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autoCompressPictures="0"/>
  <mc:AlternateContent xmlns:mc="http://schemas.openxmlformats.org/markup-compatibility/2006">
    <mc:Choice Requires="x15">
      <x15ac:absPath xmlns:x15ac="http://schemas.microsoft.com/office/spreadsheetml/2010/11/ac" url="/Users/FBug/Dropbox/Hall's Cave (1)/HC-Project Data/Actual PROJECT DATA/"/>
    </mc:Choice>
  </mc:AlternateContent>
  <xr:revisionPtr revIDLastSave="0" documentId="8_{31E95D4E-87E4-314D-AFDB-66893000000B}" xr6:coauthVersionLast="45" xr6:coauthVersionMax="45" xr10:uidLastSave="{00000000-0000-0000-0000-000000000000}"/>
  <bookViews>
    <workbookView xWindow="480" yWindow="460" windowWidth="49060" windowHeight="26160" activeTab="1" xr2:uid="{00000000-000D-0000-FFFF-FFFF00000000}"/>
  </bookViews>
  <sheets>
    <sheet name="METADATA" sheetId="2" r:id="rId1"/>
    <sheet name="Raw data" sheetId="1" r:id="rId2"/>
    <sheet name="Auto-element count by taxon" sheetId="7" r:id="rId3"/>
    <sheet name="BS equation check by taxon" sheetId="9" r:id="rId4"/>
    <sheet name="BS Equations (9.18.2018)" sheetId="3" r:id="rId5"/>
    <sheet name="Caves Examined" sheetId="4" r:id="rId6"/>
    <sheet name="Mel's Canid data" sheetId="6" r:id="rId7"/>
  </sheets>
  <definedNames>
    <definedName name="_xlnm._FilterDatabase" localSheetId="4" hidden="1">'BS Equations (9.18.2018)'!$A$1:$V$151</definedName>
    <definedName name="_xlnm._FilterDatabase" localSheetId="1" hidden="1">'Raw data'!$B$1:$AD$1842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Z70" i="7" l="1"/>
  <c r="C76" i="7" l="1"/>
  <c r="D76" i="7"/>
  <c r="E76" i="7"/>
  <c r="F76" i="7"/>
  <c r="G76" i="7"/>
  <c r="H76" i="7"/>
  <c r="I76" i="7"/>
  <c r="J76" i="7"/>
  <c r="K76" i="7"/>
  <c r="L76" i="7"/>
  <c r="M76" i="7"/>
  <c r="N76" i="7"/>
  <c r="O76" i="7"/>
  <c r="P76" i="7"/>
  <c r="Q76" i="7"/>
  <c r="R76" i="7"/>
  <c r="S76" i="7"/>
  <c r="T76" i="7"/>
  <c r="U76" i="7"/>
  <c r="V76" i="7"/>
  <c r="W76" i="7"/>
  <c r="X76" i="7"/>
  <c r="Y76" i="7"/>
  <c r="Z76" i="7"/>
  <c r="AA76" i="7"/>
  <c r="AB76" i="7"/>
  <c r="AC76" i="7"/>
  <c r="AD76" i="7"/>
  <c r="AE76" i="7"/>
  <c r="AF76" i="7"/>
  <c r="AG76" i="7"/>
  <c r="AH76" i="7"/>
  <c r="AI76" i="7"/>
  <c r="AJ76" i="7"/>
  <c r="AK76" i="7"/>
  <c r="AL76" i="7"/>
  <c r="AM76" i="7"/>
  <c r="AN76" i="7"/>
  <c r="AO76" i="7"/>
  <c r="AP76" i="7"/>
  <c r="AQ76" i="7"/>
  <c r="AR76" i="7"/>
  <c r="AS76" i="7"/>
  <c r="AT76" i="7"/>
  <c r="AU76" i="7"/>
  <c r="AV76" i="7"/>
  <c r="AW76" i="7"/>
  <c r="AX76" i="7"/>
  <c r="AY76" i="7"/>
  <c r="AZ76" i="7"/>
  <c r="BA76" i="7"/>
  <c r="A2" i="1"/>
  <c r="A3" i="1"/>
  <c r="A4" i="1"/>
  <c r="A20" i="1"/>
  <c r="A365" i="1"/>
  <c r="A366" i="1"/>
  <c r="A406" i="1"/>
  <c r="A464" i="1"/>
  <c r="A779" i="1"/>
  <c r="A745"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1401" i="1"/>
  <c r="A465" i="1"/>
  <c r="A914" i="1"/>
  <c r="A1023" i="1"/>
  <c r="A1064" i="1"/>
  <c r="A1065" i="1"/>
  <c r="A1080" i="1"/>
  <c r="A1102" i="1"/>
  <c r="A1546" i="1"/>
  <c r="A1764" i="1"/>
  <c r="A1780" i="1"/>
  <c r="A1766" i="1"/>
  <c r="A1750" i="1"/>
  <c r="A1755" i="1"/>
  <c r="A1756" i="1"/>
  <c r="A1757" i="1"/>
  <c r="A1751" i="1"/>
  <c r="A1752" i="1"/>
  <c r="A104" i="1"/>
  <c r="A466" i="1"/>
  <c r="A758" i="1"/>
  <c r="A780" i="1"/>
  <c r="A781" i="1"/>
  <c r="A782" i="1"/>
  <c r="A823" i="1"/>
  <c r="A954" i="1"/>
  <c r="A1066" i="1"/>
  <c r="A1067" i="1"/>
  <c r="A28" i="1"/>
  <c r="A1196" i="1"/>
  <c r="A1081" i="1"/>
  <c r="A1082" i="1"/>
  <c r="A1221" i="1"/>
  <c r="A1359" i="1"/>
  <c r="A1493" i="1"/>
  <c r="A1494" i="1"/>
  <c r="A808" i="1"/>
  <c r="A882" i="1"/>
  <c r="A877" i="1"/>
  <c r="A878" i="1"/>
  <c r="A974" i="1"/>
  <c r="A975" i="1"/>
  <c r="A813" i="1"/>
  <c r="A814" i="1"/>
  <c r="A824" i="1"/>
  <c r="A915" i="1"/>
  <c r="A916" i="1"/>
  <c r="A948" i="1"/>
  <c r="A949" i="1"/>
  <c r="A950" i="1"/>
  <c r="A886" i="1"/>
  <c r="A1007" i="1"/>
  <c r="A1008" i="1"/>
  <c r="A1034" i="1"/>
  <c r="A1032" i="1"/>
  <c r="A1040" i="1"/>
  <c r="A1061" i="1"/>
  <c r="A1062" i="1"/>
  <c r="A1058" i="1"/>
  <c r="A1121" i="1"/>
  <c r="A1129" i="1"/>
  <c r="A1130" i="1"/>
  <c r="A778" i="1"/>
  <c r="A800" i="1"/>
  <c r="A825" i="1"/>
  <c r="A946" i="1"/>
  <c r="A917" i="1"/>
  <c r="A918" i="1"/>
  <c r="A919" i="1"/>
  <c r="A920" i="1"/>
  <c r="A887" i="1"/>
  <c r="A1035" i="1"/>
  <c r="A1041" i="1"/>
  <c r="A1348" i="1"/>
  <c r="A1349" i="1"/>
  <c r="A1103" i="1"/>
  <c r="A1360" i="1"/>
  <c r="A1361" i="1"/>
  <c r="A1362" i="1"/>
  <c r="A1794" i="1"/>
  <c r="A1821" i="1"/>
  <c r="A735" i="1"/>
  <c r="A736" i="1"/>
  <c r="A737" i="1"/>
  <c r="A738" i="1"/>
  <c r="A703" i="1"/>
  <c r="A1742" i="1"/>
  <c r="A1728" i="1"/>
  <c r="A1201" i="1"/>
  <c r="A677" i="1"/>
  <c r="A1327" i="1"/>
  <c r="A1328" i="1"/>
  <c r="A1329" i="1"/>
  <c r="A1330" i="1"/>
  <c r="A1331" i="1"/>
  <c r="A1345" i="1"/>
  <c r="A1136" i="1"/>
  <c r="A1137" i="1"/>
  <c r="A1138" i="1"/>
  <c r="A1139" i="1"/>
  <c r="A1140" i="1"/>
  <c r="A1141" i="1"/>
  <c r="A1142" i="1"/>
  <c r="A1143" i="1"/>
  <c r="A1144" i="1"/>
  <c r="A1145" i="1"/>
  <c r="A1146" i="1"/>
  <c r="A1147" i="1"/>
  <c r="A1148" i="1"/>
  <c r="A1149" i="1"/>
  <c r="A1150" i="1"/>
  <c r="A1151" i="1"/>
  <c r="A1152" i="1"/>
  <c r="A1153" i="1"/>
  <c r="A1225" i="1"/>
  <c r="A1297" i="1"/>
  <c r="A451" i="1"/>
  <c r="A1739" i="1"/>
  <c r="A1776" i="1"/>
  <c r="A1793" i="1"/>
  <c r="A1819" i="1"/>
  <c r="A1820" i="1"/>
  <c r="A1803" i="1"/>
  <c r="A1804" i="1"/>
  <c r="A1801" i="1"/>
  <c r="A1782" i="1"/>
  <c r="A1749" i="1"/>
  <c r="A64" i="1"/>
  <c r="A65" i="1"/>
  <c r="A475" i="1"/>
  <c r="A1777" i="1"/>
  <c r="A1786" i="1"/>
  <c r="A1790" i="1"/>
  <c r="A1836" i="1"/>
  <c r="A1805" i="1"/>
  <c r="A1806" i="1"/>
  <c r="A1841" i="1"/>
  <c r="A1822" i="1"/>
  <c r="A1829" i="1"/>
  <c r="A1823" i="1"/>
  <c r="A1824" i="1"/>
  <c r="A1800" i="1"/>
  <c r="A1734" i="1"/>
  <c r="A105" i="1"/>
  <c r="A40" i="1"/>
  <c r="A807" i="1"/>
  <c r="A815" i="1"/>
  <c r="A981" i="1"/>
  <c r="A982" i="1"/>
  <c r="A983" i="1"/>
  <c r="A984" i="1"/>
  <c r="A888" i="1"/>
  <c r="A889" i="1"/>
  <c r="A1109" i="1"/>
  <c r="A1104" i="1"/>
  <c r="A801" i="1"/>
  <c r="A816" i="1"/>
  <c r="A826" i="1"/>
  <c r="A947" i="1"/>
  <c r="A921" i="1"/>
  <c r="A922" i="1"/>
  <c r="A923" i="1"/>
  <c r="A890" i="1"/>
  <c r="A891" i="1"/>
  <c r="A1024" i="1"/>
  <c r="A1025" i="1"/>
  <c r="A1026" i="1"/>
  <c r="A1036" i="1"/>
  <c r="A1037" i="1"/>
  <c r="A1030" i="1"/>
  <c r="A1031" i="1"/>
  <c r="A1048" i="1"/>
  <c r="A1042" i="1"/>
  <c r="A1050" i="1"/>
  <c r="A1051" i="1"/>
  <c r="A1079" i="1"/>
  <c r="A1083" i="1"/>
  <c r="A1084" i="1"/>
  <c r="A1078" i="1"/>
  <c r="A1131" i="1"/>
  <c r="A1068" i="1"/>
  <c r="A1069" i="1"/>
  <c r="A1070" i="1"/>
  <c r="A1105" i="1"/>
  <c r="A1363" i="1"/>
  <c r="A1364" i="1"/>
  <c r="A759" i="1"/>
  <c r="A1847" i="1"/>
  <c r="A1791" i="1"/>
  <c r="A678" i="1"/>
  <c r="A679" i="1"/>
  <c r="A739" i="1"/>
  <c r="A740" i="1"/>
  <c r="A741" i="1"/>
  <c r="A742" i="1"/>
  <c r="A1355" i="1"/>
  <c r="A1743" i="1"/>
  <c r="A1318" i="1"/>
  <c r="A1234" i="1"/>
  <c r="A1235" i="1"/>
  <c r="A1236" i="1"/>
  <c r="A1729" i="1"/>
  <c r="A1738" i="1"/>
  <c r="A1232" i="1"/>
  <c r="A827" i="1"/>
  <c r="A828" i="1"/>
  <c r="A892" i="1"/>
  <c r="A1195" i="1"/>
  <c r="A783" i="1"/>
  <c r="A951" i="1"/>
  <c r="A893" i="1"/>
  <c r="A1358" i="1"/>
  <c r="A1395" i="1"/>
  <c r="A1396" i="1"/>
  <c r="A1397" i="1"/>
  <c r="A1795" i="1"/>
  <c r="A1792" i="1"/>
  <c r="A1245" i="1"/>
  <c r="A1746" i="1"/>
  <c r="A685" i="1"/>
  <c r="A1849" i="1"/>
  <c r="A829" i="1"/>
  <c r="A924" i="1"/>
  <c r="A1730" i="1"/>
  <c r="A1731" i="1"/>
  <c r="A381" i="1"/>
  <c r="A35" i="1"/>
  <c r="A1787" i="1"/>
  <c r="A1788" i="1"/>
  <c r="A1789" i="1"/>
  <c r="A1807" i="1"/>
  <c r="A1846" i="1"/>
  <c r="A1825" i="1"/>
  <c r="A1826" i="1"/>
  <c r="A1256" i="1"/>
  <c r="A676" i="1"/>
  <c r="A607" i="1"/>
  <c r="A608" i="1"/>
  <c r="A609" i="1"/>
  <c r="A1722" i="1"/>
  <c r="A7" i="1"/>
  <c r="A1279" i="1"/>
  <c r="A71" i="1"/>
  <c r="A73" i="1"/>
  <c r="A74" i="1"/>
  <c r="A75" i="1"/>
  <c r="A76" i="1"/>
  <c r="A77" i="1"/>
  <c r="A78" i="1"/>
  <c r="A79" i="1"/>
  <c r="A80" i="1"/>
  <c r="A265" i="1"/>
  <c r="A109" i="1"/>
  <c r="A263" i="1"/>
  <c r="A378" i="1"/>
  <c r="A384" i="1"/>
  <c r="A407" i="1"/>
  <c r="A410" i="1"/>
  <c r="A433" i="1"/>
  <c r="A434" i="1"/>
  <c r="A422" i="1"/>
  <c r="A437" i="1"/>
  <c r="A445" i="1"/>
  <c r="A446" i="1"/>
  <c r="A447" i="1"/>
  <c r="A467" i="1"/>
  <c r="A468" i="1"/>
  <c r="A791" i="1"/>
  <c r="A760" i="1"/>
  <c r="A761" i="1"/>
  <c r="A762" i="1"/>
  <c r="A763" i="1"/>
  <c r="A764" i="1"/>
  <c r="A765" i="1"/>
  <c r="A766" i="1"/>
  <c r="A767" i="1"/>
  <c r="A768" i="1"/>
  <c r="A769" i="1"/>
  <c r="A799" i="1"/>
  <c r="A784" i="1"/>
  <c r="A751" i="1"/>
  <c r="A752" i="1"/>
  <c r="A797" i="1"/>
  <c r="A790" i="1"/>
  <c r="A809" i="1"/>
  <c r="A810" i="1"/>
  <c r="A802" i="1"/>
  <c r="A803" i="1"/>
  <c r="A817" i="1"/>
  <c r="A820" i="1"/>
  <c r="A830" i="1"/>
  <c r="A831" i="1"/>
  <c r="A832" i="1"/>
  <c r="A833" i="1"/>
  <c r="A834" i="1"/>
  <c r="A835" i="1"/>
  <c r="A836" i="1"/>
  <c r="A837" i="1"/>
  <c r="A838" i="1"/>
  <c r="A839" i="1"/>
  <c r="A840" i="1"/>
  <c r="A841" i="1"/>
  <c r="A842" i="1"/>
  <c r="A843" i="1"/>
  <c r="A844" i="1"/>
  <c r="A845" i="1"/>
  <c r="A846" i="1"/>
  <c r="A847" i="1"/>
  <c r="A848" i="1"/>
  <c r="A849" i="1"/>
  <c r="A850" i="1"/>
  <c r="A851" i="1"/>
  <c r="A879" i="1"/>
  <c r="A925" i="1"/>
  <c r="A926" i="1"/>
  <c r="A927" i="1"/>
  <c r="A928" i="1"/>
  <c r="A929" i="1"/>
  <c r="A930" i="1"/>
  <c r="A931" i="1"/>
  <c r="A932" i="1"/>
  <c r="A933" i="1"/>
  <c r="A894" i="1"/>
  <c r="A895" i="1"/>
  <c r="A896" i="1"/>
  <c r="A897" i="1"/>
  <c r="A898" i="1"/>
  <c r="A899" i="1"/>
  <c r="A900" i="1"/>
  <c r="A901" i="1"/>
  <c r="A902" i="1"/>
  <c r="A903" i="1"/>
  <c r="A904" i="1"/>
  <c r="A905" i="1"/>
  <c r="A1009" i="1"/>
  <c r="A1010" i="1"/>
  <c r="A1011" i="1"/>
  <c r="A1012" i="1"/>
  <c r="A1013" i="1"/>
  <c r="A973" i="1"/>
  <c r="A1033" i="1"/>
  <c r="A1029" i="1"/>
  <c r="A1028" i="1"/>
  <c r="A1049" i="1"/>
  <c r="A1043" i="1"/>
  <c r="A1044" i="1"/>
  <c r="A1045" i="1"/>
  <c r="A1046" i="1"/>
  <c r="A1059" i="1"/>
  <c r="A1060" i="1"/>
  <c r="A1071" i="1"/>
  <c r="A1072" i="1"/>
  <c r="A1073" i="1"/>
  <c r="A1074" i="1"/>
  <c r="A1075" i="1"/>
  <c r="A27" i="1"/>
  <c r="A1243" i="1"/>
  <c r="A1244" i="1"/>
  <c r="A1357" i="1"/>
  <c r="A1450" i="1"/>
  <c r="A1451" i="1"/>
  <c r="A1452" i="1"/>
  <c r="A1453" i="1"/>
  <c r="A1454" i="1"/>
  <c r="A1447" i="1"/>
  <c r="A1514" i="1"/>
  <c r="A1591" i="1"/>
  <c r="A1592" i="1"/>
  <c r="A1593" i="1"/>
  <c r="A1626" i="1"/>
  <c r="A1713" i="1"/>
  <c r="A1709" i="1"/>
  <c r="A1710" i="1"/>
  <c r="A1711" i="1"/>
  <c r="A1497" i="1"/>
  <c r="A30" i="1"/>
  <c r="A1351" i="1"/>
  <c r="A1154" i="1"/>
  <c r="A1155" i="1"/>
  <c r="A1156" i="1"/>
  <c r="A1157" i="1"/>
  <c r="A1158" i="1"/>
  <c r="A1159" i="1"/>
  <c r="A1160" i="1"/>
  <c r="A1161" i="1"/>
  <c r="A1162" i="1"/>
  <c r="A1163" i="1"/>
  <c r="A1164" i="1"/>
  <c r="A1165" i="1"/>
  <c r="A1166" i="1"/>
  <c r="A1167" i="1"/>
  <c r="A1168" i="1"/>
  <c r="A1374" i="1"/>
  <c r="A1376" i="1"/>
  <c r="A1377" i="1"/>
  <c r="A1378" i="1"/>
  <c r="A1379" i="1"/>
  <c r="A1380" i="1"/>
  <c r="A1381" i="1"/>
  <c r="A1382" i="1"/>
  <c r="A1383" i="1"/>
  <c r="A1384" i="1"/>
  <c r="A1385" i="1"/>
  <c r="A1386" i="1"/>
  <c r="A1387" i="1"/>
  <c r="A1388" i="1"/>
  <c r="A1389" i="1"/>
  <c r="A1390" i="1"/>
  <c r="A1391" i="1"/>
  <c r="A1392" i="1"/>
  <c r="A1393" i="1"/>
  <c r="A1394" i="1"/>
  <c r="A1179" i="1"/>
  <c r="A1180" i="1"/>
  <c r="A1181" i="1"/>
  <c r="A1182" i="1"/>
  <c r="A1183" i="1"/>
  <c r="A1184" i="1"/>
  <c r="A1185" i="1"/>
  <c r="A1186" i="1"/>
  <c r="A1187" i="1"/>
  <c r="A1188" i="1"/>
  <c r="A1197" i="1"/>
  <c r="A1198" i="1"/>
  <c r="A1247" i="1"/>
  <c r="A1248" i="1"/>
  <c r="A1246" i="1"/>
  <c r="A1253" i="1"/>
  <c r="A1736" i="1"/>
  <c r="A714" i="1"/>
  <c r="A715" i="1"/>
  <c r="A716" i="1"/>
  <c r="A717" i="1"/>
  <c r="A536" i="1"/>
  <c r="A539" i="1"/>
  <c r="A540" i="1"/>
  <c r="A541" i="1"/>
  <c r="A542" i="1"/>
  <c r="A552" i="1"/>
  <c r="A553" i="1"/>
  <c r="A554" i="1"/>
  <c r="A555" i="1"/>
  <c r="A556" i="1"/>
  <c r="A557" i="1"/>
  <c r="A558" i="1"/>
  <c r="A559" i="1"/>
  <c r="A560" i="1"/>
  <c r="A538" i="1"/>
  <c r="A649" i="1"/>
  <c r="A699" i="1"/>
  <c r="A706" i="1"/>
  <c r="A686" i="1"/>
  <c r="A687" i="1"/>
  <c r="A688" i="1"/>
  <c r="A689" i="1"/>
  <c r="A690" i="1"/>
  <c r="A691" i="1"/>
  <c r="A692" i="1"/>
  <c r="A698" i="1"/>
  <c r="A712" i="1"/>
  <c r="A683" i="1"/>
  <c r="A707" i="1"/>
  <c r="A483" i="1"/>
  <c r="A484" i="1"/>
  <c r="A485" i="1"/>
  <c r="A486" i="1"/>
  <c r="A487" i="1"/>
  <c r="A488" i="1"/>
  <c r="A489" i="1"/>
  <c r="A490" i="1"/>
  <c r="A491" i="1"/>
  <c r="A492" i="1"/>
  <c r="A493" i="1"/>
  <c r="A494" i="1"/>
  <c r="A1223" i="1"/>
  <c r="A1224" i="1"/>
  <c r="A1227" i="1"/>
  <c r="A1226" i="1"/>
  <c r="A726" i="1"/>
  <c r="A1303" i="1"/>
  <c r="A1304" i="1"/>
  <c r="A1305" i="1"/>
  <c r="A1306" i="1"/>
  <c r="A1307" i="1"/>
  <c r="A1298" i="1"/>
  <c r="A1228" i="1"/>
  <c r="A1229" i="1"/>
  <c r="A1237" i="1"/>
  <c r="A1238" i="1"/>
  <c r="A1273" i="1"/>
  <c r="A1274" i="1"/>
  <c r="A1275" i="1"/>
  <c r="A1276" i="1"/>
  <c r="A1723" i="1"/>
  <c r="A1724" i="1"/>
  <c r="A1277" i="1"/>
  <c r="A1278" i="1"/>
  <c r="A1085" i="1"/>
  <c r="A1086" i="1"/>
  <c r="A1087" i="1"/>
  <c r="A1088" i="1"/>
  <c r="A1089" i="1"/>
  <c r="A1097" i="1"/>
  <c r="A1100" i="1"/>
  <c r="A1110" i="1"/>
  <c r="A1106" i="1"/>
  <c r="A1099" i="1"/>
  <c r="A1341" i="1"/>
  <c r="A1344" i="1"/>
  <c r="A1347" i="1"/>
  <c r="A1134" i="1"/>
  <c r="A1132" i="1"/>
  <c r="A1113" i="1"/>
  <c r="A1280" i="1"/>
  <c r="A1281" i="1"/>
  <c r="A1282" i="1"/>
  <c r="A1283" i="1"/>
  <c r="A1284" i="1"/>
  <c r="A1285" i="1"/>
  <c r="A1286" i="1"/>
  <c r="A1287" i="1"/>
  <c r="A1288" i="1"/>
  <c r="A1014" i="1"/>
  <c r="A1015" i="1"/>
  <c r="A1016" i="1"/>
  <c r="A1017" i="1"/>
  <c r="A1365" i="1"/>
  <c r="A1366" i="1"/>
  <c r="A1367" i="1"/>
  <c r="A1368" i="1"/>
  <c r="A1205" i="1"/>
  <c r="A1206" i="1"/>
  <c r="A1207" i="1"/>
  <c r="A1208" i="1"/>
  <c r="A1209" i="1"/>
  <c r="A1210" i="1"/>
  <c r="A1211" i="1"/>
  <c r="A1212" i="1"/>
  <c r="A1213" i="1"/>
  <c r="A1257" i="1"/>
  <c r="A1258" i="1"/>
  <c r="A1259" i="1"/>
  <c r="A1260" i="1"/>
  <c r="A1261" i="1"/>
  <c r="A1262" i="1"/>
  <c r="A1263" i="1"/>
  <c r="A1264" i="1"/>
  <c r="A1265"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34" i="1"/>
  <c r="A711" i="1"/>
  <c r="A1706" i="1"/>
  <c r="A1707" i="1"/>
  <c r="A1712"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385" i="1"/>
  <c r="A386" i="1"/>
  <c r="A411" i="1"/>
  <c r="A412" i="1"/>
  <c r="A413" i="1"/>
  <c r="A423" i="1"/>
  <c r="A425" i="1"/>
  <c r="A448" i="1"/>
  <c r="A452" i="1"/>
  <c r="A469" i="1"/>
  <c r="A470" i="1"/>
  <c r="A471" i="1"/>
  <c r="A753" i="1"/>
  <c r="A754" i="1"/>
  <c r="A985" i="1"/>
  <c r="A934" i="1"/>
  <c r="A1455" i="1"/>
  <c r="A31" i="1"/>
  <c r="A1249" i="1"/>
  <c r="A1250" i="1"/>
  <c r="A1251" i="1"/>
  <c r="A1252" i="1"/>
  <c r="A610" i="1"/>
  <c r="A650" i="1"/>
  <c r="A700" i="1"/>
  <c r="A705" i="1"/>
  <c r="A697" i="1"/>
  <c r="A495" i="1"/>
  <c r="A496" i="1"/>
  <c r="A497" i="1"/>
  <c r="A498" i="1"/>
  <c r="A499" i="1"/>
  <c r="A500" i="1"/>
  <c r="A727" i="1"/>
  <c r="A1308" i="1"/>
  <c r="A1309" i="1"/>
  <c r="A1310" i="1"/>
  <c r="A1332" i="1"/>
  <c r="A1333" i="1"/>
  <c r="A1334" i="1"/>
  <c r="A15" i="1"/>
  <c r="A8" i="1"/>
  <c r="A9" i="1"/>
  <c r="A1316" i="1"/>
  <c r="A81" i="1"/>
  <c r="A82" i="1"/>
  <c r="A264"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379" i="1"/>
  <c r="A414" i="1"/>
  <c r="A435" i="1"/>
  <c r="A436" i="1"/>
  <c r="A424" i="1"/>
  <c r="A427" i="1"/>
  <c r="A428" i="1"/>
  <c r="A429" i="1"/>
  <c r="A449" i="1"/>
  <c r="A472" i="1"/>
  <c r="A473" i="1"/>
  <c r="A474" i="1"/>
  <c r="A476" i="1"/>
  <c r="A952" i="1"/>
  <c r="A29" i="1"/>
  <c r="A24" i="1"/>
  <c r="A32" i="1"/>
  <c r="A33" i="1"/>
  <c r="A36" i="1"/>
  <c r="A37" i="1"/>
  <c r="A39" i="1"/>
  <c r="A718" i="1"/>
  <c r="A543" i="1"/>
  <c r="A561" i="1"/>
  <c r="A562" i="1"/>
  <c r="A563" i="1"/>
  <c r="A564" i="1"/>
  <c r="A565" i="1"/>
  <c r="A611" i="1"/>
  <c r="A651" i="1"/>
  <c r="A652" i="1"/>
  <c r="A501" i="1"/>
  <c r="A502" i="1"/>
  <c r="A725" i="1"/>
  <c r="A728" i="1"/>
  <c r="A1296" i="1"/>
  <c r="A1319" i="1"/>
  <c r="A1320" i="1"/>
  <c r="A1352" i="1"/>
  <c r="A1353" i="1"/>
  <c r="A535" i="1"/>
  <c r="A544" i="1"/>
  <c r="A1230" i="1"/>
  <c r="A387" i="1"/>
  <c r="A986" i="1"/>
  <c r="A1445" i="1"/>
  <c r="A653" i="1"/>
  <c r="A1126" i="1"/>
  <c r="A987" i="1"/>
  <c r="A988" i="1"/>
  <c r="A10" i="1"/>
  <c r="A388" i="1"/>
  <c r="A989" i="1"/>
  <c r="A990" i="1"/>
  <c r="A991" i="1"/>
  <c r="A935" i="1"/>
  <c r="A936" i="1"/>
  <c r="A906" i="1"/>
  <c r="A1645" i="1"/>
  <c r="A566" i="1"/>
  <c r="A612" i="1"/>
  <c r="A654" i="1"/>
  <c r="A1101" i="1"/>
  <c r="A11" i="1"/>
  <c r="A12" i="1"/>
  <c r="A881" i="1"/>
  <c r="A992" i="1"/>
  <c r="A993" i="1"/>
  <c r="A994" i="1"/>
  <c r="A1495" i="1"/>
  <c r="A1169" i="1"/>
  <c r="A1170" i="1"/>
  <c r="A1171" i="1"/>
  <c r="A1172" i="1"/>
  <c r="A1189" i="1"/>
  <c r="A567" i="1"/>
  <c r="A503" i="1"/>
  <c r="A504" i="1"/>
  <c r="A1311" i="1"/>
  <c r="A1239" i="1"/>
  <c r="A1240" i="1"/>
  <c r="A1241" i="1"/>
  <c r="A744" i="1"/>
  <c r="A568" i="1"/>
  <c r="A1317" i="1"/>
  <c r="A382" i="1"/>
  <c r="A266" i="1"/>
  <c r="A267" i="1"/>
  <c r="A268" i="1"/>
  <c r="A269" i="1"/>
  <c r="A270" i="1"/>
  <c r="A271" i="1"/>
  <c r="A272" i="1"/>
  <c r="A273" i="1"/>
  <c r="A274" i="1"/>
  <c r="A275" i="1"/>
  <c r="A276" i="1"/>
  <c r="A277" i="1"/>
  <c r="A278" i="1"/>
  <c r="A279" i="1"/>
  <c r="A280" i="1"/>
  <c r="A281" i="1"/>
  <c r="A282" i="1"/>
  <c r="A283" i="1"/>
  <c r="A284" i="1"/>
  <c r="A285" i="1"/>
  <c r="A286" i="1"/>
  <c r="A287" i="1"/>
  <c r="A397" i="1"/>
  <c r="A398" i="1"/>
  <c r="A399" i="1"/>
  <c r="A453" i="1"/>
  <c r="A438" i="1"/>
  <c r="A444" i="1"/>
  <c r="A440" i="1"/>
  <c r="A450" i="1"/>
  <c r="A1403" i="1"/>
  <c r="A1404" i="1"/>
  <c r="A1547" i="1"/>
  <c r="A1548" i="1"/>
  <c r="A1549" i="1"/>
  <c r="A1550" i="1"/>
  <c r="A1551" i="1"/>
  <c r="A1552" i="1"/>
  <c r="A1491" i="1"/>
  <c r="A1499" i="1"/>
  <c r="A1502" i="1"/>
  <c r="A1503" i="1"/>
  <c r="A1504" i="1"/>
  <c r="A1505" i="1"/>
  <c r="A1506" i="1"/>
  <c r="A1507" i="1"/>
  <c r="A1508" i="1"/>
  <c r="A1509" i="1"/>
  <c r="A1530" i="1"/>
  <c r="A1531" i="1"/>
  <c r="A1532" i="1"/>
  <c r="A1533" i="1"/>
  <c r="A1534" i="1"/>
  <c r="A1535" i="1"/>
  <c r="A1536" i="1"/>
  <c r="A1537" i="1"/>
  <c r="A1538" i="1"/>
  <c r="A1539" i="1"/>
  <c r="A1540" i="1"/>
  <c r="A1456" i="1"/>
  <c r="A1457" i="1"/>
  <c r="A1458" i="1"/>
  <c r="A1459" i="1"/>
  <c r="A1460" i="1"/>
  <c r="A1461" i="1"/>
  <c r="A1462" i="1"/>
  <c r="A1463" i="1"/>
  <c r="A1464" i="1"/>
  <c r="A1465" i="1"/>
  <c r="A1466" i="1"/>
  <c r="A1467" i="1"/>
  <c r="A1468" i="1"/>
  <c r="A1469" i="1"/>
  <c r="A1470" i="1"/>
  <c r="A1471" i="1"/>
  <c r="A1472" i="1"/>
  <c r="A1553"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99" i="1"/>
  <c r="A1700" i="1"/>
  <c r="A1701" i="1"/>
  <c r="A1702" i="1"/>
  <c r="A1703" i="1"/>
  <c r="A1694" i="1"/>
  <c r="A1695" i="1"/>
  <c r="A1697" i="1"/>
  <c r="A1698"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46" i="1"/>
  <c r="A1647" i="1"/>
  <c r="A1627" i="1"/>
  <c r="A1628" i="1"/>
  <c r="A1629" i="1"/>
  <c r="A1630" i="1"/>
  <c r="A1631" i="1"/>
  <c r="A1632" i="1"/>
  <c r="A1633" i="1"/>
  <c r="A1634" i="1"/>
  <c r="A1635" i="1"/>
  <c r="A1636" i="1"/>
  <c r="A1637" i="1"/>
  <c r="A1705" i="1"/>
  <c r="A1640" i="1"/>
  <c r="A1354" i="1"/>
  <c r="A1771" i="1"/>
  <c r="A1785" i="1"/>
  <c r="A1837" i="1"/>
  <c r="A1798" i="1"/>
  <c r="A1799" i="1"/>
  <c r="A1808" i="1"/>
  <c r="A1809" i="1"/>
  <c r="A1834" i="1"/>
  <c r="A1835" i="1"/>
  <c r="A1827" i="1"/>
  <c r="A1828" i="1"/>
  <c r="A1844" i="1"/>
  <c r="A1845" i="1"/>
  <c r="A1735" i="1"/>
  <c r="A655" i="1"/>
  <c r="A656" i="1"/>
  <c r="A657" i="1"/>
  <c r="A658" i="1"/>
  <c r="A659" i="1"/>
  <c r="A660" i="1"/>
  <c r="A661" i="1"/>
  <c r="A662" i="1"/>
  <c r="A663" i="1"/>
  <c r="A664" i="1"/>
  <c r="A680" i="1"/>
  <c r="A733" i="1"/>
  <c r="A1848" i="1"/>
  <c r="A1714" i="1"/>
  <c r="A1715" i="1"/>
  <c r="A1850" i="1"/>
  <c r="A16" i="1"/>
  <c r="A43" i="1"/>
  <c r="A288" i="1"/>
  <c r="A289" i="1"/>
  <c r="A290" i="1"/>
  <c r="A291" i="1"/>
  <c r="A292" i="1"/>
  <c r="A293" i="1"/>
  <c r="A294" i="1"/>
  <c r="A295" i="1"/>
  <c r="A296" i="1"/>
  <c r="A297" i="1"/>
  <c r="A298" i="1"/>
  <c r="A299" i="1"/>
  <c r="A300" i="1"/>
  <c r="A301" i="1"/>
  <c r="A302" i="1"/>
  <c r="A303" i="1"/>
  <c r="A304" i="1"/>
  <c r="A305" i="1"/>
  <c r="A306" i="1"/>
  <c r="A66" i="1"/>
  <c r="A67" i="1"/>
  <c r="A83" i="1"/>
  <c r="A84" i="1"/>
  <c r="A85" i="1"/>
  <c r="A86" i="1"/>
  <c r="A87" i="1"/>
  <c r="A88" i="1"/>
  <c r="A89" i="1"/>
  <c r="A90" i="1"/>
  <c r="A91" i="1"/>
  <c r="A92" i="1"/>
  <c r="A93" i="1"/>
  <c r="A94" i="1"/>
  <c r="A95" i="1"/>
  <c r="A56" i="1"/>
  <c r="A57" i="1"/>
  <c r="A44" i="1"/>
  <c r="A45" i="1"/>
  <c r="A307" i="1"/>
  <c r="A400" i="1"/>
  <c r="A401" i="1"/>
  <c r="A430" i="1"/>
  <c r="A454" i="1"/>
  <c r="A460" i="1"/>
  <c r="A455" i="1"/>
  <c r="A456" i="1"/>
  <c r="A478" i="1"/>
  <c r="A479" i="1"/>
  <c r="A792" i="1"/>
  <c r="A971" i="1"/>
  <c r="A972" i="1"/>
  <c r="A1027" i="1"/>
  <c r="A1448" i="1"/>
  <c r="A1570" i="1"/>
  <c r="A1708" i="1"/>
  <c r="A1406" i="1"/>
  <c r="A1407" i="1"/>
  <c r="A1430" i="1"/>
  <c r="A1432" i="1"/>
  <c r="A1554" i="1"/>
  <c r="A1555" i="1"/>
  <c r="A1556" i="1"/>
  <c r="A1557" i="1"/>
  <c r="A1558" i="1"/>
  <c r="A1541" i="1"/>
  <c r="A1545" i="1"/>
  <c r="A1473" i="1"/>
  <c r="A1498" i="1"/>
  <c r="A1576" i="1"/>
  <c r="A1577" i="1"/>
  <c r="A1418" i="1"/>
  <c r="A1419" i="1"/>
  <c r="A1433" i="1"/>
  <c r="A1434" i="1"/>
  <c r="A1449" i="1"/>
  <c r="A1641" i="1"/>
  <c r="A1202" i="1"/>
  <c r="A1203" i="1"/>
  <c r="A1204" i="1"/>
  <c r="A1830" i="1"/>
  <c r="A1832" i="1"/>
  <c r="A708" i="1"/>
  <c r="A573" i="1"/>
  <c r="A505" i="1"/>
  <c r="A506" i="1"/>
  <c r="A729" i="1"/>
  <c r="A730" i="1"/>
  <c r="A1719" i="1"/>
  <c r="A1116" i="1"/>
  <c r="A1114" i="1"/>
  <c r="A1115" i="1"/>
  <c r="A613" i="1"/>
  <c r="A17" i="1"/>
  <c r="A46" i="1"/>
  <c r="A308" i="1"/>
  <c r="A309" i="1"/>
  <c r="A310" i="1"/>
  <c r="A311" i="1"/>
  <c r="A312" i="1"/>
  <c r="A313" i="1"/>
  <c r="A314" i="1"/>
  <c r="A315" i="1"/>
  <c r="A316" i="1"/>
  <c r="A317" i="1"/>
  <c r="A318" i="1"/>
  <c r="A319" i="1"/>
  <c r="A320" i="1"/>
  <c r="A321" i="1"/>
  <c r="A322" i="1"/>
  <c r="A323" i="1"/>
  <c r="A324" i="1"/>
  <c r="A325" i="1"/>
  <c r="A326" i="1"/>
  <c r="A327" i="1"/>
  <c r="A58" i="1"/>
  <c r="A68" i="1"/>
  <c r="A106" i="1"/>
  <c r="A328" i="1"/>
  <c r="A329" i="1"/>
  <c r="A59" i="1"/>
  <c r="A60" i="1"/>
  <c r="A61" i="1"/>
  <c r="A47" i="1"/>
  <c r="A48" i="1"/>
  <c r="A49" i="1"/>
  <c r="A50" i="1"/>
  <c r="A69" i="1"/>
  <c r="A330" i="1"/>
  <c r="A331" i="1"/>
  <c r="A402" i="1"/>
  <c r="A431" i="1"/>
  <c r="A457" i="1"/>
  <c r="A458" i="1"/>
  <c r="A459" i="1"/>
  <c r="A461" i="1"/>
  <c r="A480" i="1"/>
  <c r="A481" i="1"/>
  <c r="A1571" i="1"/>
  <c r="A1588" i="1"/>
  <c r="A1408" i="1"/>
  <c r="A1409" i="1"/>
  <c r="A1420" i="1"/>
  <c r="A1421" i="1"/>
  <c r="A1559" i="1"/>
  <c r="A1560" i="1"/>
  <c r="A1561" i="1"/>
  <c r="A1562" i="1"/>
  <c r="A1474" i="1"/>
  <c r="A1475" i="1"/>
  <c r="A1590" i="1"/>
  <c r="A1578" i="1"/>
  <c r="A1579" i="1"/>
  <c r="A1704" i="1"/>
  <c r="A1696" i="1"/>
  <c r="A1435" i="1"/>
  <c r="A1436" i="1"/>
  <c r="A1642" i="1"/>
  <c r="A1810" i="1"/>
  <c r="A1811" i="1"/>
  <c r="A1812" i="1"/>
  <c r="A1813" i="1"/>
  <c r="A614" i="1"/>
  <c r="A615" i="1"/>
  <c r="A507" i="1"/>
  <c r="A508" i="1"/>
  <c r="A731" i="1"/>
  <c r="A1778" i="1"/>
  <c r="A1833" i="1"/>
  <c r="A1814" i="1"/>
  <c r="A1815" i="1"/>
  <c r="A6" i="1"/>
  <c r="A18" i="1"/>
  <c r="A51" i="1"/>
  <c r="A332" i="1"/>
  <c r="A333" i="1"/>
  <c r="A334" i="1"/>
  <c r="A335" i="1"/>
  <c r="A336" i="1"/>
  <c r="A337" i="1"/>
  <c r="A338" i="1"/>
  <c r="A339" i="1"/>
  <c r="A340" i="1"/>
  <c r="A341" i="1"/>
  <c r="A342" i="1"/>
  <c r="A343" i="1"/>
  <c r="A344" i="1"/>
  <c r="A345" i="1"/>
  <c r="A346" i="1"/>
  <c r="A347" i="1"/>
  <c r="A348" i="1"/>
  <c r="A349" i="1"/>
  <c r="A350" i="1"/>
  <c r="A351" i="1"/>
  <c r="A352" i="1"/>
  <c r="A96" i="1"/>
  <c r="A97" i="1"/>
  <c r="A98" i="1"/>
  <c r="A99" i="1"/>
  <c r="A100" i="1"/>
  <c r="A101" i="1"/>
  <c r="A102" i="1"/>
  <c r="A103" i="1"/>
  <c r="A353" i="1"/>
  <c r="A354" i="1"/>
  <c r="A355" i="1"/>
  <c r="A356" i="1"/>
  <c r="A62" i="1"/>
  <c r="A63" i="1"/>
  <c r="A52" i="1"/>
  <c r="A53" i="1"/>
  <c r="A54" i="1"/>
  <c r="A55" i="1"/>
  <c r="A70" i="1"/>
  <c r="A107" i="1"/>
  <c r="A108" i="1"/>
  <c r="A357" i="1"/>
  <c r="A358" i="1"/>
  <c r="A403" i="1"/>
  <c r="A432" i="1"/>
  <c r="A462" i="1"/>
  <c r="A463" i="1"/>
  <c r="A482" i="1"/>
  <c r="A1572" i="1"/>
  <c r="A1410" i="1"/>
  <c r="A1411" i="1"/>
  <c r="A1563" i="1"/>
  <c r="A1510" i="1"/>
  <c r="A1511" i="1"/>
  <c r="A1492" i="1"/>
  <c r="A1476" i="1"/>
  <c r="A1477" i="1"/>
  <c r="A1580" i="1"/>
  <c r="A1581" i="1"/>
  <c r="A1422" i="1"/>
  <c r="A1423" i="1"/>
  <c r="A1437" i="1"/>
  <c r="A1438" i="1"/>
  <c r="A1643" i="1"/>
  <c r="A1779" i="1"/>
  <c r="A1772" i="1"/>
  <c r="A1773" i="1"/>
  <c r="A1774" i="1"/>
  <c r="A1769" i="1"/>
  <c r="A1770" i="1"/>
  <c r="A1784" i="1"/>
  <c r="A1843" i="1"/>
  <c r="A1838" i="1"/>
  <c r="A1802" i="1"/>
  <c r="A1816" i="1"/>
  <c r="A1817" i="1"/>
  <c r="A1831" i="1"/>
  <c r="A681" i="1"/>
  <c r="A509" i="1"/>
  <c r="A510" i="1"/>
  <c r="A732" i="1"/>
  <c r="A1321" i="1"/>
  <c r="A439" i="1"/>
  <c r="A1529" i="1"/>
  <c r="A383" i="1"/>
  <c r="A380" i="1"/>
  <c r="A367" i="1"/>
  <c r="A368" i="1"/>
  <c r="A369" i="1"/>
  <c r="A370" i="1"/>
  <c r="A426" i="1"/>
  <c r="A616" i="1"/>
  <c r="A617" i="1"/>
  <c r="A618" i="1"/>
  <c r="A619" i="1"/>
  <c r="A620" i="1"/>
  <c r="A621" i="1"/>
  <c r="A622" i="1"/>
  <c r="A623" i="1"/>
  <c r="A624" i="1"/>
  <c r="A625" i="1"/>
  <c r="A626" i="1"/>
  <c r="A627" i="1"/>
  <c r="A628" i="1"/>
  <c r="A629" i="1"/>
  <c r="A630" i="1"/>
  <c r="A631" i="1"/>
  <c r="A632" i="1"/>
  <c r="A633" i="1"/>
  <c r="A634" i="1"/>
  <c r="A635" i="1"/>
  <c r="A636" i="1"/>
  <c r="A704" i="1"/>
  <c r="A693" i="1"/>
  <c r="A1299" i="1"/>
  <c r="A1300" i="1"/>
  <c r="A1301" i="1"/>
  <c r="A1117" i="1"/>
  <c r="A1118" i="1"/>
  <c r="A19" i="1"/>
  <c r="A72" i="1"/>
  <c r="A415" i="1"/>
  <c r="A416" i="1"/>
  <c r="A417" i="1"/>
  <c r="A955" i="1"/>
  <c r="A1402" i="1"/>
  <c r="A719" i="1"/>
  <c r="A720" i="1"/>
  <c r="A747" i="1"/>
  <c r="A748" i="1"/>
  <c r="A749" i="1"/>
  <c r="A750" i="1"/>
  <c r="A637" i="1"/>
  <c r="A638" i="1"/>
  <c r="A639" i="1"/>
  <c r="A640" i="1"/>
  <c r="A1322" i="1"/>
  <c r="A1053" i="1"/>
  <c r="A1054" i="1"/>
  <c r="A1055" i="1"/>
  <c r="A907" i="1"/>
  <c r="A1302" i="1"/>
  <c r="A908" i="1"/>
  <c r="A1199" i="1"/>
  <c r="A25" i="1"/>
  <c r="A26" i="1"/>
  <c r="A1747" i="1"/>
  <c r="A1748" i="1"/>
  <c r="A1564" i="1"/>
  <c r="A1478" i="1"/>
  <c r="A1479" i="1"/>
  <c r="A1480" i="1"/>
  <c r="A1481" i="1"/>
  <c r="A1482" i="1"/>
  <c r="A1653" i="1"/>
  <c r="A1654" i="1"/>
  <c r="A1652" i="1"/>
  <c r="A1496" i="1"/>
  <c r="A359" i="1"/>
  <c r="A1589" i="1"/>
  <c r="A1582" i="1"/>
  <c r="A1412" i="1"/>
  <c r="A1413" i="1"/>
  <c r="A1424" i="1"/>
  <c r="A1425" i="1"/>
  <c r="A1439" i="1"/>
  <c r="A1440" i="1"/>
  <c r="A1565" i="1"/>
  <c r="A1566" i="1"/>
  <c r="A1500" i="1"/>
  <c r="A1512" i="1"/>
  <c r="A1513" i="1"/>
  <c r="A1542" i="1"/>
  <c r="A1543" i="1"/>
  <c r="A1544" i="1"/>
  <c r="A1483" i="1"/>
  <c r="A1484" i="1"/>
  <c r="A1485" i="1"/>
  <c r="A1486" i="1"/>
  <c r="A1487" i="1"/>
  <c r="A1488" i="1"/>
  <c r="A1489" i="1"/>
  <c r="A1567" i="1"/>
  <c r="A1568" i="1"/>
  <c r="A1583" i="1"/>
  <c r="A1638" i="1"/>
  <c r="A1639" i="1"/>
  <c r="A665" i="1"/>
  <c r="A666" i="1"/>
  <c r="A667" i="1"/>
  <c r="A1405" i="1"/>
  <c r="A1501" i="1"/>
  <c r="A360" i="1"/>
  <c r="A361" i="1"/>
  <c r="A1573" i="1"/>
  <c r="A1414" i="1"/>
  <c r="A1415" i="1"/>
  <c r="A1490" i="1"/>
  <c r="A1584" i="1"/>
  <c r="A1585" i="1"/>
  <c r="A1426" i="1"/>
  <c r="A1427" i="1"/>
  <c r="A1441" i="1"/>
  <c r="A1442" i="1"/>
  <c r="A668" i="1"/>
  <c r="A669" i="1"/>
  <c r="A670" i="1"/>
  <c r="A362" i="1"/>
  <c r="A363" i="1"/>
  <c r="A364" i="1"/>
  <c r="A404" i="1"/>
  <c r="A995" i="1"/>
  <c r="A996" i="1"/>
  <c r="A1574" i="1"/>
  <c r="A1416" i="1"/>
  <c r="A1417" i="1"/>
  <c r="A1569" i="1"/>
  <c r="A1586" i="1"/>
  <c r="A1587" i="1"/>
  <c r="A1594" i="1"/>
  <c r="A1428" i="1"/>
  <c r="A1429" i="1"/>
  <c r="A1443" i="1"/>
  <c r="A1444" i="1"/>
  <c r="A709" i="1"/>
  <c r="A641" i="1"/>
  <c r="A1575" i="1"/>
  <c r="A642" i="1"/>
  <c r="A1818" i="1"/>
  <c r="A1324" i="1"/>
  <c r="A1325" i="1"/>
  <c r="A793" i="1"/>
  <c r="A956" i="1"/>
  <c r="A957" i="1"/>
  <c r="A958" i="1"/>
  <c r="A959" i="1"/>
  <c r="A960" i="1"/>
  <c r="A961" i="1"/>
  <c r="A962" i="1"/>
  <c r="A963" i="1"/>
  <c r="A964" i="1"/>
  <c r="A965" i="1"/>
  <c r="A966" i="1"/>
  <c r="A1200" i="1"/>
  <c r="A794" i="1"/>
  <c r="A770" i="1"/>
  <c r="A967" i="1"/>
  <c r="A852" i="1"/>
  <c r="A853" i="1"/>
  <c r="A854" i="1"/>
  <c r="A855" i="1"/>
  <c r="A856" i="1"/>
  <c r="A643" i="1"/>
  <c r="A694" i="1"/>
  <c r="A21" i="1"/>
  <c r="A22" i="1"/>
  <c r="A811" i="1"/>
  <c r="A1006" i="1"/>
  <c r="A980" i="1"/>
  <c r="A885" i="1"/>
  <c r="A976" i="1"/>
  <c r="A857" i="1"/>
  <c r="A858" i="1"/>
  <c r="A859" i="1"/>
  <c r="A860" i="1"/>
  <c r="A861" i="1"/>
  <c r="A862" i="1"/>
  <c r="A863" i="1"/>
  <c r="A864" i="1"/>
  <c r="A865" i="1"/>
  <c r="A866" i="1"/>
  <c r="A867" i="1"/>
  <c r="A868" i="1"/>
  <c r="A869" i="1"/>
  <c r="A870" i="1"/>
  <c r="A871" i="1"/>
  <c r="A872" i="1"/>
  <c r="A873" i="1"/>
  <c r="A1173" i="1"/>
  <c r="A1289" i="1"/>
  <c r="A1290" i="1"/>
  <c r="A1291" i="1"/>
  <c r="A1292" i="1"/>
  <c r="A1293" i="1"/>
  <c r="A1294" i="1"/>
  <c r="A1295" i="1"/>
  <c r="A1018" i="1"/>
  <c r="A1019" i="1"/>
  <c r="A1020" i="1"/>
  <c r="A1021" i="1"/>
  <c r="A1369" i="1"/>
  <c r="A1370" i="1"/>
  <c r="A1371" i="1"/>
  <c r="A1372" i="1"/>
  <c r="A1214" i="1"/>
  <c r="A1215" i="1"/>
  <c r="A1216" i="1"/>
  <c r="A1217" i="1"/>
  <c r="A1218" i="1"/>
  <c r="A1219" i="1"/>
  <c r="A1220" i="1"/>
  <c r="A1266" i="1"/>
  <c r="A1267" i="1"/>
  <c r="A1268" i="1"/>
  <c r="A1269" i="1"/>
  <c r="A1270" i="1"/>
  <c r="A1271" i="1"/>
  <c r="A1373" i="1"/>
  <c r="A1763" i="1"/>
  <c r="A1754" i="1"/>
  <c r="A1781" i="1"/>
  <c r="A1767" i="1"/>
  <c r="A1768" i="1"/>
  <c r="A1762" i="1"/>
  <c r="A1758" i="1"/>
  <c r="A1759" i="1"/>
  <c r="A1760" i="1"/>
  <c r="A1761" i="1"/>
  <c r="A1753" i="1"/>
  <c r="A644" i="1"/>
  <c r="A977" i="1"/>
  <c r="A371" i="1"/>
  <c r="A372" i="1"/>
  <c r="A373" i="1"/>
  <c r="A374" i="1"/>
  <c r="A375" i="1"/>
  <c r="A968" i="1"/>
  <c r="A1335" i="1"/>
  <c r="A1336" i="1"/>
  <c r="A1337" i="1"/>
  <c r="A1338" i="1"/>
  <c r="A5" i="1"/>
  <c r="A1744" i="1"/>
  <c r="A1745" i="1"/>
  <c r="A1056" i="1"/>
  <c r="A1732" i="1"/>
  <c r="A1127" i="1"/>
  <c r="A408" i="1"/>
  <c r="A1398" i="1"/>
  <c r="A1399" i="1"/>
  <c r="A1400" i="1"/>
  <c r="A876" i="1"/>
  <c r="A874" i="1"/>
  <c r="A884" i="1"/>
  <c r="A909" i="1"/>
  <c r="A969" i="1"/>
  <c r="A970" i="1"/>
  <c r="A1002" i="1"/>
  <c r="A978" i="1"/>
  <c r="A979" i="1"/>
  <c r="A1133" i="1"/>
  <c r="A910" i="1"/>
  <c r="A1076" i="1"/>
  <c r="A1077" i="1"/>
  <c r="A1119" i="1"/>
  <c r="A1128" i="1"/>
  <c r="A1765" i="1"/>
  <c r="A262" i="1"/>
  <c r="A545" i="1"/>
  <c r="A1005" i="1"/>
  <c r="A821" i="1"/>
  <c r="A812" i="1"/>
  <c r="A804" i="1"/>
  <c r="A805" i="1"/>
  <c r="A937" i="1"/>
  <c r="A911" i="1"/>
  <c r="A1003" i="1"/>
  <c r="A1063" i="1"/>
  <c r="A1090" i="1"/>
  <c r="A1091" i="1"/>
  <c r="A1092" i="1"/>
  <c r="A1093" i="1"/>
  <c r="A1095" i="1"/>
  <c r="A1096" i="1"/>
  <c r="A1098" i="1"/>
  <c r="A1107" i="1"/>
  <c r="A1122" i="1"/>
  <c r="A1120" i="1"/>
  <c r="A418" i="1"/>
  <c r="A1659" i="1"/>
  <c r="A1842" i="1"/>
  <c r="A1839" i="1"/>
  <c r="A1796" i="1"/>
  <c r="A1797" i="1"/>
  <c r="A546" i="1"/>
  <c r="A547" i="1"/>
  <c r="A548" i="1"/>
  <c r="A1346" i="1"/>
  <c r="A376" i="1"/>
  <c r="A1648" i="1"/>
  <c r="A645" i="1"/>
  <c r="A646" i="1"/>
  <c r="A647" i="1"/>
  <c r="A13" i="1"/>
  <c r="A14" i="1"/>
  <c r="A41" i="1"/>
  <c r="A389" i="1"/>
  <c r="A405" i="1"/>
  <c r="A409" i="1"/>
  <c r="A441" i="1"/>
  <c r="A477" i="1"/>
  <c r="A771" i="1"/>
  <c r="A785" i="1"/>
  <c r="A755" i="1"/>
  <c r="A756" i="1"/>
  <c r="A997" i="1"/>
  <c r="A998" i="1"/>
  <c r="A999" i="1"/>
  <c r="A938" i="1"/>
  <c r="A939" i="1"/>
  <c r="A953" i="1"/>
  <c r="A1431" i="1"/>
  <c r="A1515" i="1"/>
  <c r="A1516" i="1"/>
  <c r="A1517" i="1"/>
  <c r="A1518" i="1"/>
  <c r="A1655" i="1"/>
  <c r="A1174" i="1"/>
  <c r="A1375" i="1"/>
  <c r="A1254" i="1"/>
  <c r="A1737" i="1"/>
  <c r="A721" i="1"/>
  <c r="A722" i="1"/>
  <c r="A723" i="1"/>
  <c r="A549" i="1"/>
  <c r="A550" i="1"/>
  <c r="A671" i="1"/>
  <c r="A695" i="1"/>
  <c r="A696" i="1"/>
  <c r="A684" i="1"/>
  <c r="A511" i="1"/>
  <c r="A512" i="1"/>
  <c r="A513" i="1"/>
  <c r="A514" i="1"/>
  <c r="A532" i="1"/>
  <c r="A1312" i="1"/>
  <c r="A1313" i="1"/>
  <c r="A1314" i="1"/>
  <c r="A713" i="1"/>
  <c r="A1720" i="1"/>
  <c r="A743" i="1"/>
  <c r="A1340" i="1"/>
  <c r="A1323" i="1"/>
  <c r="A1326" i="1"/>
  <c r="A1342" i="1"/>
  <c r="A1022" i="1"/>
  <c r="A1039" i="1"/>
  <c r="A1272" i="1"/>
  <c r="A42" i="1"/>
  <c r="A390" i="1"/>
  <c r="A419" i="1"/>
  <c r="A420" i="1"/>
  <c r="A442" i="1"/>
  <c r="A786" i="1"/>
  <c r="A787" i="1"/>
  <c r="A940" i="1"/>
  <c r="A1052" i="1"/>
  <c r="A1519" i="1"/>
  <c r="A1520" i="1"/>
  <c r="A1656" i="1"/>
  <c r="A38" i="1"/>
  <c r="A724" i="1"/>
  <c r="A537" i="1"/>
  <c r="A672" i="1"/>
  <c r="A673" i="1"/>
  <c r="A682" i="1"/>
  <c r="A515" i="1"/>
  <c r="A516" i="1"/>
  <c r="A517" i="1"/>
  <c r="A518" i="1"/>
  <c r="A519" i="1"/>
  <c r="A520" i="1"/>
  <c r="A521" i="1"/>
  <c r="A522" i="1"/>
  <c r="A523" i="1"/>
  <c r="A524" i="1"/>
  <c r="A525" i="1"/>
  <c r="A533" i="1"/>
  <c r="A1315" i="1"/>
  <c r="A1721" i="1"/>
  <c r="A1725" i="1"/>
  <c r="A1343" i="1"/>
  <c r="A1339" i="1"/>
  <c r="A23" i="1"/>
  <c r="A391" i="1"/>
  <c r="A421" i="1"/>
  <c r="A443" i="1"/>
  <c r="A1446" i="1"/>
  <c r="A1521" i="1"/>
  <c r="A1522" i="1"/>
  <c r="A1649" i="1"/>
  <c r="A1650" i="1"/>
  <c r="A1644" i="1"/>
  <c r="A1783" i="1"/>
  <c r="A1840" i="1"/>
  <c r="A674" i="1"/>
  <c r="A675" i="1"/>
  <c r="A710" i="1"/>
  <c r="A526" i="1"/>
  <c r="A527" i="1"/>
  <c r="A528" i="1"/>
  <c r="A529" i="1"/>
  <c r="A530" i="1"/>
  <c r="A534" i="1"/>
  <c r="A395" i="1"/>
  <c r="A396" i="1"/>
  <c r="A531" i="1"/>
  <c r="A551" i="1"/>
  <c r="A734" i="1"/>
  <c r="A392" i="1"/>
  <c r="A1523" i="1"/>
  <c r="A1524" i="1"/>
  <c r="A701" i="1"/>
  <c r="A377" i="1"/>
  <c r="A393" i="1"/>
  <c r="A1525" i="1"/>
  <c r="A1526" i="1"/>
  <c r="A1651" i="1"/>
  <c r="A702" i="1"/>
  <c r="A1716" i="1"/>
  <c r="A1717" i="1"/>
  <c r="A1718" i="1"/>
  <c r="A1726" i="1"/>
  <c r="A394" i="1"/>
  <c r="A1000" i="1"/>
  <c r="A1001" i="1"/>
  <c r="A941" i="1"/>
  <c r="A942" i="1"/>
  <c r="A1527" i="1"/>
  <c r="A1528" i="1"/>
  <c r="A1657" i="1"/>
  <c r="A1175" i="1"/>
  <c r="A1222" i="1"/>
  <c r="A648" i="1"/>
  <c r="A772" i="1"/>
  <c r="A773" i="1"/>
  <c r="A774" i="1"/>
  <c r="A775" i="1"/>
  <c r="A776" i="1"/>
  <c r="A796" i="1"/>
  <c r="A777" i="1"/>
  <c r="A757" i="1"/>
  <c r="A798" i="1"/>
  <c r="A795" i="1"/>
  <c r="A806" i="1"/>
  <c r="A818" i="1"/>
  <c r="A819" i="1"/>
  <c r="A822" i="1"/>
  <c r="A883" i="1"/>
  <c r="A875" i="1"/>
  <c r="A880" i="1"/>
  <c r="A943" i="1"/>
  <c r="A944" i="1"/>
  <c r="A945" i="1"/>
  <c r="A912" i="1"/>
  <c r="A913" i="1"/>
  <c r="A1004" i="1"/>
  <c r="A1038" i="1"/>
  <c r="A1047" i="1"/>
  <c r="A1057" i="1"/>
  <c r="A1135" i="1"/>
  <c r="A1658" i="1"/>
  <c r="A1176" i="1"/>
  <c r="A1177" i="1"/>
  <c r="A1178" i="1"/>
  <c r="A1255" i="1"/>
  <c r="A569" i="1"/>
  <c r="A570" i="1"/>
  <c r="A571" i="1"/>
  <c r="A1231" i="1"/>
  <c r="A1242" i="1"/>
  <c r="A1233" i="1"/>
  <c r="A1094" i="1"/>
  <c r="A1111" i="1"/>
  <c r="A1112" i="1"/>
  <c r="A1108" i="1"/>
  <c r="A1123" i="1"/>
  <c r="A1124" i="1"/>
  <c r="A1125" i="1"/>
  <c r="A746" i="1"/>
  <c r="A1190" i="1"/>
  <c r="A1191" i="1"/>
  <c r="A1192" i="1"/>
  <c r="A1193" i="1"/>
  <c r="A1194" i="1"/>
  <c r="A572" i="1"/>
  <c r="A1733" i="1"/>
  <c r="BA82" i="7" l="1"/>
  <c r="AZ82" i="7"/>
  <c r="AY82" i="7"/>
  <c r="AX82" i="7"/>
  <c r="AW82" i="7"/>
  <c r="AV82" i="7"/>
  <c r="AU82" i="7"/>
  <c r="AT82" i="7"/>
  <c r="AS82" i="7"/>
  <c r="AR82" i="7"/>
  <c r="AQ82" i="7"/>
  <c r="AP82" i="7"/>
  <c r="AO82" i="7"/>
  <c r="AN82" i="7"/>
  <c r="AM82" i="7"/>
  <c r="AL82" i="7"/>
  <c r="AK82" i="7"/>
  <c r="AJ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A80" i="7"/>
  <c r="AZ80" i="7"/>
  <c r="AY80" i="7"/>
  <c r="AX80" i="7"/>
  <c r="AW80" i="7"/>
  <c r="AV80" i="7"/>
  <c r="AU80" i="7"/>
  <c r="AT80" i="7"/>
  <c r="AS80" i="7"/>
  <c r="AR80" i="7"/>
  <c r="AQ80" i="7"/>
  <c r="AP80" i="7"/>
  <c r="AO80" i="7"/>
  <c r="AN80" i="7"/>
  <c r="AM80" i="7"/>
  <c r="AL80"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F80" i="7"/>
  <c r="E80" i="7"/>
  <c r="D80" i="7"/>
  <c r="C80" i="7"/>
  <c r="BA79" i="7"/>
  <c r="AZ79" i="7"/>
  <c r="AY79" i="7"/>
  <c r="AX79" i="7"/>
  <c r="AW79" i="7"/>
  <c r="AV79" i="7"/>
  <c r="AU79" i="7"/>
  <c r="AT79" i="7"/>
  <c r="AS79" i="7"/>
  <c r="AR79" i="7"/>
  <c r="AQ79" i="7"/>
  <c r="AP79" i="7"/>
  <c r="AO79" i="7"/>
  <c r="AN79" i="7"/>
  <c r="AM79" i="7"/>
  <c r="AL79"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F79" i="7"/>
  <c r="E79" i="7"/>
  <c r="D79" i="7"/>
  <c r="C79" i="7"/>
  <c r="BA78" i="7"/>
  <c r="AZ78" i="7"/>
  <c r="AY78" i="7"/>
  <c r="AX78" i="7"/>
  <c r="AW78" i="7"/>
  <c r="AV78" i="7"/>
  <c r="AU78" i="7"/>
  <c r="AT78" i="7"/>
  <c r="AS78" i="7"/>
  <c r="AR78"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J78" i="7"/>
  <c r="I78" i="7"/>
  <c r="H78" i="7"/>
  <c r="G78" i="7"/>
  <c r="F78" i="7"/>
  <c r="E78" i="7"/>
  <c r="D78" i="7"/>
  <c r="C78" i="7"/>
  <c r="BA77" i="7"/>
  <c r="AZ77" i="7"/>
  <c r="AY77" i="7"/>
  <c r="AX77" i="7"/>
  <c r="AW77" i="7"/>
  <c r="AV77" i="7"/>
  <c r="AU77" i="7"/>
  <c r="AT77" i="7"/>
  <c r="AS77" i="7"/>
  <c r="AR77" i="7"/>
  <c r="AQ77" i="7"/>
  <c r="AP77" i="7"/>
  <c r="AO77" i="7"/>
  <c r="AN77" i="7"/>
  <c r="AM77" i="7"/>
  <c r="AL77" i="7"/>
  <c r="AK77" i="7"/>
  <c r="AK83" i="7" s="1"/>
  <c r="AJ77" i="7"/>
  <c r="AI77" i="7"/>
  <c r="AH77" i="7"/>
  <c r="AG77" i="7"/>
  <c r="AF77" i="7"/>
  <c r="AE77" i="7"/>
  <c r="AD77" i="7"/>
  <c r="AC77" i="7"/>
  <c r="AC83" i="7" s="1"/>
  <c r="AB77" i="7"/>
  <c r="AA77" i="7"/>
  <c r="Z77" i="7"/>
  <c r="Z83" i="7" s="1"/>
  <c r="Y77" i="7"/>
  <c r="X77" i="7"/>
  <c r="W77" i="7"/>
  <c r="V77" i="7"/>
  <c r="V83" i="7" s="1"/>
  <c r="U77" i="7"/>
  <c r="U83" i="7" s="1"/>
  <c r="T77" i="7"/>
  <c r="T83" i="7" s="1"/>
  <c r="S77" i="7"/>
  <c r="R77" i="7"/>
  <c r="R83" i="7" s="1"/>
  <c r="Q77" i="7"/>
  <c r="Q83" i="7" s="1"/>
  <c r="P77" i="7"/>
  <c r="O77" i="7"/>
  <c r="N77" i="7"/>
  <c r="N83" i="7" s="1"/>
  <c r="M77" i="7"/>
  <c r="M83" i="7" s="1"/>
  <c r="L77" i="7"/>
  <c r="L83" i="7" s="1"/>
  <c r="K77" i="7"/>
  <c r="K83" i="7" s="1"/>
  <c r="J77" i="7"/>
  <c r="J83" i="7" s="1"/>
  <c r="I77" i="7"/>
  <c r="I83" i="7" s="1"/>
  <c r="H77" i="7"/>
  <c r="H83" i="7" s="1"/>
  <c r="G77" i="7"/>
  <c r="G83" i="7" s="1"/>
  <c r="F77" i="7"/>
  <c r="F83" i="7" s="1"/>
  <c r="E77" i="7"/>
  <c r="E83" i="7" s="1"/>
  <c r="D77" i="7"/>
  <c r="D83" i="7" s="1"/>
  <c r="C77" i="7"/>
  <c r="C83" i="7" s="1"/>
  <c r="BA83" i="7"/>
  <c r="AZ83" i="7"/>
  <c r="AY83" i="7"/>
  <c r="AX83" i="7"/>
  <c r="AW83" i="7"/>
  <c r="AV83" i="7"/>
  <c r="AU83" i="7"/>
  <c r="AT83" i="7"/>
  <c r="AS83" i="7"/>
  <c r="AR83" i="7"/>
  <c r="AQ83" i="7"/>
  <c r="AP83" i="7"/>
  <c r="AO83" i="7"/>
  <c r="AN83" i="7"/>
  <c r="AM83" i="7"/>
  <c r="AL83" i="7"/>
  <c r="AJ83" i="7"/>
  <c r="AI83" i="7"/>
  <c r="AH83" i="7"/>
  <c r="AG83" i="7"/>
  <c r="AF83" i="7"/>
  <c r="AE83" i="7"/>
  <c r="AD83" i="7"/>
  <c r="AB83" i="7"/>
  <c r="AA83" i="7"/>
  <c r="Y83" i="7"/>
  <c r="X83" i="7"/>
  <c r="W83" i="7"/>
  <c r="S83" i="7"/>
  <c r="P83" i="7"/>
  <c r="O83" i="7"/>
  <c r="B82" i="7"/>
  <c r="BC82" i="7" s="1"/>
  <c r="B81" i="7"/>
  <c r="B80" i="7"/>
  <c r="BC80" i="7" s="1"/>
  <c r="B79" i="7"/>
  <c r="BC79" i="7" s="1"/>
  <c r="B78" i="7"/>
  <c r="BC78" i="7" s="1"/>
  <c r="B77" i="7"/>
  <c r="B76" i="7"/>
  <c r="BA72" i="7"/>
  <c r="AZ72" i="7"/>
  <c r="AY72" i="7"/>
  <c r="AX72" i="7"/>
  <c r="AW72" i="7"/>
  <c r="AV72" i="7"/>
  <c r="AU72" i="7"/>
  <c r="AT72" i="7"/>
  <c r="AS72" i="7"/>
  <c r="AR72"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J72" i="7"/>
  <c r="I72" i="7"/>
  <c r="H72" i="7"/>
  <c r="G72" i="7"/>
  <c r="F72" i="7"/>
  <c r="E72" i="7"/>
  <c r="D72" i="7"/>
  <c r="C72" i="7"/>
  <c r="BA71" i="7"/>
  <c r="AZ71" i="7"/>
  <c r="AY71" i="7"/>
  <c r="AX71" i="7"/>
  <c r="AW71" i="7"/>
  <c r="AV71" i="7"/>
  <c r="AU71" i="7"/>
  <c r="AT71" i="7"/>
  <c r="AS71" i="7"/>
  <c r="AR71" i="7"/>
  <c r="AQ71" i="7"/>
  <c r="AP71" i="7"/>
  <c r="AO71" i="7"/>
  <c r="AN71"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K71" i="7"/>
  <c r="J71" i="7"/>
  <c r="I71" i="7"/>
  <c r="H71" i="7"/>
  <c r="G71" i="7"/>
  <c r="F71" i="7"/>
  <c r="E71" i="7"/>
  <c r="D71" i="7"/>
  <c r="C71" i="7"/>
  <c r="BA70" i="7"/>
  <c r="AY70" i="7"/>
  <c r="AX70" i="7"/>
  <c r="AW70" i="7"/>
  <c r="AV70" i="7"/>
  <c r="AU70" i="7"/>
  <c r="AT70" i="7"/>
  <c r="AS70" i="7"/>
  <c r="AR70"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F70" i="7"/>
  <c r="E70" i="7"/>
  <c r="D70" i="7"/>
  <c r="C70" i="7"/>
  <c r="BA69" i="7"/>
  <c r="AZ69" i="7"/>
  <c r="AY69" i="7"/>
  <c r="AX69" i="7"/>
  <c r="AW69" i="7"/>
  <c r="AV69" i="7"/>
  <c r="AU69" i="7"/>
  <c r="AT69" i="7"/>
  <c r="AS69" i="7"/>
  <c r="AR69" i="7"/>
  <c r="AQ69" i="7"/>
  <c r="AP69" i="7"/>
  <c r="AO69" i="7"/>
  <c r="AN69" i="7"/>
  <c r="AM69" i="7"/>
  <c r="AL69"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F69" i="7"/>
  <c r="E69" i="7"/>
  <c r="D69" i="7"/>
  <c r="C69" i="7"/>
  <c r="BA68" i="7"/>
  <c r="AZ68" i="7"/>
  <c r="AY68" i="7"/>
  <c r="AX68" i="7"/>
  <c r="AW68" i="7"/>
  <c r="AV68" i="7"/>
  <c r="AU68" i="7"/>
  <c r="AT68" i="7"/>
  <c r="AS68" i="7"/>
  <c r="AR68" i="7"/>
  <c r="AQ68" i="7"/>
  <c r="AP68" i="7"/>
  <c r="AO68" i="7"/>
  <c r="AN68" i="7"/>
  <c r="AM68" i="7"/>
  <c r="AL68"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F68" i="7"/>
  <c r="E68" i="7"/>
  <c r="D68" i="7"/>
  <c r="C68" i="7"/>
  <c r="BA67" i="7"/>
  <c r="AZ67" i="7"/>
  <c r="AY67" i="7"/>
  <c r="AX67" i="7"/>
  <c r="AW67" i="7"/>
  <c r="AV67" i="7"/>
  <c r="AU67" i="7"/>
  <c r="AT67" i="7"/>
  <c r="AS67" i="7"/>
  <c r="AR67" i="7"/>
  <c r="AQ67" i="7"/>
  <c r="AP67" i="7"/>
  <c r="AO67" i="7"/>
  <c r="AN67" i="7"/>
  <c r="AM67" i="7"/>
  <c r="AL67"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J67" i="7"/>
  <c r="I67" i="7"/>
  <c r="H67" i="7"/>
  <c r="G67" i="7"/>
  <c r="F67" i="7"/>
  <c r="E67" i="7"/>
  <c r="D67" i="7"/>
  <c r="C67" i="7"/>
  <c r="BA66" i="7"/>
  <c r="AZ66" i="7"/>
  <c r="AY66" i="7"/>
  <c r="AX66" i="7"/>
  <c r="AW66" i="7"/>
  <c r="AV66" i="7"/>
  <c r="AU66" i="7"/>
  <c r="AT66" i="7"/>
  <c r="AS66" i="7"/>
  <c r="AR66" i="7"/>
  <c r="AQ66" i="7"/>
  <c r="AP66" i="7"/>
  <c r="AO66" i="7"/>
  <c r="AN66" i="7"/>
  <c r="AM66" i="7"/>
  <c r="AL66"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G66" i="7"/>
  <c r="F66" i="7"/>
  <c r="E66" i="7"/>
  <c r="D66" i="7"/>
  <c r="C66" i="7"/>
  <c r="BA65" i="7"/>
  <c r="AZ65" i="7"/>
  <c r="AY65" i="7"/>
  <c r="AX65" i="7"/>
  <c r="AW65" i="7"/>
  <c r="AV65" i="7"/>
  <c r="AU65" i="7"/>
  <c r="AT65" i="7"/>
  <c r="AS65" i="7"/>
  <c r="AR65" i="7"/>
  <c r="AQ65" i="7"/>
  <c r="AP65" i="7"/>
  <c r="AO65" i="7"/>
  <c r="AN65" i="7"/>
  <c r="AM65" i="7"/>
  <c r="AL65"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G65" i="7"/>
  <c r="F65" i="7"/>
  <c r="E65" i="7"/>
  <c r="D65" i="7"/>
  <c r="C65" i="7"/>
  <c r="BA64" i="7"/>
  <c r="AZ64" i="7"/>
  <c r="AY64" i="7"/>
  <c r="AX64" i="7"/>
  <c r="AW64" i="7"/>
  <c r="AV64" i="7"/>
  <c r="AU64" i="7"/>
  <c r="AT64" i="7"/>
  <c r="AS64" i="7"/>
  <c r="AR64" i="7"/>
  <c r="AQ64" i="7"/>
  <c r="AP64" i="7"/>
  <c r="AO64" i="7"/>
  <c r="AN64" i="7"/>
  <c r="AM64" i="7"/>
  <c r="AL64" i="7"/>
  <c r="AK64" i="7"/>
  <c r="AJ64" i="7"/>
  <c r="AI64" i="7"/>
  <c r="AH64" i="7"/>
  <c r="AG64" i="7"/>
  <c r="AF64" i="7"/>
  <c r="AE64" i="7"/>
  <c r="AD64" i="7"/>
  <c r="AC64" i="7"/>
  <c r="AB64" i="7"/>
  <c r="AA64" i="7"/>
  <c r="Z64" i="7"/>
  <c r="Y64" i="7"/>
  <c r="X64" i="7"/>
  <c r="W64" i="7"/>
  <c r="V64" i="7"/>
  <c r="U64" i="7"/>
  <c r="T64" i="7"/>
  <c r="S64" i="7"/>
  <c r="R64" i="7"/>
  <c r="Q64" i="7"/>
  <c r="P64" i="7"/>
  <c r="O64" i="7"/>
  <c r="N64" i="7"/>
  <c r="M64" i="7"/>
  <c r="L64" i="7"/>
  <c r="K64" i="7"/>
  <c r="J64" i="7"/>
  <c r="I64" i="7"/>
  <c r="H64" i="7"/>
  <c r="G64" i="7"/>
  <c r="F64" i="7"/>
  <c r="E64" i="7"/>
  <c r="D64" i="7"/>
  <c r="C64" i="7"/>
  <c r="BA63" i="7"/>
  <c r="AZ63" i="7"/>
  <c r="AY63" i="7"/>
  <c r="AX63" i="7"/>
  <c r="AW63" i="7"/>
  <c r="AV63" i="7"/>
  <c r="AU63" i="7"/>
  <c r="AT63" i="7"/>
  <c r="AS63" i="7"/>
  <c r="AR63" i="7"/>
  <c r="AQ63" i="7"/>
  <c r="AP63" i="7"/>
  <c r="AO63" i="7"/>
  <c r="AN63" i="7"/>
  <c r="AM63" i="7"/>
  <c r="AL63" i="7"/>
  <c r="AK63" i="7"/>
  <c r="AJ63" i="7"/>
  <c r="AI63" i="7"/>
  <c r="AH63"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F63" i="7"/>
  <c r="E63" i="7"/>
  <c r="D63" i="7"/>
  <c r="C63" i="7"/>
  <c r="BA62" i="7"/>
  <c r="AZ62" i="7"/>
  <c r="AY62" i="7"/>
  <c r="AX62" i="7"/>
  <c r="AW62" i="7"/>
  <c r="AV62" i="7"/>
  <c r="AU62" i="7"/>
  <c r="AT62" i="7"/>
  <c r="AS62" i="7"/>
  <c r="AR62" i="7"/>
  <c r="AQ62" i="7"/>
  <c r="AP62" i="7"/>
  <c r="AO62" i="7"/>
  <c r="AN62" i="7"/>
  <c r="AM62" i="7"/>
  <c r="AL62" i="7"/>
  <c r="AK62" i="7"/>
  <c r="AJ62" i="7"/>
  <c r="AI62" i="7"/>
  <c r="AH62" i="7"/>
  <c r="AG62" i="7"/>
  <c r="AF62" i="7"/>
  <c r="AE62" i="7"/>
  <c r="AD62" i="7"/>
  <c r="AC62" i="7"/>
  <c r="AB62" i="7"/>
  <c r="AA62" i="7"/>
  <c r="Z62" i="7"/>
  <c r="Y62" i="7"/>
  <c r="X62" i="7"/>
  <c r="W62" i="7"/>
  <c r="V62" i="7"/>
  <c r="U62" i="7"/>
  <c r="T62" i="7"/>
  <c r="S62" i="7"/>
  <c r="R62" i="7"/>
  <c r="Q62" i="7"/>
  <c r="P62" i="7"/>
  <c r="O62" i="7"/>
  <c r="N62" i="7"/>
  <c r="M62" i="7"/>
  <c r="L62" i="7"/>
  <c r="K62" i="7"/>
  <c r="J62" i="7"/>
  <c r="I62" i="7"/>
  <c r="H62" i="7"/>
  <c r="G62" i="7"/>
  <c r="F62" i="7"/>
  <c r="E62" i="7"/>
  <c r="D62" i="7"/>
  <c r="C62" i="7"/>
  <c r="BA61" i="7"/>
  <c r="AZ61" i="7"/>
  <c r="AY61" i="7"/>
  <c r="AX61" i="7"/>
  <c r="AW61" i="7"/>
  <c r="AV61" i="7"/>
  <c r="AU61" i="7"/>
  <c r="AT61" i="7"/>
  <c r="AS61" i="7"/>
  <c r="AR61" i="7"/>
  <c r="AQ61" i="7"/>
  <c r="AP61" i="7"/>
  <c r="AO61" i="7"/>
  <c r="AN61" i="7"/>
  <c r="AM61" i="7"/>
  <c r="AL61" i="7"/>
  <c r="AK61" i="7"/>
  <c r="AJ61" i="7"/>
  <c r="AI61" i="7"/>
  <c r="AH61" i="7"/>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F61" i="7"/>
  <c r="E61" i="7"/>
  <c r="D61" i="7"/>
  <c r="C61" i="7"/>
  <c r="BA60" i="7"/>
  <c r="AZ60" i="7"/>
  <c r="AY60" i="7"/>
  <c r="AX60" i="7"/>
  <c r="AW60" i="7"/>
  <c r="AV60" i="7"/>
  <c r="AU60" i="7"/>
  <c r="AT60" i="7"/>
  <c r="AS60" i="7"/>
  <c r="AR60" i="7"/>
  <c r="AQ60" i="7"/>
  <c r="AP60" i="7"/>
  <c r="AO60" i="7"/>
  <c r="AN60" i="7"/>
  <c r="AM60" i="7"/>
  <c r="AL60"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J60" i="7"/>
  <c r="I60" i="7"/>
  <c r="H60" i="7"/>
  <c r="G60" i="7"/>
  <c r="F60" i="7"/>
  <c r="E60" i="7"/>
  <c r="D60" i="7"/>
  <c r="C60" i="7"/>
  <c r="BA59" i="7"/>
  <c r="AZ59" i="7"/>
  <c r="AY59" i="7"/>
  <c r="AX59" i="7"/>
  <c r="AW59" i="7"/>
  <c r="AV59" i="7"/>
  <c r="AU59" i="7"/>
  <c r="AT59" i="7"/>
  <c r="AS59" i="7"/>
  <c r="AR59" i="7"/>
  <c r="AQ59" i="7"/>
  <c r="AP59" i="7"/>
  <c r="AO59" i="7"/>
  <c r="AN59" i="7"/>
  <c r="AM59" i="7"/>
  <c r="AL59"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J59" i="7"/>
  <c r="I59" i="7"/>
  <c r="H59" i="7"/>
  <c r="G59" i="7"/>
  <c r="F59" i="7"/>
  <c r="E59" i="7"/>
  <c r="D59" i="7"/>
  <c r="C59" i="7"/>
  <c r="BA58" i="7"/>
  <c r="AZ58" i="7"/>
  <c r="AY58" i="7"/>
  <c r="AX58" i="7"/>
  <c r="AW58" i="7"/>
  <c r="AV58" i="7"/>
  <c r="AU58" i="7"/>
  <c r="AT58" i="7"/>
  <c r="AS58" i="7"/>
  <c r="AR58" i="7"/>
  <c r="AQ58" i="7"/>
  <c r="AP58" i="7"/>
  <c r="AO58" i="7"/>
  <c r="AN58" i="7"/>
  <c r="AM58" i="7"/>
  <c r="AL58"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E58" i="7"/>
  <c r="D58" i="7"/>
  <c r="C58" i="7"/>
  <c r="BA57" i="7"/>
  <c r="AZ57" i="7"/>
  <c r="AY57" i="7"/>
  <c r="AX57" i="7"/>
  <c r="AW57" i="7"/>
  <c r="AV57" i="7"/>
  <c r="AU57" i="7"/>
  <c r="AT57" i="7"/>
  <c r="AS57" i="7"/>
  <c r="AR57" i="7"/>
  <c r="AQ57" i="7"/>
  <c r="AP57" i="7"/>
  <c r="AO57" i="7"/>
  <c r="AN57" i="7"/>
  <c r="AM57" i="7"/>
  <c r="AL57" i="7"/>
  <c r="AK57" i="7"/>
  <c r="AJ57" i="7"/>
  <c r="AI57" i="7"/>
  <c r="AH57" i="7"/>
  <c r="AG57" i="7"/>
  <c r="AF57" i="7"/>
  <c r="AE57" i="7"/>
  <c r="AD57" i="7"/>
  <c r="AC57" i="7"/>
  <c r="AB57" i="7"/>
  <c r="AA57" i="7"/>
  <c r="Z57" i="7"/>
  <c r="Y57" i="7"/>
  <c r="X57" i="7"/>
  <c r="W57" i="7"/>
  <c r="V57" i="7"/>
  <c r="U57" i="7"/>
  <c r="T57" i="7"/>
  <c r="S57" i="7"/>
  <c r="R57" i="7"/>
  <c r="Q57" i="7"/>
  <c r="P57" i="7"/>
  <c r="O57" i="7"/>
  <c r="N57" i="7"/>
  <c r="M57" i="7"/>
  <c r="L57" i="7"/>
  <c r="K57" i="7"/>
  <c r="J57" i="7"/>
  <c r="I57" i="7"/>
  <c r="H57" i="7"/>
  <c r="G57" i="7"/>
  <c r="F57" i="7"/>
  <c r="E57" i="7"/>
  <c r="D57" i="7"/>
  <c r="C57" i="7"/>
  <c r="BA56" i="7"/>
  <c r="AZ56" i="7"/>
  <c r="AY56" i="7"/>
  <c r="AX56" i="7"/>
  <c r="AW56" i="7"/>
  <c r="AV56" i="7"/>
  <c r="AU56" i="7"/>
  <c r="AT56" i="7"/>
  <c r="AS56" i="7"/>
  <c r="AR56" i="7"/>
  <c r="AQ56" i="7"/>
  <c r="AP56" i="7"/>
  <c r="AO56" i="7"/>
  <c r="AN56" i="7"/>
  <c r="AM56" i="7"/>
  <c r="AL56"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E56" i="7"/>
  <c r="D56" i="7"/>
  <c r="C56" i="7"/>
  <c r="BA55" i="7"/>
  <c r="AZ55" i="7"/>
  <c r="AY55" i="7"/>
  <c r="AX55" i="7"/>
  <c r="AW55" i="7"/>
  <c r="AV55" i="7"/>
  <c r="AU55" i="7"/>
  <c r="AT55" i="7"/>
  <c r="AS55" i="7"/>
  <c r="AR55" i="7"/>
  <c r="AQ55" i="7"/>
  <c r="AP55" i="7"/>
  <c r="AO55" i="7"/>
  <c r="AN55" i="7"/>
  <c r="AM55" i="7"/>
  <c r="AL55"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J55" i="7"/>
  <c r="I55" i="7"/>
  <c r="H55" i="7"/>
  <c r="G55" i="7"/>
  <c r="F55" i="7"/>
  <c r="E55" i="7"/>
  <c r="D55" i="7"/>
  <c r="C55" i="7"/>
  <c r="BA54" i="7"/>
  <c r="AZ54" i="7"/>
  <c r="AY54" i="7"/>
  <c r="AX54" i="7"/>
  <c r="AW54" i="7"/>
  <c r="AV54" i="7"/>
  <c r="AU54" i="7"/>
  <c r="AT54" i="7"/>
  <c r="AS54" i="7"/>
  <c r="AR54" i="7"/>
  <c r="AQ54" i="7"/>
  <c r="AP54" i="7"/>
  <c r="AO54" i="7"/>
  <c r="AN54" i="7"/>
  <c r="AM54" i="7"/>
  <c r="AL54" i="7"/>
  <c r="AK54" i="7"/>
  <c r="AJ54" i="7"/>
  <c r="AI54" i="7"/>
  <c r="AH54" i="7"/>
  <c r="AG54" i="7"/>
  <c r="AF54" i="7"/>
  <c r="AE54" i="7"/>
  <c r="AD54" i="7"/>
  <c r="AC54" i="7"/>
  <c r="AB54" i="7"/>
  <c r="AA54" i="7"/>
  <c r="Z54" i="7"/>
  <c r="Y54" i="7"/>
  <c r="X54" i="7"/>
  <c r="W54" i="7"/>
  <c r="V54" i="7"/>
  <c r="U54" i="7"/>
  <c r="T54" i="7"/>
  <c r="S54" i="7"/>
  <c r="R54" i="7"/>
  <c r="Q54" i="7"/>
  <c r="P54" i="7"/>
  <c r="O54" i="7"/>
  <c r="N54" i="7"/>
  <c r="M54" i="7"/>
  <c r="L54" i="7"/>
  <c r="K54" i="7"/>
  <c r="J54" i="7"/>
  <c r="I54" i="7"/>
  <c r="H54" i="7"/>
  <c r="G54" i="7"/>
  <c r="F54" i="7"/>
  <c r="E54" i="7"/>
  <c r="D54" i="7"/>
  <c r="C54" i="7"/>
  <c r="BA53" i="7"/>
  <c r="AZ53" i="7"/>
  <c r="AY53" i="7"/>
  <c r="AX53" i="7"/>
  <c r="AW53" i="7"/>
  <c r="AV53" i="7"/>
  <c r="AU53" i="7"/>
  <c r="AT53" i="7"/>
  <c r="AS53" i="7"/>
  <c r="AR53" i="7"/>
  <c r="AQ53" i="7"/>
  <c r="AP53" i="7"/>
  <c r="AO53" i="7"/>
  <c r="AN53" i="7"/>
  <c r="AM53" i="7"/>
  <c r="AL53"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J53" i="7"/>
  <c r="I53" i="7"/>
  <c r="H53" i="7"/>
  <c r="G53" i="7"/>
  <c r="F53" i="7"/>
  <c r="E53" i="7"/>
  <c r="D53" i="7"/>
  <c r="C53" i="7"/>
  <c r="BA52" i="7"/>
  <c r="AZ52" i="7"/>
  <c r="AY52" i="7"/>
  <c r="AX52" i="7"/>
  <c r="AW52" i="7"/>
  <c r="AV52" i="7"/>
  <c r="AU52" i="7"/>
  <c r="AT52" i="7"/>
  <c r="AS52" i="7"/>
  <c r="AR52" i="7"/>
  <c r="AQ52" i="7"/>
  <c r="AP52" i="7"/>
  <c r="AO52" i="7"/>
  <c r="AN52" i="7"/>
  <c r="AM52" i="7"/>
  <c r="AL52" i="7"/>
  <c r="AK52" i="7"/>
  <c r="AJ52" i="7"/>
  <c r="AI52" i="7"/>
  <c r="AH52" i="7"/>
  <c r="AG52" i="7"/>
  <c r="AF52" i="7"/>
  <c r="AE52" i="7"/>
  <c r="AD52" i="7"/>
  <c r="AC52" i="7"/>
  <c r="AB52" i="7"/>
  <c r="AA52" i="7"/>
  <c r="Z52" i="7"/>
  <c r="Y52" i="7"/>
  <c r="X52" i="7"/>
  <c r="W52" i="7"/>
  <c r="V52" i="7"/>
  <c r="U52" i="7"/>
  <c r="T52" i="7"/>
  <c r="S52" i="7"/>
  <c r="R52" i="7"/>
  <c r="Q52" i="7"/>
  <c r="P52" i="7"/>
  <c r="O52" i="7"/>
  <c r="N52" i="7"/>
  <c r="M52" i="7"/>
  <c r="L52" i="7"/>
  <c r="K52" i="7"/>
  <c r="J52" i="7"/>
  <c r="I52" i="7"/>
  <c r="H52" i="7"/>
  <c r="G52" i="7"/>
  <c r="F52" i="7"/>
  <c r="E52" i="7"/>
  <c r="D52" i="7"/>
  <c r="C52" i="7"/>
  <c r="B72" i="7"/>
  <c r="BC72" i="7" s="1"/>
  <c r="B71" i="7"/>
  <c r="BC71" i="7" s="1"/>
  <c r="B70" i="7"/>
  <c r="BC70" i="7" s="1"/>
  <c r="B69" i="7"/>
  <c r="BC69" i="7" s="1"/>
  <c r="B68" i="7"/>
  <c r="BC68" i="7" s="1"/>
  <c r="B67" i="7"/>
  <c r="BC67" i="7" s="1"/>
  <c r="B66" i="7"/>
  <c r="BC66" i="7" s="1"/>
  <c r="B65" i="7"/>
  <c r="BC65" i="7" s="1"/>
  <c r="B64" i="7"/>
  <c r="BC64" i="7" s="1"/>
  <c r="B63" i="7"/>
  <c r="BC63" i="7" s="1"/>
  <c r="B62" i="7"/>
  <c r="BC62" i="7" s="1"/>
  <c r="B61" i="7"/>
  <c r="BC61" i="7" s="1"/>
  <c r="B60" i="7"/>
  <c r="BC60" i="7" s="1"/>
  <c r="B59" i="7"/>
  <c r="BC59" i="7" s="1"/>
  <c r="B58" i="7"/>
  <c r="BC58" i="7" s="1"/>
  <c r="B57" i="7"/>
  <c r="BC57" i="7" s="1"/>
  <c r="B56" i="7"/>
  <c r="BC56" i="7" s="1"/>
  <c r="B55" i="7"/>
  <c r="BC55" i="7" s="1"/>
  <c r="B54" i="7"/>
  <c r="BC54" i="7" s="1"/>
  <c r="B53" i="7"/>
  <c r="BC53" i="7" s="1"/>
  <c r="B52" i="7"/>
  <c r="BA51" i="7"/>
  <c r="BA73" i="7" s="1"/>
  <c r="AZ51" i="7"/>
  <c r="AZ73" i="7" s="1"/>
  <c r="AY51" i="7"/>
  <c r="AY73" i="7" s="1"/>
  <c r="AX51" i="7"/>
  <c r="AX73" i="7" s="1"/>
  <c r="AW51" i="7"/>
  <c r="AW73" i="7" s="1"/>
  <c r="AV51" i="7"/>
  <c r="AV73" i="7" s="1"/>
  <c r="AU51" i="7"/>
  <c r="AU73" i="7" s="1"/>
  <c r="AT51" i="7"/>
  <c r="AT73" i="7" s="1"/>
  <c r="AS51" i="7"/>
  <c r="AS73" i="7" s="1"/>
  <c r="AR51" i="7"/>
  <c r="AR73" i="7" s="1"/>
  <c r="AQ51" i="7"/>
  <c r="AQ73" i="7" s="1"/>
  <c r="AP51" i="7"/>
  <c r="AP73" i="7" s="1"/>
  <c r="AO51" i="7"/>
  <c r="AO73" i="7" s="1"/>
  <c r="AN51" i="7"/>
  <c r="AN73" i="7" s="1"/>
  <c r="AM51" i="7"/>
  <c r="AM73" i="7" s="1"/>
  <c r="AL51" i="7"/>
  <c r="AL73" i="7" s="1"/>
  <c r="AK51" i="7"/>
  <c r="AK73" i="7" s="1"/>
  <c r="AJ51" i="7"/>
  <c r="AJ73" i="7" s="1"/>
  <c r="AI51" i="7"/>
  <c r="AI73" i="7" s="1"/>
  <c r="AH51" i="7"/>
  <c r="AH73" i="7" s="1"/>
  <c r="AG51" i="7"/>
  <c r="AG73" i="7" s="1"/>
  <c r="AF51" i="7"/>
  <c r="AF73" i="7" s="1"/>
  <c r="AE51" i="7"/>
  <c r="AE73" i="7" s="1"/>
  <c r="AD51" i="7"/>
  <c r="AD73" i="7" s="1"/>
  <c r="AC51" i="7"/>
  <c r="AC73" i="7" s="1"/>
  <c r="AB51" i="7"/>
  <c r="AB73" i="7" s="1"/>
  <c r="AA51" i="7"/>
  <c r="AA73" i="7" s="1"/>
  <c r="Z51" i="7"/>
  <c r="Z73" i="7" s="1"/>
  <c r="Y51" i="7"/>
  <c r="Y73" i="7" s="1"/>
  <c r="X51" i="7"/>
  <c r="X73" i="7" s="1"/>
  <c r="W51" i="7"/>
  <c r="W73" i="7" s="1"/>
  <c r="V51" i="7"/>
  <c r="V73" i="7" s="1"/>
  <c r="U51" i="7"/>
  <c r="U73" i="7" s="1"/>
  <c r="T51" i="7"/>
  <c r="T73" i="7" s="1"/>
  <c r="S51" i="7"/>
  <c r="S73" i="7" s="1"/>
  <c r="R51" i="7"/>
  <c r="R73" i="7" s="1"/>
  <c r="Q51" i="7"/>
  <c r="Q73" i="7" s="1"/>
  <c r="P51" i="7"/>
  <c r="P73" i="7" s="1"/>
  <c r="O51" i="7"/>
  <c r="O73" i="7" s="1"/>
  <c r="N51" i="7"/>
  <c r="N73" i="7" s="1"/>
  <c r="M51" i="7"/>
  <c r="M73" i="7" s="1"/>
  <c r="L51" i="7"/>
  <c r="L73" i="7" s="1"/>
  <c r="K51" i="7"/>
  <c r="K73" i="7" s="1"/>
  <c r="J51" i="7"/>
  <c r="J73" i="7" s="1"/>
  <c r="I51" i="7"/>
  <c r="I73" i="7" s="1"/>
  <c r="H51" i="7"/>
  <c r="H73" i="7" s="1"/>
  <c r="G51" i="7"/>
  <c r="G73" i="7" s="1"/>
  <c r="F51" i="7"/>
  <c r="F73" i="7" s="1"/>
  <c r="E51" i="7"/>
  <c r="E73" i="7" s="1"/>
  <c r="D51" i="7"/>
  <c r="D73" i="7" s="1"/>
  <c r="C51" i="7"/>
  <c r="C73" i="7" s="1"/>
  <c r="B51" i="7"/>
  <c r="B73" i="7" s="1"/>
  <c r="BA47" i="7"/>
  <c r="AZ47" i="7"/>
  <c r="AY47" i="7"/>
  <c r="AX47" i="7"/>
  <c r="AW47" i="7"/>
  <c r="AV47" i="7"/>
  <c r="AU47" i="7"/>
  <c r="AT47" i="7"/>
  <c r="AS47" i="7"/>
  <c r="AR47" i="7"/>
  <c r="AQ47" i="7"/>
  <c r="AP47" i="7"/>
  <c r="AO47" i="7"/>
  <c r="AN47" i="7"/>
  <c r="AM47" i="7"/>
  <c r="AL47" i="7"/>
  <c r="AK47" i="7"/>
  <c r="AJ47" i="7"/>
  <c r="AI47" i="7"/>
  <c r="AH47" i="7"/>
  <c r="AG47" i="7"/>
  <c r="AF47" i="7"/>
  <c r="AE47" i="7"/>
  <c r="AD47" i="7"/>
  <c r="AC47" i="7"/>
  <c r="AB47" i="7"/>
  <c r="AA47" i="7"/>
  <c r="Z47" i="7"/>
  <c r="Y47" i="7"/>
  <c r="X47" i="7"/>
  <c r="W47" i="7"/>
  <c r="V47" i="7"/>
  <c r="U47" i="7"/>
  <c r="T47" i="7"/>
  <c r="S47" i="7"/>
  <c r="R47" i="7"/>
  <c r="Q47" i="7"/>
  <c r="P47" i="7"/>
  <c r="O47" i="7"/>
  <c r="N47" i="7"/>
  <c r="M47" i="7"/>
  <c r="L47" i="7"/>
  <c r="K47" i="7"/>
  <c r="J47" i="7"/>
  <c r="I47" i="7"/>
  <c r="H47" i="7"/>
  <c r="G47" i="7"/>
  <c r="F47" i="7"/>
  <c r="E47" i="7"/>
  <c r="D47" i="7"/>
  <c r="BA46" i="7"/>
  <c r="AZ46" i="7"/>
  <c r="AY46" i="7"/>
  <c r="AX46" i="7"/>
  <c r="AW46" i="7"/>
  <c r="AV46" i="7"/>
  <c r="AU46" i="7"/>
  <c r="AT46" i="7"/>
  <c r="AS46" i="7"/>
  <c r="AR46" i="7"/>
  <c r="AQ46" i="7"/>
  <c r="AP46" i="7"/>
  <c r="AO46" i="7"/>
  <c r="AN46" i="7"/>
  <c r="AM46" i="7"/>
  <c r="AL46" i="7"/>
  <c r="AK46" i="7"/>
  <c r="AJ46" i="7"/>
  <c r="AI46" i="7"/>
  <c r="AH46" i="7"/>
  <c r="AG46" i="7"/>
  <c r="AF46" i="7"/>
  <c r="AE46" i="7"/>
  <c r="AD46" i="7"/>
  <c r="AC46" i="7"/>
  <c r="AB46" i="7"/>
  <c r="AA46" i="7"/>
  <c r="Z46" i="7"/>
  <c r="Y46" i="7"/>
  <c r="X46" i="7"/>
  <c r="W46" i="7"/>
  <c r="V46" i="7"/>
  <c r="U46" i="7"/>
  <c r="T46" i="7"/>
  <c r="S46" i="7"/>
  <c r="R46" i="7"/>
  <c r="Q46" i="7"/>
  <c r="P46" i="7"/>
  <c r="O46" i="7"/>
  <c r="N46" i="7"/>
  <c r="M46" i="7"/>
  <c r="L46" i="7"/>
  <c r="K46" i="7"/>
  <c r="J46" i="7"/>
  <c r="I46" i="7"/>
  <c r="H46" i="7"/>
  <c r="G46" i="7"/>
  <c r="F46" i="7"/>
  <c r="E46" i="7"/>
  <c r="D46" i="7"/>
  <c r="BA45" i="7"/>
  <c r="AZ45" i="7"/>
  <c r="AY45" i="7"/>
  <c r="AX45" i="7"/>
  <c r="AW45" i="7"/>
  <c r="AV45" i="7"/>
  <c r="AU45" i="7"/>
  <c r="AT45" i="7"/>
  <c r="AS45" i="7"/>
  <c r="AR45" i="7"/>
  <c r="AQ45" i="7"/>
  <c r="AP45" i="7"/>
  <c r="AO45" i="7"/>
  <c r="AN45" i="7"/>
  <c r="AM45" i="7"/>
  <c r="AL45" i="7"/>
  <c r="AK45" i="7"/>
  <c r="AJ45" i="7"/>
  <c r="AI45" i="7"/>
  <c r="AH45" i="7"/>
  <c r="AG45" i="7"/>
  <c r="AF45" i="7"/>
  <c r="AE45" i="7"/>
  <c r="AD45" i="7"/>
  <c r="AC45" i="7"/>
  <c r="AB45" i="7"/>
  <c r="AA45" i="7"/>
  <c r="Z45" i="7"/>
  <c r="Y45" i="7"/>
  <c r="X45" i="7"/>
  <c r="W45" i="7"/>
  <c r="V45" i="7"/>
  <c r="U45" i="7"/>
  <c r="T45" i="7"/>
  <c r="S45" i="7"/>
  <c r="R45" i="7"/>
  <c r="Q45" i="7"/>
  <c r="P45" i="7"/>
  <c r="O45" i="7"/>
  <c r="N45" i="7"/>
  <c r="M45" i="7"/>
  <c r="L45" i="7"/>
  <c r="K45" i="7"/>
  <c r="J45" i="7"/>
  <c r="I45" i="7"/>
  <c r="H45" i="7"/>
  <c r="G45" i="7"/>
  <c r="F45" i="7"/>
  <c r="E45" i="7"/>
  <c r="D45" i="7"/>
  <c r="BA44" i="7"/>
  <c r="AZ44" i="7"/>
  <c r="AY44" i="7"/>
  <c r="AX44" i="7"/>
  <c r="AW44" i="7"/>
  <c r="AV44" i="7"/>
  <c r="AU44" i="7"/>
  <c r="AT44" i="7"/>
  <c r="AS44" i="7"/>
  <c r="AR44" i="7"/>
  <c r="AQ44" i="7"/>
  <c r="AP44" i="7"/>
  <c r="AO44" i="7"/>
  <c r="AN44" i="7"/>
  <c r="AM44" i="7"/>
  <c r="AL44" i="7"/>
  <c r="AK44" i="7"/>
  <c r="AJ44" i="7"/>
  <c r="AI44" i="7"/>
  <c r="AH44" i="7"/>
  <c r="AG44" i="7"/>
  <c r="AF44" i="7"/>
  <c r="AE44" i="7"/>
  <c r="AD44" i="7"/>
  <c r="AC44" i="7"/>
  <c r="AB44" i="7"/>
  <c r="AA44" i="7"/>
  <c r="Z44" i="7"/>
  <c r="Y44" i="7"/>
  <c r="X44" i="7"/>
  <c r="W44" i="7"/>
  <c r="V44" i="7"/>
  <c r="U44" i="7"/>
  <c r="T44" i="7"/>
  <c r="S44" i="7"/>
  <c r="R44" i="7"/>
  <c r="Q44" i="7"/>
  <c r="P44" i="7"/>
  <c r="O44" i="7"/>
  <c r="N44" i="7"/>
  <c r="M44" i="7"/>
  <c r="L44" i="7"/>
  <c r="K44" i="7"/>
  <c r="J44" i="7"/>
  <c r="I44" i="7"/>
  <c r="H44" i="7"/>
  <c r="G44" i="7"/>
  <c r="F44" i="7"/>
  <c r="E44" i="7"/>
  <c r="D44" i="7"/>
  <c r="BA43" i="7"/>
  <c r="AZ43" i="7"/>
  <c r="AY43" i="7"/>
  <c r="AX43" i="7"/>
  <c r="AW43" i="7"/>
  <c r="AV43" i="7"/>
  <c r="AU43" i="7"/>
  <c r="AT43" i="7"/>
  <c r="AS43" i="7"/>
  <c r="AR43" i="7"/>
  <c r="AQ43" i="7"/>
  <c r="AP43" i="7"/>
  <c r="AO43" i="7"/>
  <c r="AN43" i="7"/>
  <c r="AM43" i="7"/>
  <c r="AL43" i="7"/>
  <c r="AK43" i="7"/>
  <c r="AJ43" i="7"/>
  <c r="AI43" i="7"/>
  <c r="AH43" i="7"/>
  <c r="AG43" i="7"/>
  <c r="AF43" i="7"/>
  <c r="AE43" i="7"/>
  <c r="AD43" i="7"/>
  <c r="AC43" i="7"/>
  <c r="AB43" i="7"/>
  <c r="AA43" i="7"/>
  <c r="Z43" i="7"/>
  <c r="Y43" i="7"/>
  <c r="X43" i="7"/>
  <c r="W43" i="7"/>
  <c r="V43" i="7"/>
  <c r="U43" i="7"/>
  <c r="T43" i="7"/>
  <c r="S43" i="7"/>
  <c r="R43" i="7"/>
  <c r="Q43" i="7"/>
  <c r="P43" i="7"/>
  <c r="O43" i="7"/>
  <c r="N43" i="7"/>
  <c r="M43" i="7"/>
  <c r="L43" i="7"/>
  <c r="K43" i="7"/>
  <c r="J43" i="7"/>
  <c r="I43" i="7"/>
  <c r="H43" i="7"/>
  <c r="G43" i="7"/>
  <c r="F43" i="7"/>
  <c r="E43" i="7"/>
  <c r="D43" i="7"/>
  <c r="BA42" i="7"/>
  <c r="AZ42" i="7"/>
  <c r="AY42" i="7"/>
  <c r="AX42" i="7"/>
  <c r="AW42" i="7"/>
  <c r="AV42" i="7"/>
  <c r="AU42" i="7"/>
  <c r="AT42" i="7"/>
  <c r="AS42" i="7"/>
  <c r="AR42" i="7"/>
  <c r="AQ42" i="7"/>
  <c r="AP42" i="7"/>
  <c r="AO42" i="7"/>
  <c r="AN42" i="7"/>
  <c r="AM42" i="7"/>
  <c r="AL42" i="7"/>
  <c r="AK42" i="7"/>
  <c r="AJ42" i="7"/>
  <c r="AI42" i="7"/>
  <c r="AH42" i="7"/>
  <c r="AG42" i="7"/>
  <c r="AF42" i="7"/>
  <c r="AE42" i="7"/>
  <c r="AD42" i="7"/>
  <c r="AC42" i="7"/>
  <c r="AB42" i="7"/>
  <c r="AA42" i="7"/>
  <c r="Z42" i="7"/>
  <c r="Y42" i="7"/>
  <c r="X42" i="7"/>
  <c r="W42" i="7"/>
  <c r="V42" i="7"/>
  <c r="U42" i="7"/>
  <c r="T42" i="7"/>
  <c r="S42" i="7"/>
  <c r="R42" i="7"/>
  <c r="Q42" i="7"/>
  <c r="P42" i="7"/>
  <c r="O42" i="7"/>
  <c r="N42" i="7"/>
  <c r="M42" i="7"/>
  <c r="L42" i="7"/>
  <c r="K42" i="7"/>
  <c r="J42" i="7"/>
  <c r="I42" i="7"/>
  <c r="H42" i="7"/>
  <c r="G42" i="7"/>
  <c r="F42" i="7"/>
  <c r="E42" i="7"/>
  <c r="D42" i="7"/>
  <c r="BA41" i="7"/>
  <c r="AZ41" i="7"/>
  <c r="AY41" i="7"/>
  <c r="AX41" i="7"/>
  <c r="AW41" i="7"/>
  <c r="AV41" i="7"/>
  <c r="AU41" i="7"/>
  <c r="AT41" i="7"/>
  <c r="AS41" i="7"/>
  <c r="AR41" i="7"/>
  <c r="AQ41" i="7"/>
  <c r="AP41" i="7"/>
  <c r="AO41" i="7"/>
  <c r="AN41" i="7"/>
  <c r="AM41" i="7"/>
  <c r="AL41" i="7"/>
  <c r="AK41" i="7"/>
  <c r="AJ41" i="7"/>
  <c r="AI41" i="7"/>
  <c r="AH41" i="7"/>
  <c r="AG41" i="7"/>
  <c r="AF41" i="7"/>
  <c r="AE41" i="7"/>
  <c r="AD41" i="7"/>
  <c r="AC41" i="7"/>
  <c r="AB41" i="7"/>
  <c r="AA41" i="7"/>
  <c r="Z41" i="7"/>
  <c r="Y41" i="7"/>
  <c r="X41" i="7"/>
  <c r="W41" i="7"/>
  <c r="V41" i="7"/>
  <c r="U41" i="7"/>
  <c r="T41" i="7"/>
  <c r="S41" i="7"/>
  <c r="R41" i="7"/>
  <c r="Q41" i="7"/>
  <c r="P41" i="7"/>
  <c r="O41" i="7"/>
  <c r="N41" i="7"/>
  <c r="M41" i="7"/>
  <c r="L41" i="7"/>
  <c r="K41" i="7"/>
  <c r="J41" i="7"/>
  <c r="I41" i="7"/>
  <c r="H41" i="7"/>
  <c r="G41" i="7"/>
  <c r="F41" i="7"/>
  <c r="E41" i="7"/>
  <c r="D41" i="7"/>
  <c r="BA40" i="7"/>
  <c r="AZ40" i="7"/>
  <c r="AY40" i="7"/>
  <c r="AX40" i="7"/>
  <c r="AW40" i="7"/>
  <c r="AV40" i="7"/>
  <c r="AU40" i="7"/>
  <c r="AT40" i="7"/>
  <c r="AS40" i="7"/>
  <c r="AR40" i="7"/>
  <c r="AQ40" i="7"/>
  <c r="AP40" i="7"/>
  <c r="AO40" i="7"/>
  <c r="AN40" i="7"/>
  <c r="AM40" i="7"/>
  <c r="AL40" i="7"/>
  <c r="AK40" i="7"/>
  <c r="AJ40" i="7"/>
  <c r="AI40" i="7"/>
  <c r="AH40" i="7"/>
  <c r="AG40" i="7"/>
  <c r="AF40" i="7"/>
  <c r="AE40" i="7"/>
  <c r="AD40" i="7"/>
  <c r="AC40" i="7"/>
  <c r="AB40" i="7"/>
  <c r="AA40" i="7"/>
  <c r="Z40" i="7"/>
  <c r="Y40" i="7"/>
  <c r="X40" i="7"/>
  <c r="W40" i="7"/>
  <c r="V40" i="7"/>
  <c r="U40" i="7"/>
  <c r="T40" i="7"/>
  <c r="S40" i="7"/>
  <c r="R40" i="7"/>
  <c r="Q40" i="7"/>
  <c r="P40" i="7"/>
  <c r="O40" i="7"/>
  <c r="N40" i="7"/>
  <c r="M40" i="7"/>
  <c r="L40" i="7"/>
  <c r="K40" i="7"/>
  <c r="J40" i="7"/>
  <c r="I40" i="7"/>
  <c r="H40" i="7"/>
  <c r="G40" i="7"/>
  <c r="F40" i="7"/>
  <c r="E40" i="7"/>
  <c r="D40" i="7"/>
  <c r="BA39" i="7"/>
  <c r="AZ39" i="7"/>
  <c r="AY39" i="7"/>
  <c r="AX39" i="7"/>
  <c r="AW39" i="7"/>
  <c r="AV39" i="7"/>
  <c r="AU39" i="7"/>
  <c r="AT39" i="7"/>
  <c r="AS39" i="7"/>
  <c r="AR39" i="7"/>
  <c r="AQ39" i="7"/>
  <c r="AP39" i="7"/>
  <c r="AO39" i="7"/>
  <c r="AN39" i="7"/>
  <c r="AM39" i="7"/>
  <c r="AL39" i="7"/>
  <c r="AK39" i="7"/>
  <c r="AJ39" i="7"/>
  <c r="AI39" i="7"/>
  <c r="AH39" i="7"/>
  <c r="AG39" i="7"/>
  <c r="AF39" i="7"/>
  <c r="AE39" i="7"/>
  <c r="AD39" i="7"/>
  <c r="AC39" i="7"/>
  <c r="AB39" i="7"/>
  <c r="AA39" i="7"/>
  <c r="Z39" i="7"/>
  <c r="Y39" i="7"/>
  <c r="X39" i="7"/>
  <c r="W39" i="7"/>
  <c r="V39" i="7"/>
  <c r="U39" i="7"/>
  <c r="T39" i="7"/>
  <c r="S39" i="7"/>
  <c r="R39" i="7"/>
  <c r="Q39" i="7"/>
  <c r="P39" i="7"/>
  <c r="O39" i="7"/>
  <c r="N39" i="7"/>
  <c r="M39" i="7"/>
  <c r="L39" i="7"/>
  <c r="K39" i="7"/>
  <c r="J39" i="7"/>
  <c r="I39" i="7"/>
  <c r="H39" i="7"/>
  <c r="G39" i="7"/>
  <c r="F39" i="7"/>
  <c r="E39" i="7"/>
  <c r="D39" i="7"/>
  <c r="BA38" i="7"/>
  <c r="AZ38" i="7"/>
  <c r="AY38" i="7"/>
  <c r="AX38" i="7"/>
  <c r="AW38" i="7"/>
  <c r="AV38" i="7"/>
  <c r="AU38" i="7"/>
  <c r="AT38" i="7"/>
  <c r="AS38" i="7"/>
  <c r="AR38" i="7"/>
  <c r="AQ38" i="7"/>
  <c r="AP38" i="7"/>
  <c r="AO38" i="7"/>
  <c r="AN38" i="7"/>
  <c r="AM38" i="7"/>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H38" i="7"/>
  <c r="G38" i="7"/>
  <c r="F38" i="7"/>
  <c r="E38" i="7"/>
  <c r="D38" i="7"/>
  <c r="BA37" i="7"/>
  <c r="AZ37" i="7"/>
  <c r="AY37" i="7"/>
  <c r="AX37" i="7"/>
  <c r="AW37" i="7"/>
  <c r="AV37" i="7"/>
  <c r="AU37" i="7"/>
  <c r="AT37" i="7"/>
  <c r="AS37" i="7"/>
  <c r="AR37" i="7"/>
  <c r="AQ37" i="7"/>
  <c r="AP37" i="7"/>
  <c r="AO37" i="7"/>
  <c r="AN37"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7" i="7"/>
  <c r="G37" i="7"/>
  <c r="F37" i="7"/>
  <c r="E37" i="7"/>
  <c r="D37" i="7"/>
  <c r="BA36" i="7"/>
  <c r="AZ36" i="7"/>
  <c r="AY36" i="7"/>
  <c r="AX36" i="7"/>
  <c r="AW36" i="7"/>
  <c r="AV36" i="7"/>
  <c r="AU36" i="7"/>
  <c r="AT36" i="7"/>
  <c r="AS36" i="7"/>
  <c r="AR36" i="7"/>
  <c r="AQ36" i="7"/>
  <c r="AP36" i="7"/>
  <c r="AO36" i="7"/>
  <c r="AN36"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BA35" i="7"/>
  <c r="AZ35" i="7"/>
  <c r="AY35" i="7"/>
  <c r="AX35" i="7"/>
  <c r="AW35" i="7"/>
  <c r="AV35" i="7"/>
  <c r="AU35" i="7"/>
  <c r="AT35" i="7"/>
  <c r="AS35" i="7"/>
  <c r="AR35" i="7"/>
  <c r="AQ35" i="7"/>
  <c r="AP35" i="7"/>
  <c r="AO35" i="7"/>
  <c r="AN35"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G35" i="7"/>
  <c r="F35" i="7"/>
  <c r="E35" i="7"/>
  <c r="D35" i="7"/>
  <c r="BA34" i="7"/>
  <c r="AZ34" i="7"/>
  <c r="AY34" i="7"/>
  <c r="AX34" i="7"/>
  <c r="AW34" i="7"/>
  <c r="AV34" i="7"/>
  <c r="AU34" i="7"/>
  <c r="AT34" i="7"/>
  <c r="AS34" i="7"/>
  <c r="AR34" i="7"/>
  <c r="AQ34" i="7"/>
  <c r="AP34" i="7"/>
  <c r="AO34" i="7"/>
  <c r="AN34" i="7"/>
  <c r="AM34" i="7"/>
  <c r="AL34" i="7"/>
  <c r="AK34" i="7"/>
  <c r="AJ34" i="7"/>
  <c r="AI34" i="7"/>
  <c r="AH34" i="7"/>
  <c r="AG34" i="7"/>
  <c r="AF34" i="7"/>
  <c r="AE34" i="7"/>
  <c r="AD34" i="7"/>
  <c r="AC34" i="7"/>
  <c r="AB34" i="7"/>
  <c r="AA34" i="7"/>
  <c r="Z34" i="7"/>
  <c r="Y34" i="7"/>
  <c r="X34" i="7"/>
  <c r="W34" i="7"/>
  <c r="V34" i="7"/>
  <c r="U34" i="7"/>
  <c r="T34" i="7"/>
  <c r="S34" i="7"/>
  <c r="R34" i="7"/>
  <c r="Q34" i="7"/>
  <c r="P34" i="7"/>
  <c r="O34" i="7"/>
  <c r="N34" i="7"/>
  <c r="M34" i="7"/>
  <c r="L34" i="7"/>
  <c r="K34" i="7"/>
  <c r="J34" i="7"/>
  <c r="I34" i="7"/>
  <c r="H34" i="7"/>
  <c r="G34" i="7"/>
  <c r="F34" i="7"/>
  <c r="E34" i="7"/>
  <c r="D34" i="7"/>
  <c r="BA33" i="7"/>
  <c r="AZ33" i="7"/>
  <c r="AY33" i="7"/>
  <c r="AX33" i="7"/>
  <c r="AW33" i="7"/>
  <c r="AV33" i="7"/>
  <c r="AU33" i="7"/>
  <c r="AT33" i="7"/>
  <c r="AS33" i="7"/>
  <c r="AR33" i="7"/>
  <c r="AQ33" i="7"/>
  <c r="AP33" i="7"/>
  <c r="AO33" i="7"/>
  <c r="AN33" i="7"/>
  <c r="AM33" i="7"/>
  <c r="AL33" i="7"/>
  <c r="AK33" i="7"/>
  <c r="AJ33" i="7"/>
  <c r="AI33" i="7"/>
  <c r="AH33" i="7"/>
  <c r="AG33" i="7"/>
  <c r="AF33" i="7"/>
  <c r="AE33" i="7"/>
  <c r="AD33" i="7"/>
  <c r="AC33" i="7"/>
  <c r="AB33" i="7"/>
  <c r="AA33" i="7"/>
  <c r="Z33" i="7"/>
  <c r="Y33" i="7"/>
  <c r="X33" i="7"/>
  <c r="W33" i="7"/>
  <c r="V33" i="7"/>
  <c r="U33" i="7"/>
  <c r="T33" i="7"/>
  <c r="S33" i="7"/>
  <c r="R33" i="7"/>
  <c r="Q33" i="7"/>
  <c r="P33" i="7"/>
  <c r="O33" i="7"/>
  <c r="N33" i="7"/>
  <c r="M33" i="7"/>
  <c r="L33" i="7"/>
  <c r="K33" i="7"/>
  <c r="J33" i="7"/>
  <c r="I33" i="7"/>
  <c r="H33" i="7"/>
  <c r="G33" i="7"/>
  <c r="F33" i="7"/>
  <c r="E33" i="7"/>
  <c r="D33" i="7"/>
  <c r="BA32" i="7"/>
  <c r="AZ32" i="7"/>
  <c r="AY32" i="7"/>
  <c r="AX32" i="7"/>
  <c r="AW32" i="7"/>
  <c r="AV32" i="7"/>
  <c r="AU32" i="7"/>
  <c r="AT32" i="7"/>
  <c r="AS32" i="7"/>
  <c r="AR32" i="7"/>
  <c r="AQ32" i="7"/>
  <c r="AP32" i="7"/>
  <c r="AO32" i="7"/>
  <c r="AN32" i="7"/>
  <c r="AM32" i="7"/>
  <c r="AL32" i="7"/>
  <c r="AK32" i="7"/>
  <c r="AJ32" i="7"/>
  <c r="AI32" i="7"/>
  <c r="AH32"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BA31" i="7"/>
  <c r="AZ31" i="7"/>
  <c r="AY31" i="7"/>
  <c r="AX31" i="7"/>
  <c r="AW31" i="7"/>
  <c r="AV31" i="7"/>
  <c r="AU31" i="7"/>
  <c r="AT31" i="7"/>
  <c r="AS31" i="7"/>
  <c r="AR31" i="7"/>
  <c r="AQ31" i="7"/>
  <c r="AP31" i="7"/>
  <c r="AO31" i="7"/>
  <c r="AN31" i="7"/>
  <c r="AM31" i="7"/>
  <c r="AL31" i="7"/>
  <c r="AK31" i="7"/>
  <c r="AJ31" i="7"/>
  <c r="AI31" i="7"/>
  <c r="AH31" i="7"/>
  <c r="AG31" i="7"/>
  <c r="AF31" i="7"/>
  <c r="AE31" i="7"/>
  <c r="AD31" i="7"/>
  <c r="AC31" i="7"/>
  <c r="AB31" i="7"/>
  <c r="AA31" i="7"/>
  <c r="Z31" i="7"/>
  <c r="Y31" i="7"/>
  <c r="X31" i="7"/>
  <c r="W31" i="7"/>
  <c r="V31" i="7"/>
  <c r="U31" i="7"/>
  <c r="T31" i="7"/>
  <c r="S31" i="7"/>
  <c r="R31" i="7"/>
  <c r="Q31" i="7"/>
  <c r="P31" i="7"/>
  <c r="O31" i="7"/>
  <c r="N31" i="7"/>
  <c r="M31" i="7"/>
  <c r="L31" i="7"/>
  <c r="K31" i="7"/>
  <c r="J31" i="7"/>
  <c r="I31" i="7"/>
  <c r="H31" i="7"/>
  <c r="G31" i="7"/>
  <c r="F31" i="7"/>
  <c r="E31" i="7"/>
  <c r="D31" i="7"/>
  <c r="BA30" i="7"/>
  <c r="AZ30" i="7"/>
  <c r="AY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N30" i="7"/>
  <c r="M30" i="7"/>
  <c r="L30" i="7"/>
  <c r="K30" i="7"/>
  <c r="J30" i="7"/>
  <c r="I30" i="7"/>
  <c r="H30" i="7"/>
  <c r="G30" i="7"/>
  <c r="F30" i="7"/>
  <c r="E30" i="7"/>
  <c r="D30" i="7"/>
  <c r="BA29" i="7"/>
  <c r="AZ29" i="7"/>
  <c r="AY29" i="7"/>
  <c r="AX29" i="7"/>
  <c r="AW29" i="7"/>
  <c r="AV29" i="7"/>
  <c r="AU29" i="7"/>
  <c r="AT29" i="7"/>
  <c r="AS29" i="7"/>
  <c r="AR29" i="7"/>
  <c r="AQ29" i="7"/>
  <c r="AP29" i="7"/>
  <c r="AO29" i="7"/>
  <c r="AN29" i="7"/>
  <c r="AM29" i="7"/>
  <c r="AL29" i="7"/>
  <c r="AK29" i="7"/>
  <c r="AJ29" i="7"/>
  <c r="AI29" i="7"/>
  <c r="AH29" i="7"/>
  <c r="AG29" i="7"/>
  <c r="AF29" i="7"/>
  <c r="AE29" i="7"/>
  <c r="AD29" i="7"/>
  <c r="AC29" i="7"/>
  <c r="AB29" i="7"/>
  <c r="AA29" i="7"/>
  <c r="Z29" i="7"/>
  <c r="Y29" i="7"/>
  <c r="X29" i="7"/>
  <c r="W29" i="7"/>
  <c r="V29" i="7"/>
  <c r="U29" i="7"/>
  <c r="T29" i="7"/>
  <c r="S29" i="7"/>
  <c r="R29" i="7"/>
  <c r="Q29" i="7"/>
  <c r="P29" i="7"/>
  <c r="O29" i="7"/>
  <c r="N29" i="7"/>
  <c r="M29" i="7"/>
  <c r="L29" i="7"/>
  <c r="K29" i="7"/>
  <c r="J29" i="7"/>
  <c r="I29" i="7"/>
  <c r="H29" i="7"/>
  <c r="G29" i="7"/>
  <c r="F29" i="7"/>
  <c r="E29" i="7"/>
  <c r="D29" i="7"/>
  <c r="BA28"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BA27" i="7"/>
  <c r="AZ27" i="7"/>
  <c r="AY27" i="7"/>
  <c r="AX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E27" i="7"/>
  <c r="D27" i="7"/>
  <c r="BA26" i="7"/>
  <c r="AZ26" i="7"/>
  <c r="AY26" i="7"/>
  <c r="AX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J26" i="7"/>
  <c r="I26" i="7"/>
  <c r="H26" i="7"/>
  <c r="G26" i="7"/>
  <c r="F26" i="7"/>
  <c r="E26" i="7"/>
  <c r="D26" i="7"/>
  <c r="BA25" i="7"/>
  <c r="AZ25" i="7"/>
  <c r="AY25" i="7"/>
  <c r="AX25" i="7"/>
  <c r="AW25" i="7"/>
  <c r="AV25" i="7"/>
  <c r="AU25" i="7"/>
  <c r="AT25" i="7"/>
  <c r="AS25" i="7"/>
  <c r="AR25" i="7"/>
  <c r="AQ25" i="7"/>
  <c r="AP25" i="7"/>
  <c r="AO25" i="7"/>
  <c r="AN25" i="7"/>
  <c r="AM25" i="7"/>
  <c r="AL25" i="7"/>
  <c r="AK25" i="7"/>
  <c r="AJ25" i="7"/>
  <c r="AI25" i="7"/>
  <c r="AH25" i="7"/>
  <c r="AG25" i="7"/>
  <c r="AF25" i="7"/>
  <c r="AE25" i="7"/>
  <c r="AD25" i="7"/>
  <c r="AC25" i="7"/>
  <c r="AB25" i="7"/>
  <c r="AA25" i="7"/>
  <c r="Z25" i="7"/>
  <c r="Y25" i="7"/>
  <c r="X25" i="7"/>
  <c r="W25" i="7"/>
  <c r="V25" i="7"/>
  <c r="U25" i="7"/>
  <c r="T25" i="7"/>
  <c r="S25" i="7"/>
  <c r="R25" i="7"/>
  <c r="Q25" i="7"/>
  <c r="P25" i="7"/>
  <c r="O25" i="7"/>
  <c r="N25" i="7"/>
  <c r="M25" i="7"/>
  <c r="L25" i="7"/>
  <c r="K25" i="7"/>
  <c r="J25" i="7"/>
  <c r="I25" i="7"/>
  <c r="H25" i="7"/>
  <c r="G25" i="7"/>
  <c r="F25" i="7"/>
  <c r="E25" i="7"/>
  <c r="D25" i="7"/>
  <c r="BA24" i="7"/>
  <c r="AZ24" i="7"/>
  <c r="AY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BA23" i="7"/>
  <c r="AZ23"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E23" i="7"/>
  <c r="D23" i="7"/>
  <c r="BA22"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D22"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D21" i="7"/>
  <c r="BA20" i="7"/>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E20" i="7"/>
  <c r="D20"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D19" i="7"/>
  <c r="BA18"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F18" i="7"/>
  <c r="E18" i="7"/>
  <c r="D18"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E17" i="7"/>
  <c r="D17"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E16" i="7"/>
  <c r="D16" i="7"/>
  <c r="BA15"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E15" i="7"/>
  <c r="D15" i="7"/>
  <c r="BA14" i="7"/>
  <c r="AZ14" i="7"/>
  <c r="AY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E14" i="7"/>
  <c r="D14" i="7"/>
  <c r="BA13" i="7"/>
  <c r="AZ13" i="7"/>
  <c r="AY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E13" i="7"/>
  <c r="D13" i="7"/>
  <c r="BA12"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E12" i="7"/>
  <c r="D12" i="7"/>
  <c r="BA11" i="7"/>
  <c r="AZ11" i="7"/>
  <c r="AY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E11" i="7"/>
  <c r="D11" i="7"/>
  <c r="BA10" i="7"/>
  <c r="AZ10" i="7"/>
  <c r="AY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E10" i="7"/>
  <c r="D10" i="7"/>
  <c r="BA9" i="7"/>
  <c r="AZ9" i="7"/>
  <c r="AY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E9" i="7"/>
  <c r="D9" i="7"/>
  <c r="BA8" i="7"/>
  <c r="AZ8" i="7"/>
  <c r="AY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P8" i="7"/>
  <c r="O8" i="7"/>
  <c r="N8" i="7"/>
  <c r="M8" i="7"/>
  <c r="L8" i="7"/>
  <c r="K8" i="7"/>
  <c r="J8" i="7"/>
  <c r="I8" i="7"/>
  <c r="H8" i="7"/>
  <c r="G8" i="7"/>
  <c r="F8" i="7"/>
  <c r="E8" i="7"/>
  <c r="D8" i="7"/>
  <c r="BA7" i="7"/>
  <c r="AZ7" i="7"/>
  <c r="AY7" i="7"/>
  <c r="AX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P7" i="7"/>
  <c r="O7" i="7"/>
  <c r="N7" i="7"/>
  <c r="M7" i="7"/>
  <c r="L7" i="7"/>
  <c r="K7" i="7"/>
  <c r="J7" i="7"/>
  <c r="I7" i="7"/>
  <c r="H7" i="7"/>
  <c r="G7" i="7"/>
  <c r="F7" i="7"/>
  <c r="E7" i="7"/>
  <c r="D7" i="7"/>
  <c r="BA6" i="7"/>
  <c r="AZ6" i="7"/>
  <c r="AY6" i="7"/>
  <c r="AX6" i="7"/>
  <c r="AW6" i="7"/>
  <c r="AV6"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E6" i="7"/>
  <c r="D6" i="7"/>
  <c r="C1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7" i="7"/>
  <c r="C16" i="7"/>
  <c r="C15" i="7"/>
  <c r="C14" i="7"/>
  <c r="C13" i="7"/>
  <c r="C12" i="7"/>
  <c r="C11" i="7"/>
  <c r="C10" i="7"/>
  <c r="C9" i="7"/>
  <c r="C8" i="7"/>
  <c r="C7" i="7"/>
  <c r="C6" i="7"/>
  <c r="B47" i="7"/>
  <c r="B45" i="7"/>
  <c r="BC45" i="7" s="1"/>
  <c r="B43" i="7"/>
  <c r="B41" i="7"/>
  <c r="B39" i="7"/>
  <c r="B37" i="7"/>
  <c r="B35" i="7"/>
  <c r="B46" i="7"/>
  <c r="B44" i="7"/>
  <c r="B42" i="7"/>
  <c r="B40" i="7"/>
  <c r="B38" i="7"/>
  <c r="B36" i="7"/>
  <c r="B34" i="7"/>
  <c r="B33" i="7"/>
  <c r="B31" i="7"/>
  <c r="B32" i="7"/>
  <c r="B30" i="7"/>
  <c r="B29" i="7"/>
  <c r="B28" i="7"/>
  <c r="B27" i="7"/>
  <c r="B26" i="7"/>
  <c r="B25" i="7"/>
  <c r="B24" i="7"/>
  <c r="B23" i="7"/>
  <c r="B22" i="7"/>
  <c r="B21" i="7"/>
  <c r="B20" i="7"/>
  <c r="B19" i="7"/>
  <c r="B18" i="7"/>
  <c r="B17" i="7"/>
  <c r="B16" i="7"/>
  <c r="B15" i="7"/>
  <c r="B14" i="7"/>
  <c r="B13" i="7"/>
  <c r="B12" i="7"/>
  <c r="B11" i="7"/>
  <c r="B10" i="7"/>
  <c r="B9" i="7"/>
  <c r="B8" i="7"/>
  <c r="B7" i="7"/>
  <c r="B6"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5" i="7"/>
  <c r="E5" i="7"/>
  <c r="D5" i="7"/>
  <c r="C5" i="7"/>
  <c r="B5" i="7"/>
  <c r="BA4" i="7"/>
  <c r="AZ4" i="7"/>
  <c r="AY4" i="7"/>
  <c r="AX4" i="7"/>
  <c r="AW4" i="7"/>
  <c r="AV4" i="7"/>
  <c r="AU4" i="7"/>
  <c r="AT4" i="7"/>
  <c r="AS4" i="7"/>
  <c r="AR4" i="7"/>
  <c r="AQ4" i="7"/>
  <c r="AP4" i="7"/>
  <c r="AO4" i="7"/>
  <c r="AN4" i="7"/>
  <c r="AM4"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A3" i="7"/>
  <c r="AZ3" i="7"/>
  <c r="AY3" i="7"/>
  <c r="AX3" i="7"/>
  <c r="AW3" i="7"/>
  <c r="AV3" i="7"/>
  <c r="AU3" i="7"/>
  <c r="AT3" i="7"/>
  <c r="AS3" i="7"/>
  <c r="AR3" i="7"/>
  <c r="AQ3" i="7"/>
  <c r="AP3" i="7"/>
  <c r="AO3" i="7"/>
  <c r="AN3" i="7"/>
  <c r="AM3"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H3" i="7"/>
  <c r="G3" i="7"/>
  <c r="F3" i="7"/>
  <c r="E3" i="7"/>
  <c r="D3" i="7"/>
  <c r="C3" i="7"/>
  <c r="B3" i="7"/>
  <c r="B2" i="7"/>
  <c r="BA2" i="7"/>
  <c r="AZ2" i="7"/>
  <c r="AY2" i="7"/>
  <c r="AX2" i="7"/>
  <c r="AW2" i="7"/>
  <c r="AV2" i="7"/>
  <c r="AU2" i="7"/>
  <c r="AT2" i="7"/>
  <c r="AS2" i="7"/>
  <c r="AR2" i="7"/>
  <c r="AQ2" i="7"/>
  <c r="AP2" i="7"/>
  <c r="AO2" i="7"/>
  <c r="AN2" i="7"/>
  <c r="AM2"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G2" i="7"/>
  <c r="F2" i="7"/>
  <c r="E2" i="7"/>
  <c r="D2" i="7"/>
  <c r="C2" i="7"/>
  <c r="L48" i="7" l="1"/>
  <c r="T48" i="7"/>
  <c r="AB48" i="7"/>
  <c r="AJ48" i="7"/>
  <c r="AR48" i="7"/>
  <c r="AZ48" i="7"/>
  <c r="F48" i="7"/>
  <c r="N48" i="7"/>
  <c r="V48" i="7"/>
  <c r="AD48" i="7"/>
  <c r="AL48" i="7"/>
  <c r="AT48" i="7"/>
  <c r="BC42" i="7"/>
  <c r="J48" i="7"/>
  <c r="R48" i="7"/>
  <c r="Z48" i="7"/>
  <c r="AH48" i="7"/>
  <c r="AP48" i="7"/>
  <c r="AX48" i="7"/>
  <c r="D48" i="7"/>
  <c r="E48" i="7"/>
  <c r="M48" i="7"/>
  <c r="U48" i="7"/>
  <c r="AC48" i="7"/>
  <c r="AK48" i="7"/>
  <c r="AS48" i="7"/>
  <c r="BA48" i="7"/>
  <c r="I48" i="7"/>
  <c r="Q48" i="7"/>
  <c r="Y48" i="7"/>
  <c r="AG48" i="7"/>
  <c r="AO48" i="7"/>
  <c r="AW48" i="7"/>
  <c r="BC77" i="7"/>
  <c r="B83" i="7"/>
  <c r="BC81" i="7"/>
  <c r="BC39" i="7"/>
  <c r="BC22" i="7"/>
  <c r="BC29" i="7"/>
  <c r="X48" i="7"/>
  <c r="S48" i="7"/>
  <c r="AA48" i="7"/>
  <c r="AI48" i="7"/>
  <c r="AQ48" i="7"/>
  <c r="AY48" i="7"/>
  <c r="P48" i="7"/>
  <c r="AF48" i="7"/>
  <c r="AN48" i="7"/>
  <c r="AV48" i="7"/>
  <c r="H48" i="7"/>
  <c r="C48" i="7"/>
  <c r="K48" i="7"/>
  <c r="G48" i="7"/>
  <c r="O48" i="7"/>
  <c r="W48" i="7"/>
  <c r="AE48" i="7"/>
  <c r="AM48" i="7"/>
  <c r="AU48" i="7"/>
  <c r="BC43" i="7"/>
  <c r="B48" i="7"/>
  <c r="BC15" i="7"/>
  <c r="BC76" i="7"/>
  <c r="BC52" i="7"/>
  <c r="BC21" i="7"/>
  <c r="BC28" i="7"/>
  <c r="BC38" i="7"/>
  <c r="BC14" i="7"/>
  <c r="BC13" i="7"/>
  <c r="BC41" i="7"/>
  <c r="BC24" i="7"/>
  <c r="BC47" i="7"/>
  <c r="BC17" i="7"/>
  <c r="BC31" i="7"/>
  <c r="BC19" i="7"/>
  <c r="BC26" i="7"/>
  <c r="BC34" i="7"/>
  <c r="BC37" i="7"/>
  <c r="BC12" i="7"/>
  <c r="BC36" i="7"/>
  <c r="BC40" i="7"/>
  <c r="BC16" i="7"/>
  <c r="BC32" i="7"/>
  <c r="BC44" i="7"/>
  <c r="BC23" i="7"/>
  <c r="BC30" i="7"/>
  <c r="BC46" i="7"/>
  <c r="BC25" i="7"/>
  <c r="BC33" i="7"/>
  <c r="BC35" i="7"/>
  <c r="BC51" i="7"/>
  <c r="BC20" i="7"/>
  <c r="BC27" i="7"/>
  <c r="BC18" i="7"/>
  <c r="BC11" i="7"/>
  <c r="BC6" i="7"/>
  <c r="BC7" i="7"/>
  <c r="BC8" i="7"/>
  <c r="BC9" i="7"/>
  <c r="BC10" i="7"/>
  <c r="BC4" i="7"/>
  <c r="BC5" i="7"/>
  <c r="BC2" i="7"/>
  <c r="BC3" i="7"/>
  <c r="BC73" i="7" l="1"/>
  <c r="BC83" i="7"/>
  <c r="BC48" i="7"/>
  <c r="AA1114" i="1"/>
  <c r="AA1115" i="1"/>
  <c r="AA1113" i="1"/>
  <c r="AA1116" i="1"/>
  <c r="AA1099" i="1"/>
  <c r="AA1056" i="1"/>
  <c r="AA1029" i="1"/>
  <c r="AA1028" i="1"/>
  <c r="AA971" i="1"/>
  <c r="AA791" i="1"/>
  <c r="AA768" i="1"/>
  <c r="AA784" i="1"/>
  <c r="AA829" i="1"/>
  <c r="AA951" i="1"/>
  <c r="AA893" i="1"/>
  <c r="AA783" i="1"/>
  <c r="AA949" i="1"/>
  <c r="AA950" i="1"/>
  <c r="AA920" i="1"/>
  <c r="AA919" i="1"/>
  <c r="AA1041" i="1"/>
  <c r="AA1035" i="1"/>
  <c r="AA946" i="1"/>
  <c r="AA918" i="1"/>
  <c r="AA917" i="1"/>
  <c r="AA887" i="1"/>
  <c r="AA825" i="1"/>
  <c r="AA800" i="1"/>
  <c r="AA1062" i="1"/>
  <c r="AA1061" i="1"/>
  <c r="AA1058" i="1"/>
  <c r="AA916" i="1"/>
  <c r="AA915" i="1"/>
  <c r="AA1040" i="1"/>
  <c r="AA1034" i="1"/>
  <c r="AA1032" i="1"/>
  <c r="AA1008" i="1"/>
  <c r="AA1007" i="1"/>
  <c r="AA886" i="1"/>
  <c r="AA824" i="1"/>
  <c r="AA814" i="1"/>
  <c r="AA813" i="1"/>
  <c r="AA975" i="1"/>
  <c r="AA974" i="1"/>
  <c r="AA882" i="1"/>
  <c r="AA878" i="1"/>
  <c r="AA877" i="1"/>
  <c r="AA808" i="1"/>
  <c r="AA1067" i="1"/>
  <c r="AA1066" i="1"/>
  <c r="AA823" i="1"/>
  <c r="AA954" i="1"/>
  <c r="AA782" i="1"/>
  <c r="AA781" i="1"/>
  <c r="AA780" i="1"/>
  <c r="AA758" i="1"/>
  <c r="AA779" i="1"/>
  <c r="M1316" i="1"/>
  <c r="M1317" i="1"/>
  <c r="M741" i="1"/>
  <c r="M742" i="1"/>
  <c r="M739" i="1"/>
  <c r="M740" i="1"/>
  <c r="M737" i="1"/>
  <c r="M736" i="1"/>
  <c r="M738" i="1"/>
  <c r="M735" i="1"/>
  <c r="M725" i="1"/>
  <c r="M710" i="1"/>
  <c r="M682" i="1"/>
  <c r="M678" i="1"/>
  <c r="M679" i="1"/>
  <c r="M681" i="1"/>
  <c r="M680" i="1"/>
  <c r="M723" i="1"/>
  <c r="M720" i="1"/>
  <c r="M718" i="1"/>
  <c r="M716" i="1"/>
  <c r="M719" i="1"/>
  <c r="M721" i="1"/>
  <c r="M715" i="1"/>
  <c r="M722" i="1"/>
  <c r="M717" i="1"/>
  <c r="M714" i="1"/>
  <c r="M724" i="1"/>
  <c r="M463" i="1"/>
  <c r="M416" i="1"/>
  <c r="M415" i="1"/>
  <c r="M412" i="1"/>
  <c r="M419" i="1"/>
  <c r="M410" i="1"/>
  <c r="M421" i="1"/>
  <c r="M411" i="1"/>
  <c r="M413" i="1"/>
  <c r="M414" i="1"/>
  <c r="M417" i="1"/>
  <c r="M420" i="1"/>
  <c r="M418" i="1"/>
  <c r="M702" i="1"/>
  <c r="M701" i="1"/>
  <c r="M700" i="1"/>
  <c r="M699" i="1"/>
  <c r="M676" i="1"/>
  <c r="M39" i="2"/>
</calcChain>
</file>

<file path=xl/sharedStrings.xml><?xml version="1.0" encoding="utf-8"?>
<sst xmlns="http://schemas.openxmlformats.org/spreadsheetml/2006/main" count="31220" uniqueCount="2850">
  <si>
    <t>TMM ID</t>
  </si>
  <si>
    <t>Site Name</t>
  </si>
  <si>
    <t>Latitude</t>
  </si>
  <si>
    <t>Longitude</t>
  </si>
  <si>
    <t>Distance from Hall's Cave (km)</t>
  </si>
  <si>
    <t>Element</t>
  </si>
  <si>
    <t>Measured by</t>
  </si>
  <si>
    <t>Length (mm)</t>
  </si>
  <si>
    <t>Width (mm)</t>
  </si>
  <si>
    <t>Genus</t>
  </si>
  <si>
    <t>Equus</t>
  </si>
  <si>
    <t>Camelops</t>
  </si>
  <si>
    <t>hesternus</t>
  </si>
  <si>
    <t>FAS</t>
  </si>
  <si>
    <t>not sure which tooth</t>
  </si>
  <si>
    <t>sp.</t>
  </si>
  <si>
    <t>M1</t>
  </si>
  <si>
    <t>in situ</t>
  </si>
  <si>
    <t xml:space="preserve">in situ (L31.89 W35.23 - second measurement) </t>
  </si>
  <si>
    <t>Zesch Cave</t>
  </si>
  <si>
    <t>P2</t>
  </si>
  <si>
    <t xml:space="preserve">niobrorensis </t>
  </si>
  <si>
    <t>semi-consqolodated units sq 2/3</t>
  </si>
  <si>
    <t>isolated tooth</t>
  </si>
  <si>
    <t>M3</t>
  </si>
  <si>
    <t>right upper cave</t>
  </si>
  <si>
    <t>County (all in TX, unless specified)</t>
  </si>
  <si>
    <t>Pittsbridge</t>
  </si>
  <si>
    <t>Terrace No. 2 of Deussen?</t>
  </si>
  <si>
    <t>Tapirus</t>
  </si>
  <si>
    <t>veroensis</t>
  </si>
  <si>
    <t>M2</t>
  </si>
  <si>
    <t>jaw with 3 teeth</t>
  </si>
  <si>
    <t>jaw with 2 teeth</t>
  </si>
  <si>
    <t>Odocoileus</t>
  </si>
  <si>
    <t>still in matrix (less confidence in width)</t>
  </si>
  <si>
    <t>M</t>
  </si>
  <si>
    <t>box of teeth with all same #</t>
  </si>
  <si>
    <t>P1</t>
  </si>
  <si>
    <t>maybe upper</t>
  </si>
  <si>
    <t>P</t>
  </si>
  <si>
    <t>maybe P1</t>
  </si>
  <si>
    <t>P3</t>
  </si>
  <si>
    <t>in situ, whole tooth row</t>
  </si>
  <si>
    <t>single tooth</t>
  </si>
  <si>
    <t>Eremotherium</t>
  </si>
  <si>
    <t>tooth is broken</t>
  </si>
  <si>
    <t>below pittsbridge</t>
  </si>
  <si>
    <t>slightly damaged</t>
  </si>
  <si>
    <t>Mammut</t>
  </si>
  <si>
    <t>Mammuthus</t>
  </si>
  <si>
    <t>Juvenile</t>
  </si>
  <si>
    <t>2 lophs</t>
  </si>
  <si>
    <t>2178-x</t>
  </si>
  <si>
    <t>2166-x</t>
  </si>
  <si>
    <t>americana</t>
  </si>
  <si>
    <t>Lot 4</t>
  </si>
  <si>
    <t>M3?</t>
  </si>
  <si>
    <t>Lot 3</t>
  </si>
  <si>
    <t>Antilocapra</t>
  </si>
  <si>
    <t>sealy, tx</t>
  </si>
  <si>
    <t>lower jaw with 6 teeth</t>
  </si>
  <si>
    <t>Tayassu</t>
  </si>
  <si>
    <t>tajacu</t>
  </si>
  <si>
    <t>Montell shelter</t>
  </si>
  <si>
    <t>right lower jaw</t>
  </si>
  <si>
    <t>Navahocerus</t>
  </si>
  <si>
    <t>fricki</t>
  </si>
  <si>
    <t>niobrarensis alaskae</t>
  </si>
  <si>
    <t>Sullivans Creek AK</t>
  </si>
  <si>
    <t>holotype (original specimen # USNM V7700) Upper skull with teeth</t>
  </si>
  <si>
    <t>doing all upper left</t>
  </si>
  <si>
    <t>doing all upper right</t>
  </si>
  <si>
    <t>doing all upper right, more complicated tooth form</t>
  </si>
  <si>
    <t>doing all upper left, more complicated tooth form</t>
  </si>
  <si>
    <t>doing all upper right, cracked along the width</t>
  </si>
  <si>
    <t>doing all upper right, more complicated tooth form, cracked tooth, probably missing some</t>
  </si>
  <si>
    <t>NA</t>
  </si>
  <si>
    <t>complicatus</t>
  </si>
  <si>
    <t>Hay 1927, Carn. Inst., UNM 11374</t>
  </si>
  <si>
    <t>#2, lot 6 &amp;8</t>
  </si>
  <si>
    <t>Hay 1927, Carn. Inst., UNM 11875</t>
  </si>
  <si>
    <t>A103</t>
  </si>
  <si>
    <t>L24.57, W16.34, 2nd measurement</t>
  </si>
  <si>
    <t>red color indicates remeasurement of horse teeth that looked</t>
  </si>
  <si>
    <t>like different species.  More complicated teeth.</t>
  </si>
  <si>
    <t>M2?</t>
  </si>
  <si>
    <t>prob. M1 or M2</t>
  </si>
  <si>
    <t>barely erupted</t>
  </si>
  <si>
    <t>prob. P1</t>
  </si>
  <si>
    <t>A</t>
  </si>
  <si>
    <t>B</t>
  </si>
  <si>
    <t>C</t>
  </si>
  <si>
    <t>prob. M2 or M3</t>
  </si>
  <si>
    <t xml:space="preserve">slight curve on tooth, </t>
  </si>
  <si>
    <t>W123</t>
  </si>
  <si>
    <t>Lot B</t>
  </si>
  <si>
    <t>P2 or P3, short and not curved</t>
  </si>
  <si>
    <t xml:space="preserve">P1 </t>
  </si>
  <si>
    <t>lot B</t>
  </si>
  <si>
    <t>Kincaid Shelter</t>
  </si>
  <si>
    <t>greatest diameter</t>
  </si>
  <si>
    <t>erupting M2, juvenile</t>
  </si>
  <si>
    <t>Thoracic vertebra</t>
  </si>
  <si>
    <t xml:space="preserve"> greatest height, greatest diameter</t>
  </si>
  <si>
    <t>Bison</t>
  </si>
  <si>
    <t>zone 6</t>
  </si>
  <si>
    <t>Zone 6, square B-C, 7-8</t>
  </si>
  <si>
    <t>zone 4</t>
  </si>
  <si>
    <t>metacarpal</t>
  </si>
  <si>
    <t>zone 5</t>
  </si>
  <si>
    <t>astragalus</t>
  </si>
  <si>
    <t>a bit fractured, might be slight overewtimate bcause of gluing job.</t>
  </si>
  <si>
    <t>disturbed fill</t>
  </si>
  <si>
    <t>metatarsal</t>
  </si>
  <si>
    <t>zone 5/6</t>
  </si>
  <si>
    <t>zone 3? 4</t>
  </si>
  <si>
    <t>zone unknown</t>
  </si>
  <si>
    <t>zone 5?6</t>
  </si>
  <si>
    <t>surface</t>
  </si>
  <si>
    <t>3969B</t>
  </si>
  <si>
    <t>3969C</t>
  </si>
  <si>
    <t>3969D</t>
  </si>
  <si>
    <t>3968B</t>
  </si>
  <si>
    <t>3968C</t>
  </si>
  <si>
    <t>3969E</t>
  </si>
  <si>
    <t>3969F</t>
  </si>
  <si>
    <t>zone 3</t>
  </si>
  <si>
    <t>P, rt lower d3</t>
  </si>
  <si>
    <t>LM2</t>
  </si>
  <si>
    <t>test pit 4</t>
  </si>
  <si>
    <t>E. Lundelius thinks they belong to the same ind. As 2297, juvenile? Ernie says maybe.</t>
  </si>
  <si>
    <t>E. Lundelius thinks they belong to the same ind. As 2295, juvenile ?</t>
  </si>
  <si>
    <t>dP3-L</t>
  </si>
  <si>
    <t>mandible frag with dP2-3-L</t>
  </si>
  <si>
    <t>dP2-L</t>
  </si>
  <si>
    <t xml:space="preserve">M1 </t>
  </si>
  <si>
    <t>rt. Maxilla, M1-2</t>
  </si>
  <si>
    <t>P4</t>
  </si>
  <si>
    <t>lg maxilla P3-P4</t>
  </si>
  <si>
    <t>Juvenile?</t>
  </si>
  <si>
    <t>Rattlesnake cave</t>
  </si>
  <si>
    <t>zone 2</t>
  </si>
  <si>
    <t>subadult</t>
  </si>
  <si>
    <t>back alcove above charc Upper 4</t>
  </si>
  <si>
    <t>jaw frag with M1-2</t>
  </si>
  <si>
    <t>jaw frag with M1-2, holocene</t>
  </si>
  <si>
    <t>Felton cave</t>
  </si>
  <si>
    <t>back alcove surface</t>
  </si>
  <si>
    <t>LM</t>
  </si>
  <si>
    <t>Wunderlich site</t>
  </si>
  <si>
    <t>collected by Leroy Johnson in edwards plateau</t>
  </si>
  <si>
    <t>LM3</t>
  </si>
  <si>
    <t>Jaw frag with P2-M2</t>
  </si>
  <si>
    <t>UM1</t>
  </si>
  <si>
    <t xml:space="preserve">Jaw frag with UM1-3- R; </t>
  </si>
  <si>
    <t>Jaw frag with UM1-3- R; M1 broken a little</t>
  </si>
  <si>
    <t>frag upper right jaw M2-M3 Or M1-M2</t>
  </si>
  <si>
    <t>93B</t>
  </si>
  <si>
    <t>93C</t>
  </si>
  <si>
    <t>93D</t>
  </si>
  <si>
    <t>wunderlich has several astralagus that we think are deer, but didn't measure</t>
  </si>
  <si>
    <t>Cave without a Name</t>
  </si>
  <si>
    <t>Kendall</t>
  </si>
  <si>
    <t>LM2 or 3 R</t>
  </si>
  <si>
    <t>R or L?</t>
  </si>
  <si>
    <t>R</t>
  </si>
  <si>
    <t>LM2 or 3 R; site #8</t>
  </si>
  <si>
    <t xml:space="preserve">bad shape, </t>
  </si>
  <si>
    <t>degraded</t>
  </si>
  <si>
    <t>HMC</t>
  </si>
  <si>
    <t>L</t>
  </si>
  <si>
    <t>sloth</t>
  </si>
  <si>
    <t>FMC</t>
  </si>
  <si>
    <t>site 11</t>
  </si>
  <si>
    <t>Pleistocene</t>
  </si>
  <si>
    <t>Mylodon</t>
  </si>
  <si>
    <t xml:space="preserve">sp. </t>
  </si>
  <si>
    <t>tag says mandible with P2-M3; we would use P1-P3, M1-3</t>
  </si>
  <si>
    <t>Pleistocene  - rancholabrean</t>
  </si>
  <si>
    <t>in situ, skull and mandible in matrix, Upper</t>
  </si>
  <si>
    <t>Nueces river</t>
  </si>
  <si>
    <t>Nuences</t>
  </si>
  <si>
    <t>UM3</t>
  </si>
  <si>
    <t>UM</t>
  </si>
  <si>
    <t>Columbus South</t>
  </si>
  <si>
    <t>Reagan Gravel Pit</t>
  </si>
  <si>
    <t>Howard</t>
  </si>
  <si>
    <t>single tooth, malformed, Roth 1989 Paleobiology 15: 165-179</t>
  </si>
  <si>
    <t>1B</t>
  </si>
  <si>
    <t>single tooth, malformed, Roth 1989 Paleobiology 15: 165-179, specimens have same number so not sure which one card is referring to.</t>
  </si>
  <si>
    <t>E&amp;A gravel pit</t>
  </si>
  <si>
    <t>Baylor</t>
  </si>
  <si>
    <t>Coahoma</t>
  </si>
  <si>
    <t>prob lower</t>
  </si>
  <si>
    <t>Old Glory</t>
  </si>
  <si>
    <t>in situ - took pic, can see roots</t>
  </si>
  <si>
    <t>in situ, a little worn</t>
  </si>
  <si>
    <t>broken</t>
  </si>
  <si>
    <t>know it is pleistocene of tx</t>
  </si>
  <si>
    <t>Roxtom</t>
  </si>
  <si>
    <t>Lamar</t>
  </si>
  <si>
    <t>Victoria Bison site</t>
  </si>
  <si>
    <t xml:space="preserve">Quaternary </t>
  </si>
  <si>
    <t>ID by E. Lundeius, collected by Lundelius and R. Zimmerman, skull and jaws</t>
  </si>
  <si>
    <t>LP2</t>
  </si>
  <si>
    <t>LP3</t>
  </si>
  <si>
    <t>LM1</t>
  </si>
  <si>
    <t>UP1</t>
  </si>
  <si>
    <t>UP2</t>
  </si>
  <si>
    <t>UP3</t>
  </si>
  <si>
    <t>UM2</t>
  </si>
  <si>
    <t>Lubbock</t>
  </si>
  <si>
    <t>UM 2 or 3 - R</t>
  </si>
  <si>
    <t>Hondo</t>
  </si>
  <si>
    <t>Medina</t>
  </si>
  <si>
    <t>multiple teeth in a box</t>
  </si>
  <si>
    <t>Right lower jaw with 2 teeth, on shelf that says Hall's cave, tooth 1 is closest to front of jaw, tooth two is in back of jaw</t>
  </si>
  <si>
    <t>tooth 1</t>
  </si>
  <si>
    <t>columbi</t>
  </si>
  <si>
    <t>Bee</t>
  </si>
  <si>
    <t>Buckner Ranch 3</t>
  </si>
  <si>
    <t>says 1982, really worn molars, lower jaw, slightly less dodgy measurement</t>
  </si>
  <si>
    <t>pretty lower jaw, no info, on Hall's cave shelf took pic</t>
  </si>
  <si>
    <t>Avenue site</t>
  </si>
  <si>
    <t>Wallace Farm</t>
  </si>
  <si>
    <t>Live Oak</t>
  </si>
  <si>
    <t>look up specimen</t>
  </si>
  <si>
    <t>Borrego Creek</t>
  </si>
  <si>
    <t>Atascosa</t>
  </si>
  <si>
    <t>prob. Latifrons, upper skull M2-2 L; M3 R</t>
  </si>
  <si>
    <t>horn core</t>
  </si>
  <si>
    <t>prob. Latifrons, upper skull M2-2 L; M3 R, measure 1/2 horn and multipled by 2</t>
  </si>
  <si>
    <t>prob. Upper</t>
  </si>
  <si>
    <t>lambei</t>
  </si>
  <si>
    <t>Blanco creek</t>
  </si>
  <si>
    <t>Goloiad</t>
  </si>
  <si>
    <t>entire upper (what we call sp. 2)</t>
  </si>
  <si>
    <t>Farrish Ranch</t>
  </si>
  <si>
    <t>Carlile Well 2</t>
  </si>
  <si>
    <t>Aransas River</t>
  </si>
  <si>
    <t>San Patricio</t>
  </si>
  <si>
    <t>breadth of brain case</t>
  </si>
  <si>
    <t>latifrons</t>
  </si>
  <si>
    <t>Travis</t>
  </si>
  <si>
    <t>Samuelson Farm</t>
  </si>
  <si>
    <t>Upper Rt P2-M3</t>
  </si>
  <si>
    <t>Paleolama</t>
  </si>
  <si>
    <t>mirifica</t>
  </si>
  <si>
    <t>Ingleside</t>
  </si>
  <si>
    <t>Mandible with C-M3, lft, and P3-M3 right.</t>
  </si>
  <si>
    <t>our sp. 2, lundelius 1972</t>
  </si>
  <si>
    <t>p2</t>
  </si>
  <si>
    <t>p3</t>
  </si>
  <si>
    <t>labeled as proboscidea</t>
  </si>
  <si>
    <t>Beautiful Equus skull in basement in ingleside material.</t>
  </si>
  <si>
    <t>upper</t>
  </si>
  <si>
    <t>antiquus</t>
  </si>
  <si>
    <t>11XX</t>
  </si>
  <si>
    <t>broken and glued together</t>
  </si>
  <si>
    <t>a bit busted</t>
  </si>
  <si>
    <t>slight underestimate - a little broken</t>
  </si>
  <si>
    <t>left lower M1 or 2 - little small tooth</t>
  </si>
  <si>
    <t>the lower M1 or P4 - little small tooth</t>
  </si>
  <si>
    <t>a little broken, may be slight underestimate</t>
  </si>
  <si>
    <t>antiquus?</t>
  </si>
  <si>
    <t>Lundeleius 1972, upper skull/jaw, def. not latifrons. Horn core is not big enough</t>
  </si>
  <si>
    <t>left mandible, silcatus is on label.</t>
  </si>
  <si>
    <t>upper skull</t>
  </si>
  <si>
    <t>width was hard to measure</t>
  </si>
  <si>
    <t>Lubbock Lake</t>
  </si>
  <si>
    <t>Level 2E</t>
  </si>
  <si>
    <t>upper skull with Lt and Rt P3-M3, rt. Horn core. Extensive crushing</t>
  </si>
  <si>
    <t>Plainview Quarry</t>
  </si>
  <si>
    <t>Hale</t>
  </si>
  <si>
    <t>upper skull with lft P3-M3</t>
  </si>
  <si>
    <t>upper skull with lft P3-M3, M3 is broken</t>
  </si>
  <si>
    <t>lower left jaw with P4-M2</t>
  </si>
  <si>
    <t>right mandible, M1-M3, m3 broken</t>
  </si>
  <si>
    <t>mandible with 2 teetth</t>
  </si>
  <si>
    <t>M1 or M2</t>
  </si>
  <si>
    <t>left upper jaw</t>
  </si>
  <si>
    <t>Lower Jaw, highly worn, a little broken so may be a slight underestimate</t>
  </si>
  <si>
    <t>prob. Lower</t>
  </si>
  <si>
    <t>upper jaw with M1-M3</t>
  </si>
  <si>
    <t>upper right M2-M3</t>
  </si>
  <si>
    <t>paleolama</t>
  </si>
  <si>
    <t>lower left P4-M3</t>
  </si>
  <si>
    <t>right lower P1-M1</t>
  </si>
  <si>
    <t>lower right mandible, subadult - M2 is emerging has P4-M2</t>
  </si>
  <si>
    <t>upper left P3-M3, check the ID - because it looks more like camelops than paleolama</t>
  </si>
  <si>
    <t>right P3 or P4</t>
  </si>
  <si>
    <t>id by eric scott</t>
  </si>
  <si>
    <t>Platygonus</t>
  </si>
  <si>
    <t>UP</t>
  </si>
  <si>
    <t>Upper P1 or P2</t>
  </si>
  <si>
    <t>Canis</t>
  </si>
  <si>
    <t>latrans</t>
  </si>
  <si>
    <t>slightly broken, estimate is too small, DON"T USE, lower jaw (L16.57, W7.89)</t>
  </si>
  <si>
    <t>Cameron</t>
  </si>
  <si>
    <t>2184A</t>
  </si>
  <si>
    <t>2184B</t>
  </si>
  <si>
    <t>teeth of camel, Pleistocene Cameron Tx</t>
  </si>
  <si>
    <t>or M4? - last cheek tooth</t>
  </si>
  <si>
    <t>francisi</t>
  </si>
  <si>
    <t>TAMU</t>
  </si>
  <si>
    <t>Hay 1927, lower jaw</t>
  </si>
  <si>
    <t>2239A</t>
  </si>
  <si>
    <t>2239B</t>
  </si>
  <si>
    <t>single tooth small</t>
  </si>
  <si>
    <t>single tooth, big one</t>
  </si>
  <si>
    <t>single tooth, small</t>
  </si>
  <si>
    <t>BM</t>
  </si>
  <si>
    <t>SM</t>
  </si>
  <si>
    <t>BM = big molar for mastodon</t>
  </si>
  <si>
    <t>SM = big tooth for mastodon</t>
  </si>
  <si>
    <t>3 lophs</t>
  </si>
  <si>
    <t>Hearne gravel pits</t>
  </si>
  <si>
    <t>Hearne 1933, lower jaw</t>
  </si>
  <si>
    <t>P, next to M1</t>
  </si>
  <si>
    <t>Pleistocene cabinet of A&amp;M collection, very worn, reconstructed</t>
  </si>
  <si>
    <t>trinity river, trinity TX</t>
  </si>
  <si>
    <t>Upper, very degraded, crumbly, collected by claude riley in 1936, stillin matrix a little</t>
  </si>
  <si>
    <t>Scharbauer Ranch</t>
  </si>
  <si>
    <t>Midland</t>
  </si>
  <si>
    <t>white sand</t>
  </si>
  <si>
    <t>Upper jaw with P1-M3, white sands</t>
  </si>
  <si>
    <t>lower jaw, bad shape</t>
  </si>
  <si>
    <t>lower right jaw</t>
  </si>
  <si>
    <t>Basel sand, Zone 1</t>
  </si>
  <si>
    <t>lower with M1-M3, M3 is busted</t>
  </si>
  <si>
    <t>Zone 2</t>
  </si>
  <si>
    <t>6-ck</t>
  </si>
  <si>
    <t xml:space="preserve">upper right jaw </t>
  </si>
  <si>
    <t>Lt. upper cheek tooth</t>
  </si>
  <si>
    <t>?</t>
  </si>
  <si>
    <t>2E</t>
  </si>
  <si>
    <t>Lower Jaw marked 2E, but different jaw from other one</t>
  </si>
  <si>
    <t>2E #2</t>
  </si>
  <si>
    <t>lower left jaw</t>
  </si>
  <si>
    <t>lower left Jaw</t>
  </si>
  <si>
    <t>Lower right jaw</t>
  </si>
  <si>
    <t>Lower left jaw</t>
  </si>
  <si>
    <t>Lower left jaw, m3 has not fully erupted, prob subadult</t>
  </si>
  <si>
    <t>4E</t>
  </si>
  <si>
    <t>Lower Right jaw, M1 looks like it is abcessed or something</t>
  </si>
  <si>
    <t>lower Jaw P2-M3</t>
  </si>
  <si>
    <t>lower tight jaw P1-M3</t>
  </si>
  <si>
    <t>6-K</t>
  </si>
  <si>
    <t>specimen #s for lubbock lake speciemns are probably levels, not specimen Ids. We need to look that up somewhere.</t>
  </si>
  <si>
    <t>has 13 in a circle on it, lower rt. Jaw, has a 6 on it, molarhas 13 written ont</t>
  </si>
  <si>
    <t>this one definitey have a specimen # on it., lower right jaw</t>
  </si>
  <si>
    <t>6K</t>
  </si>
  <si>
    <t>Lower Left jaw</t>
  </si>
  <si>
    <t>not an M3</t>
  </si>
  <si>
    <t>circle 18 on it, lower right jaw</t>
  </si>
  <si>
    <t>3E</t>
  </si>
  <si>
    <t>circle 18 on it, lower right jaw, M1 is warped and worn</t>
  </si>
  <si>
    <t>6-A-K</t>
  </si>
  <si>
    <t>17 in a cirlce, lower jaw</t>
  </si>
  <si>
    <t>15 in a cirlce, lower Jaw</t>
  </si>
  <si>
    <t>Lower lft jaw</t>
  </si>
  <si>
    <t>says 258 and 229 on it. In different drwar than last 258, lower lft. Jaw</t>
  </si>
  <si>
    <t>258, 229</t>
  </si>
  <si>
    <t>lower left Jaw, differfent jaw from other one labeled 2E</t>
  </si>
  <si>
    <t>1 in a circle, lower right jaw</t>
  </si>
  <si>
    <t>Lower left jaw, M1 is worn or warped</t>
  </si>
  <si>
    <t>6A</t>
  </si>
  <si>
    <t>Lower left Jaw</t>
  </si>
  <si>
    <t>strata 5</t>
  </si>
  <si>
    <t>M1 or 2, probl M2</t>
  </si>
  <si>
    <t>M1 or 2</t>
  </si>
  <si>
    <t>7 in ID isw in a cirlce</t>
  </si>
  <si>
    <t>M1 or 2, might be upper</t>
  </si>
  <si>
    <t>tibia</t>
  </si>
  <si>
    <t xml:space="preserve">late Pleist.;dist. Epiphysis </t>
  </si>
  <si>
    <t>LM or LP</t>
  </si>
  <si>
    <t>LP4</t>
  </si>
  <si>
    <t>R?</t>
  </si>
  <si>
    <t>radius</t>
  </si>
  <si>
    <t>LM OR LP</t>
  </si>
  <si>
    <t>UM OR UP</t>
  </si>
  <si>
    <t>UM or UP</t>
  </si>
  <si>
    <t>UP3 or P4</t>
  </si>
  <si>
    <t>Austin</t>
  </si>
  <si>
    <t>Briscoe</t>
  </si>
  <si>
    <t>Colorado</t>
  </si>
  <si>
    <t>Kinney</t>
  </si>
  <si>
    <t>Roosevelt Co., NM</t>
  </si>
  <si>
    <t>Stonewall</t>
  </si>
  <si>
    <t xml:space="preserve">Sutton </t>
  </si>
  <si>
    <t>Uvalde</t>
  </si>
  <si>
    <t>americanum</t>
  </si>
  <si>
    <t>Tidied up file; corrected misspellings, added information from TMM-all TX specimens on locality IDs, Counties etc.</t>
  </si>
  <si>
    <t>M2 or M3</t>
  </si>
  <si>
    <t xml:space="preserve">Rancholabrean, Pleistocene </t>
  </si>
  <si>
    <t>Milam</t>
  </si>
  <si>
    <t>Brazos</t>
  </si>
  <si>
    <t>Mason</t>
  </si>
  <si>
    <t>Comal</t>
  </si>
  <si>
    <t>Victoria</t>
  </si>
  <si>
    <t>Slaton Quarry</t>
  </si>
  <si>
    <t>Irvingtonian, Pleistocene, Bridwell Formation, 882</t>
  </si>
  <si>
    <t>Salt Fork Brazos River</t>
  </si>
  <si>
    <t>Brazos river</t>
  </si>
  <si>
    <t>Brazos river, hempstead tx</t>
  </si>
  <si>
    <t>Brazos river, mouth of thompson creek</t>
  </si>
  <si>
    <t>gravel bar at mouth of little Brazos river</t>
  </si>
  <si>
    <t>Joe Paholik Brazos river at san felipe, 1836</t>
  </si>
  <si>
    <t>lower jaw - in situ; Site-8</t>
  </si>
  <si>
    <t>no ID- antelope?</t>
  </si>
  <si>
    <t>Friesenhahn Cave</t>
  </si>
  <si>
    <t>Bexar</t>
  </si>
  <si>
    <t>Robertson</t>
  </si>
  <si>
    <t>3 lophs; A-13</t>
  </si>
  <si>
    <t>Waller</t>
  </si>
  <si>
    <t>830?</t>
  </si>
  <si>
    <t>took pic; not in TMM database</t>
  </si>
  <si>
    <t>L/R mandible, with L/R M3, (we've been calling the M3 by M1) took pic; not in TMM database</t>
  </si>
  <si>
    <t>not in TMM database</t>
  </si>
  <si>
    <t>lower jaw with teeth, only 1 tooth measurable, measuring biggest tooth; not in TMM database</t>
  </si>
  <si>
    <t>could be same indivual, broken, width is ?; no site labeled '830' in TMM database</t>
  </si>
  <si>
    <t>2 teeth; no site labeled '830' in TMM database</t>
  </si>
  <si>
    <t>Late Pleistocene</t>
  </si>
  <si>
    <t>Dallas</t>
  </si>
  <si>
    <t>site not in TMM database</t>
  </si>
  <si>
    <t>single tooth; site not in TMM database</t>
  </si>
  <si>
    <t>Upper 3 or 2; s</t>
  </si>
  <si>
    <t>Bee3</t>
  </si>
  <si>
    <t xml:space="preserve"> (site noted as 40613? But found it in TMM database)</t>
  </si>
  <si>
    <t>Duval</t>
  </si>
  <si>
    <t>O'Brian Ranch</t>
  </si>
  <si>
    <t>10529-13; 2253; can't find this site in the TMM database But DID find 40529-13 that seems to be right so changed</t>
  </si>
  <si>
    <t>E &amp; A Gravel Pit</t>
  </si>
  <si>
    <t>Bayor</t>
  </si>
  <si>
    <t>Kocurek Gravel Pit</t>
  </si>
  <si>
    <t>Williamson</t>
  </si>
  <si>
    <t>Beidleman Farm</t>
  </si>
  <si>
    <t>Blackwater Draw</t>
  </si>
  <si>
    <t>San Felipe</t>
  </si>
  <si>
    <t>leidyi</t>
  </si>
  <si>
    <t xml:space="preserve">San Felipe </t>
  </si>
  <si>
    <t>tag says Brazos river, Seely, but TMM database says San Felipe</t>
  </si>
  <si>
    <t>collected by fred westerman, 2 teeth; tag says Brazos river, Seely, but TMM database says San Felipe</t>
  </si>
  <si>
    <t>Big Bend of the Brazos</t>
  </si>
  <si>
    <t>Clay Farm</t>
  </si>
  <si>
    <t>Grimes</t>
  </si>
  <si>
    <t>Big Molar!; (A-52)</t>
  </si>
  <si>
    <t>Valley Junction Gravel Pit</t>
  </si>
  <si>
    <t>identified as E. jubatus; 4 mi SW of Cameron Tx</t>
  </si>
  <si>
    <t>3?</t>
  </si>
  <si>
    <t>single tooth; this specimen number corresponds to a plant in the TMM database</t>
  </si>
  <si>
    <t>this site is labeled TAMU 2-2351, not 2362 in TMM database</t>
  </si>
  <si>
    <t>this site is labeled TAMU 2-2351, not 2362 in TMM database, near Cameron TX</t>
  </si>
  <si>
    <t>Also in Cameron. Clearly several different sites within the gravel pit, This is listed as TAMU 2-2271 but has same name as as TAMU 2351</t>
  </si>
  <si>
    <t>sp2</t>
  </si>
  <si>
    <t>whole lower  right jaw (no M1), in situ; Site might also be TAMU 107 (Little Brazos River)</t>
  </si>
  <si>
    <t xml:space="preserve">lower jaw with P1, P2Site might also be TAMU 107 (Little Brazos River); </t>
  </si>
  <si>
    <t>pit 1</t>
  </si>
  <si>
    <t>specimen 793 in database is a 'manubrium', but is a 773 mammut from this locality (M2, Right)</t>
  </si>
  <si>
    <t>P4 or M1</t>
  </si>
  <si>
    <t>40545? Or</t>
  </si>
  <si>
    <t>Site 40545 or TAMU 16?; Both are in Austin County</t>
  </si>
  <si>
    <t>lower with M1-M3, M3 is ; specimens from Lubbock lake are largely undescribed in TMM dataase (so few L or R's unless FAS could tell)</t>
  </si>
  <si>
    <t>Irvingtonian, Pleistocene, Tule Formation</t>
  </si>
  <si>
    <t>Mayfield Ranch</t>
  </si>
  <si>
    <t>M2 OR M3</t>
  </si>
  <si>
    <t>leidyI</t>
  </si>
  <si>
    <t>NM11376 - has this number on it. 2370 is from tag and specimen (TAMU 15-2370 IS FROM Big Bend of the Brazos)</t>
  </si>
  <si>
    <t xml:space="preserve"> -999, TX</t>
  </si>
  <si>
    <t>Holocene</t>
  </si>
  <si>
    <t>Rancholabrean</t>
  </si>
  <si>
    <t xml:space="preserve">isolated tooth; </t>
  </si>
  <si>
    <t>in case with little brasos and brasos river material, TAM</t>
  </si>
  <si>
    <t>whole upper jaw, P3-M3, heavitly reconstructed skull; no site 42263 in TMM database</t>
  </si>
  <si>
    <t>Checked specimens against the TMM master database; added in missing information and corrected mistakes; some sites were not in database. Ages were not well articulated - need to find these</t>
  </si>
  <si>
    <t xml:space="preserve">species </t>
  </si>
  <si>
    <t>Height (mm)</t>
  </si>
  <si>
    <t>Highlighted long bones where I might want to add in the measurements of the heads. Will add to this database.</t>
  </si>
  <si>
    <t>For femur: greatest width across condyles</t>
  </si>
  <si>
    <t>blue species found in fossilworks, but we never had them in MOM</t>
  </si>
  <si>
    <t>Quaternary of Alaska</t>
  </si>
  <si>
    <t>N/A</t>
  </si>
  <si>
    <t>0.126 to 0.012 Ma</t>
  </si>
  <si>
    <t>extinct</t>
  </si>
  <si>
    <t>Perissodactyla</t>
  </si>
  <si>
    <t>Equidae</t>
  </si>
  <si>
    <t>kiang</t>
  </si>
  <si>
    <t>herbivore; grazer</t>
  </si>
  <si>
    <t>sp listed in fossilworks: mass on skull length from fossilworks; also called Equus hemionus kiang</t>
  </si>
  <si>
    <t xml:space="preserve"> Quaternary of Canada (2: British Columbia, Saskatchewan), United States (2: California, Oregon)</t>
  </si>
  <si>
    <t>1.8 to 0.012 Ma</t>
  </si>
  <si>
    <t>pacificus</t>
  </si>
  <si>
    <t>??</t>
  </si>
  <si>
    <t>sp listed in fossil works. Average measurements (in mm): P3 32.9 x 32.0, P4 32.5 x 32.2, M1 30.1 x 28.8</t>
  </si>
  <si>
    <t>Quaternary of Mexico (1 collection), United States (2: New Mexico, Texas)</t>
  </si>
  <si>
    <t>mexicanus</t>
  </si>
  <si>
    <t xml:space="preserve">sp listed in fossil works.  Might be same sp as E. complicatus, E. niobarensis </t>
  </si>
  <si>
    <t>Quaternary of United States (18: Florida, Georgia, Tennessee)</t>
  </si>
  <si>
    <t>2.588 to 0.012 Ma</t>
  </si>
  <si>
    <t>sp listed in fossil works</t>
  </si>
  <si>
    <t>found only at White Mesa Mine Fissure 2 (Quaternary of New Mexico)</t>
  </si>
  <si>
    <t>francisci</t>
  </si>
  <si>
    <t xml:space="preserve"> m1 21.7 x 12.8</t>
  </si>
  <si>
    <t>Quaternary of United States (4: Nebraska, New Mexico, Oklahoma collections)</t>
  </si>
  <si>
    <t>0.781 to 0.012 Ma</t>
  </si>
  <si>
    <t>excelsus</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</si>
  <si>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</si>
  <si>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</si>
  <si>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</si>
  <si>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</si>
  <si>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</si>
  <si>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</si>
  <si>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</si>
  <si>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hemionus</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</si>
  <si>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</si>
  <si>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</si>
  <si>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</si>
  <si>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</si>
  <si>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</si>
  <si>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</si>
  <si>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</si>
  <si>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</si>
  <si>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conversidens</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</si>
  <si>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</si>
  <si>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</si>
  <si>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alaskae</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</si>
  <si>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</si>
  <si>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</si>
  <si>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</si>
  <si>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</si>
  <si>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</si>
  <si>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giganteus</t>
  </si>
  <si>
    <t>no information on this on utep website; listed in fossilworks though</t>
  </si>
  <si>
    <t>Quaternary of Canada (2: Alberta, Saskatchewan collections), United States (45: Arkansas, California, Colorado, Idaho, Kansas, New Mexico, Oklahoma, Texas, Utah)</t>
  </si>
  <si>
    <t>4.9 to 0.012 Ma</t>
  </si>
  <si>
    <t>scotti</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</si>
  <si>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</si>
  <si>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</si>
  <si>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</si>
  <si>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occidentalis</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</si>
  <si>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</si>
  <si>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</si>
  <si>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</si>
  <si>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</si>
  <si>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</si>
  <si>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Bering Sinkhole</t>
  </si>
  <si>
    <t>Montell Shelter</t>
  </si>
  <si>
    <t>Rattlesnake Cave</t>
  </si>
  <si>
    <t>yes</t>
  </si>
  <si>
    <t>pronghorn, deer, tapir, etc (N=13)</t>
  </si>
  <si>
    <t>15-10; Toomey stratified site containing late Pleistocene and historic material</t>
  </si>
  <si>
    <t>Texas Memorial Museum</t>
  </si>
  <si>
    <t>Lundelius, E. L., Jr. 1967. Late Pleistocene and Holocene faunal history of central Texas. Pages 287-319 in Pleistocene extinctions: a search for a cause (P. S. Martin and H. E. Wright, Jr., editors), Yale University Press, New Haven.</t>
  </si>
  <si>
    <t>TARL 41UV4</t>
  </si>
  <si>
    <t>edwards plateau</t>
  </si>
  <si>
    <t>Large variety of extinct and large mammals in early units (N=290)</t>
  </si>
  <si>
    <t>15-6.02; 6.02-0.33; 0.33-0; Toomey: Zones 1-4 late Pleistocene; Zone3-4 clovis and paleoindian (13,200 to 12,900); zone 5-6 holocene</t>
  </si>
  <si>
    <t>Quaternary</t>
  </si>
  <si>
    <t>TARL 41UV2</t>
  </si>
  <si>
    <t>Dist from Halls Cave (km)</t>
  </si>
  <si>
    <t>Neotoma ID</t>
  </si>
  <si>
    <t>County</t>
  </si>
  <si>
    <t>Taxa.of.interest.in.unit.</t>
  </si>
  <si>
    <t>Age.range (ka)</t>
  </si>
  <si>
    <t>EPOCH</t>
  </si>
  <si>
    <t>Age to Use (cal yrs)</t>
  </si>
  <si>
    <t>Citations</t>
  </si>
  <si>
    <t>% Isotopes Worked</t>
  </si>
  <si>
    <t>References (TARL=Texas.Archeological.Research.Laboratory-TMM=Texas.Memorial.Museum)</t>
  </si>
  <si>
    <t>NOTES</t>
  </si>
  <si>
    <t>Date examined for morphology</t>
  </si>
  <si>
    <t xml:space="preserve">Site </t>
  </si>
  <si>
    <t>General Location</t>
  </si>
  <si>
    <t>Schulze Cave</t>
  </si>
  <si>
    <t>Edwards</t>
  </si>
  <si>
    <t>11-9.31; 9.31-8; 7-3.8; Toomey: Unit C-1 9.68 +0.7 (14C) or 11,093 +993; Unit C-2 9.31 +0.3 (14C) or 10,535 +413, but older? Add 2K? Unit B=3.826 +0.208 (14C) or 4223 +293</t>
  </si>
  <si>
    <t>Dalquest, W. W., E. Roth, and F. Judd. 1969. The mammal fauna from Schultze Cave, Edwards County, Texas. Bulletin of the Florida State Museum 13:206-276;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Werdelin, L. 1985. Small Pleistocene felines of North America. Journal of Vertebrate Palaeontology 5(3):194-210.</t>
  </si>
  <si>
    <t>Midwestern State University</t>
  </si>
  <si>
    <t>35-10</t>
  </si>
  <si>
    <t>Sagebiel, J. C. 1998. Late Pleistocene fauna and environment at Zesch Cave, Mason County, Texas. Masterês thesis. University of Texas, Austin, Texas, USA.;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t>
  </si>
  <si>
    <t>Devil's Mouth</t>
  </si>
  <si>
    <t>Val Verde</t>
  </si>
  <si>
    <t>10.5-0.35</t>
  </si>
  <si>
    <t>deer, fox, coyote and various small mammals (N=42)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</si>
  <si>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t>
  </si>
  <si>
    <t>TARL 41VV188</t>
  </si>
  <si>
    <t>no, dates too wide and no big stuff</t>
  </si>
  <si>
    <t>Cave Without A Name</t>
  </si>
  <si>
    <t>rancholabrean</t>
  </si>
  <si>
    <t>20-10; but Toomey says deposit at least 12ka (14C) or 13,878</t>
  </si>
  <si>
    <t>Bison, coyote, Dasypus, horse, lynx, mastodon, weasels, black bear (N=96)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</si>
  <si>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Pearson, F. J., Jr., E. M. Davis, and M. A. Tamers. 1966. University of Texas radiocarbon dates IV. Radiocarbon 8:453-466.</t>
  </si>
  <si>
    <t>Scorpion Cave</t>
  </si>
  <si>
    <t>10-0.9</t>
  </si>
  <si>
    <t>Black bear, beaver, ringtails, racoon, deer, canids, etc (N=23)</t>
  </si>
  <si>
    <t>Highley, L., C. Graves, C. Land, and G. Judson. 1978. Archeological investigations at Scorpion Cave (41Me7) Medina County, Texas. Bulletin of the Texas Archeological Society 49:139-194.</t>
  </si>
  <si>
    <t>TARL 41ME7</t>
  </si>
  <si>
    <t>University of Texas at San Antonio, Center for Archaeological Research</t>
  </si>
  <si>
    <t>Miller's Cave</t>
  </si>
  <si>
    <t>Llano</t>
  </si>
  <si>
    <t>7.29-3.008; 3.008-0; BUT Toomey says: 7.2 +0.3 (14C) OR 8023 +286 is minimum; younger fauna is 3.008 +0.410 (14C) OR 3185 +503</t>
  </si>
  <si>
    <t>Dasypus, canids, skunk, deer, black bear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</si>
  <si>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Patton, T. H. 1963. Fossil vertebrates from Miller's Cave, Llano County, Texas. Bulletin of the Texas Memorial Museum 7:1-41.</t>
  </si>
  <si>
    <t>Felton Cave</t>
  </si>
  <si>
    <t>Sutton</t>
  </si>
  <si>
    <t>7.8-7.5</t>
  </si>
  <si>
    <t>Bison and lots of rodents (N=45)</t>
  </si>
  <si>
    <t>Wunderlich Site</t>
  </si>
  <si>
    <t>5.4-4.1</t>
  </si>
  <si>
    <t>Evans, G. L. 1961. The Friesenhahn Cave, Bull. Texas Mem. Mus. 2: 3-22.; Hay, O. P. 1920. Descriptions of some Pleistocene vertebrates found in the United States, Proceedings of the United States National Museum 58: 83-146.</t>
  </si>
  <si>
    <t>20-19.6; 20-18; 19.6-17.8; 20-10; 20-8; 20-5; 20-1; Toomey says: old 17-19 (14C) or 20,176 to 22,630</t>
  </si>
  <si>
    <t>Many large-bodied mammals including short-faced bear, camel, dire wolf, scimitar cat, mastodon, mammoth etc. (N=290)</t>
  </si>
  <si>
    <t>Graham, R. W. 1976. Pleistocene and Holocene mammals, taphonomy, and paleoecology of the Friesenhahn Cave local fauna, Bexar County, Texas. Ph.D. dissertation, Department of Geological Sciences, University of Texas at Austin.</t>
  </si>
  <si>
    <t>full glacial pollen has grass, Pinus, Quercus and other hardwoods, some spruce (grassland with riparian woodland)</t>
  </si>
  <si>
    <t>medium to small-bodied; mostly rodents (N=91)</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</si>
  <si>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Semken, H. A., Jr. 1967. Mammal remains from Rattlesnake Cave, Kinney County, Texas. Texas Memorial Museum, Pearce-Sellards Series 7:1-11.</t>
  </si>
  <si>
    <t>TMM 40434</t>
  </si>
  <si>
    <t>41Bx228</t>
  </si>
  <si>
    <t>10-1; 0.5-0</t>
  </si>
  <si>
    <t>Bison, Bos, pig, fox, ringtails, deer (N=11)</t>
  </si>
  <si>
    <t>Hudson, W. R., W. M. Lynn, and D. Scurlock. 1974. Walker Ranch: an archeological reconnaissance and excavation in northern Bexar County, Texas. Texas Historical Commission Report 26:1-87.</t>
  </si>
  <si>
    <t>no bison already in it</t>
  </si>
  <si>
    <t>Texas Historical Commission</t>
  </si>
  <si>
    <t>Clamp Cave</t>
  </si>
  <si>
    <t>San Saba</t>
  </si>
  <si>
    <t>Pleistocene-Holocene</t>
  </si>
  <si>
    <t>Bison, camels, black bear, Smilodon, horse (N=13)</t>
  </si>
  <si>
    <t>no, dates too wide</t>
  </si>
  <si>
    <t>Longhorn Cavern</t>
  </si>
  <si>
    <t>Burnet</t>
  </si>
  <si>
    <t>0.2-0 (no 14C dates?), but apparently 3 bone bearing units, one of Pleistocene age</t>
  </si>
  <si>
    <t>Jones, C. A., J. R. Choate, and H. H. Genoways. 1984. Phylogeny and paleobiology of short-tailed shrews (genus Blarina). Pages 56-148 in H. H. Genoways and M. R. Dawson, editors. Contributions in Quaternary vertebrate paleontology: a volume in memorial to John E. Guilday. Special Publication of Carnegie Museum of Natural History 8, Pittsburgh, Pennsylvania, USA; Semken, H. A., Jr. 1961. Fossil vertebrates from Longhorn Cavern, Burnet County, Texas. Texas Journal of Science 13:290-310; Lundelius, E. L., Jr. 1967. Late Pleistocene and Holocene faunal history of central Texas. Pages 287-319 in Pleistocene extinctions: a search for a cause (P. S. Martin and H. E. Wright, Jr., editors), Yale University Press, New Haven.</t>
  </si>
  <si>
    <t>no, no real dates</t>
  </si>
  <si>
    <t>Richard Beene</t>
  </si>
  <si>
    <t>Finis Frost</t>
  </si>
  <si>
    <t>0.7-0.39</t>
  </si>
  <si>
    <t>Bison, lynx, deer (N=4)</t>
  </si>
  <si>
    <t>Green, L. M., and T. R. Hester. 1973. The Finis Frost site: a Toyah phase occupation in San Saba County, central Texas. Bulletin of the Texas Archeological Society 44:69-88.</t>
  </si>
  <si>
    <t>TARL 41SS20</t>
  </si>
  <si>
    <t>added Bison from this site</t>
  </si>
  <si>
    <t>Texas Archeological Research Laboratory</t>
  </si>
  <si>
    <t xml:space="preserve">Levi Rockshelter </t>
  </si>
  <si>
    <t>35-10; 11.5-10; 10-9.3; 9.3-7.35; 7.35-0; Toomey says 10-7 (14C) or 11,555 to 7,844</t>
  </si>
  <si>
    <t>Bison, dire wolves, horse,deer, etc. (N=94)</t>
  </si>
  <si>
    <t>Alexander, H. L., Jr. 1963. The Levi site: a Paleoindian campsite in central Texas. American Antiquity 28(4):510-528;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</si>
  <si>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TARL 41TV49; TMM 40449</t>
  </si>
  <si>
    <t>no, dates too confused</t>
  </si>
  <si>
    <t>Holdsworth</t>
  </si>
  <si>
    <t xml:space="preserve"> 1-0</t>
  </si>
  <si>
    <t>deer, bunnies and rodents</t>
  </si>
  <si>
    <t>Hester, T. R., and T. C. Hill, Jr. 1972. Prehistoric occupation at the Holdsworth and Stewart sites on the Rio Grande Plain of Texas. Bulletin of the Texas Archeological Society 43:33-65.</t>
  </si>
  <si>
    <t>TARL 41ZV14</t>
  </si>
  <si>
    <t>no, nothing large enough</t>
  </si>
  <si>
    <t>Pumkinseed Shelter</t>
  </si>
  <si>
    <t>Baker Cave</t>
  </si>
  <si>
    <t>Baker Cave A=9969; Baker Cave B=10,140</t>
  </si>
  <si>
    <t>Word and Douglas 1970; Hester 1983</t>
  </si>
  <si>
    <t>Amistad Reservoir (TARL 41VV213; TMM N/A)</t>
  </si>
  <si>
    <t>Fern Cave</t>
  </si>
  <si>
    <t>small stuff (N=14)</t>
  </si>
  <si>
    <t>41TG91</t>
  </si>
  <si>
    <t>Tom Green</t>
  </si>
  <si>
    <t xml:space="preserve">3-0.65; 3-1.05; 2.54-2.37; 2.18-2.07; 2.18-2.07; 1.05-0.65; 1.05-0.11; 1-0.52; 0.52-0.11; </t>
  </si>
  <si>
    <t>Deer, Bison, wolf, pronghorn, etc (N=123)</t>
  </si>
  <si>
    <t>Creel, D. 1990. Excavations at 41TG91, Tom Green County, Texas 1978. Texas Department of Highways and Transportation Archeology Report 38.</t>
  </si>
  <si>
    <t>yes, added larger mammals</t>
  </si>
  <si>
    <t>Seminole Sink</t>
  </si>
  <si>
    <t>19.32-0.29; 5.75-4.67; 4.63-0.39</t>
  </si>
  <si>
    <t>horse, people, skunk, ringtails, lots of little stuff (N=113)</t>
  </si>
  <si>
    <t>Rosenberg, R. 1988. The mammalian fauna of Seminole Sink. Plains Anthropologist 33(122)Part 2:143-152.</t>
  </si>
  <si>
    <t>Amistad Reservoir (TARL 41VV625; TMM 42487)</t>
  </si>
  <si>
    <t>no, nothing of interest</t>
  </si>
  <si>
    <t>Barton Road (Barton Road Shelter)</t>
  </si>
  <si>
    <t>Toomey unit 1()III lower)=3850 cal, unit 2 or (Vi/V)= 933 cal</t>
  </si>
  <si>
    <t xml:space="preserve">ringtails, deer, bison, raccoon, lots of Neotoma and Sigmodon (N=105)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</si>
  <si>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Tamers, M. A., F. J. Pearson, Jr., and E. M. Davis. 1964. University of Texas radiocarbon dates II. Radiocarbon 6:138-159.</t>
  </si>
  <si>
    <t>TARL 41TV87</t>
  </si>
  <si>
    <t>yes, large mammals added</t>
  </si>
  <si>
    <t>Pleistocne</t>
  </si>
  <si>
    <t>17.22-12.17; Toomey says: 15k (14C) or 17,979 +766</t>
  </si>
  <si>
    <t>Sloth, horse, mastodon, mammoth, coyote, etc (N=25)</t>
  </si>
  <si>
    <t>Lundelius, E. L., Jr. 1992. The Avenue local fauna, late Pleistocene vertebrates from terrace deposits at Austin, Texas. Acta Zoologica Fennica 28:329-340;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Alexander, H. L., Jr. 1963. The Levi site: a Paleoindian campsite in central Texas. American Antiquity 28(4):510-528.</t>
  </si>
  <si>
    <t>yes, added the large mammals</t>
  </si>
  <si>
    <t>Greenhaw</t>
  </si>
  <si>
    <t>Deep</t>
  </si>
  <si>
    <t>Bison, people</t>
  </si>
  <si>
    <t>Jackson, A. T. 1939. A deep archeological site in Travis County, Texas. Bulletin of the Texas Archeological Society 11:203-225.</t>
  </si>
  <si>
    <t>Devil's Hollow</t>
  </si>
  <si>
    <t>deer</t>
  </si>
  <si>
    <t>Collins, M. B. 1972. The Devil's Hollow site, a stratified Archaic campsite in central Texas. Bulletin of the Texas Archeological Society 43:77-100.</t>
  </si>
  <si>
    <t>TARL 41TV38</t>
  </si>
  <si>
    <t>no, dates too wide and no really big stuff</t>
  </si>
  <si>
    <t>Coontail Spin</t>
  </si>
  <si>
    <t>6 dates? 4.43-1.27; 4.45-0.95</t>
  </si>
  <si>
    <t>felid, canid, deer, raccoon, ringtails, etc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</si>
  <si>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 Tammers et al. 1964 radiocarbon dates</t>
  </si>
  <si>
    <t>Amistad Reservoir (TARL 41VV82; TMM 40887)</t>
  </si>
  <si>
    <t>yes, big stuff</t>
  </si>
  <si>
    <t>Murrah Cave</t>
  </si>
  <si>
    <t>4-0.5</t>
  </si>
  <si>
    <t>ringtails, panther, coyote, deer, fox, raccons (N=18)</t>
  </si>
  <si>
    <t>Holden, W. C. 1937. Excavation of Murrah Cave. Bulletin of the Texas Archeological Society 9:48-73.</t>
  </si>
  <si>
    <t>yes, big thing</t>
  </si>
  <si>
    <t>West Texas State University</t>
  </si>
  <si>
    <t>Jetta Court</t>
  </si>
  <si>
    <t>10-0.5</t>
  </si>
  <si>
    <t>Bison, Bos, pronghorn, canids (N=13)</t>
  </si>
  <si>
    <t>Wesolowskey, A. B., T. R. Hester, and D. R. Brown. 1976. Archeological investigations at Jetta Court site (41TV151), Travis County, Texas. Bulletin of the Texas Archeological Society 47:25-87.</t>
  </si>
  <si>
    <t>TARL 41TV151</t>
  </si>
  <si>
    <t>no, too wide</t>
  </si>
  <si>
    <t>Damp Cave</t>
  </si>
  <si>
    <t>Horse, people, ringtails, coyote, beaver, deer, sheep (N=38)</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</si>
  <si>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t>
  </si>
  <si>
    <t>Amistad Reservoir (TARL 41VV189; TMM 40432)</t>
  </si>
  <si>
    <t>Arenosa Shelter</t>
  </si>
  <si>
    <t>9.8-0.5</t>
  </si>
  <si>
    <t>Amistad Reservoir (TARL 41VV99; TMM 42198)</t>
  </si>
  <si>
    <t>Cueva Quebrada</t>
  </si>
  <si>
    <t>14.3 +0.22; 13.92 +0.21; 12.28 +0.17 (14C dates) OR 16,814 to 14,120; small cave with 5 layers.</t>
  </si>
  <si>
    <t>extinct pronghorn, short-faced bear, bison, horses, mountain deer, camel (N=92)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</si>
  <si>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1984. A late Pleistocene mammalian fauna from Cueva Quebrada, Val Verde County, Texas. Pages 456-481 in Contributions in Quaternary vertebrate paleontology: a volume in memorial to John E. Guilday (H. H. Genoways and M. R. Dawson, editors), Carnegie, Museum of Natural History, Special Publication No. 8; Valastro, S., Jr., E. M. Davis, and A. G. Varela. 1977. University of Texas at Austin radiocarbon dates XI. Radiocarbon 19(2):280-325.</t>
  </si>
  <si>
    <t>Amistad Reservoir (TARL 41VV162A; TMM 41238)</t>
  </si>
  <si>
    <t>yes, large mammals added in</t>
  </si>
  <si>
    <t>Thomas F. McKinney Homestead</t>
  </si>
  <si>
    <t>97-10??? Is this modern?</t>
  </si>
  <si>
    <t>Bos, Dasypus, deer, pig (N=13)</t>
  </si>
  <si>
    <t>McEachern, M., and R. W. Ralph. 1980. Archeological investigations at the Thomas F. McKinney Homestead, Travis County, Texas: an experiment in historic archeology, part I. Bulletin of the Texas Archeological Society 51:5-127.</t>
  </si>
  <si>
    <t>TARL 41TV289</t>
  </si>
  <si>
    <t>no, dates not clear</t>
  </si>
  <si>
    <t>Texas Archeological Society</t>
  </si>
  <si>
    <t>Hinds Cave</t>
  </si>
  <si>
    <t>11.55-1.82; 10-9.12; 10-6.75; 9.12-6.12; 9.12-6.7; 6.75-6.16; 9.12-4.61; 6.75-4.61; 6.16-4.61; 4.61-3.84; 3.84-3.68; 3.68-2.28; 3.68-1.82</t>
  </si>
  <si>
    <t>deer, pronghorn, porcupine, canids, felids, fox, ringtails, raccoon, beaver (lots), lynx, lots of Neotoma and Sigmodon (N=1227)</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</si>
  <si>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Lord, K. L. 1984. The zoogeography of Hinds Cave, Val Verde County, Texas. Texas A&amp;M University, Department of Anthropology, College Station; Valastro, S., Jr., E. M. Davis, and A. G. Varela. 1979. University of Texas at Austin radiocarbon dates XIII. Radiocarbon 21(2):257-273.</t>
  </si>
  <si>
    <t>Amistad Reservoir (TARL 41VV456)</t>
  </si>
  <si>
    <t>Texas A&amp;M University</t>
  </si>
  <si>
    <t>Centipede Cave</t>
  </si>
  <si>
    <t>6.53-5.08; 5.08-2; 2-0.2</t>
  </si>
  <si>
    <t>Bison, fox, ringtails, porcupines, beaver, bunnies, lots of Neotoma and Sigmodon (N=196)</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</si>
  <si>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 Tamers, M. A., F. J. Pearson, Jr., and E. M. Davis. 1964. University of Texas radiocarbon dates II. Radiocarbon 6:138-159; Story, D. A., and V. M. Bryant. 1966. A preliminary study of the paleoecology of the Amistad Reservoir area. Final Report to the National Science Foundation, Washington, D.C.</t>
  </si>
  <si>
    <t>Amistad Reservoir (TARL 41VV191; TMM 40425)</t>
  </si>
  <si>
    <t>no, no large mammals</t>
  </si>
  <si>
    <t xml:space="preserve">Inner Space Cavern (Laubach No. 5) </t>
  </si>
  <si>
    <t>35-10 (these dates are wonky) From Toomey: (all 14C): Laubach I is 15.85 +0.5, II is 13.970 ± 0.310 (16,328 +453) and Laubach III 23.230 ± 490 RCYBP</t>
  </si>
  <si>
    <t>Mammoth, sloths, panthers, Homotherium, multiple sp of extinct pronghorn, dire wolves, coyotes, etc. (N=60)</t>
  </si>
  <si>
    <t>Lundelius, E. L., Jr. 1985. Pleistocene vertebrates form Laubach Cave. Pages 41-45 in Edwards aquifer-northern segment, Travis, Williamson, and Bell counties, Texas (C. Woodruff, Jr., F. Snyder, L. De La Garza, and R. M. Slade, Jr., editors), Austin Geological Society Guidebook 8.</t>
  </si>
  <si>
    <t>5 'talus cones' or 'bone sinks', each with own dating. I-V. Where does date on Laubach V come from in NEOTOMA?</t>
  </si>
  <si>
    <t>Bonfire Shelter</t>
  </si>
  <si>
    <t>Pleistocene Holocene</t>
  </si>
  <si>
    <t>roughly 2.5 to 0 and 15-7.5; Pearson et al. says (cal age): Bonfire517=11,973, Bonfire468=8071; rest are younger</t>
  </si>
  <si>
    <t>bison, extinct sp including bison, cultural materials</t>
  </si>
  <si>
    <t>Amistad Reservoir (TARL 41VV218; TMM 40806)</t>
  </si>
  <si>
    <t>Eagle Cave</t>
  </si>
  <si>
    <t>16413? Don't know where this came from. Pearson et al has dates for each Eagle Cave #; all are Holocene</t>
  </si>
  <si>
    <t>porcupines, coyote, felid, deer, bison (N=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</si>
  <si>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</si>
  <si>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Amistad Reservoir (TARL 41VV167; TMM 40848)</t>
  </si>
  <si>
    <t>Wilson-Leonard</t>
  </si>
  <si>
    <t>Mostly rodents and lagomorphs (N=15)</t>
  </si>
  <si>
    <t>Winkler, A. J. 1990. Small mammals from a Holocene sequence in central Texas and their paleoenvironmental implications. Southwestern Naturalist 35(2):199-205.</t>
  </si>
  <si>
    <t>TARL 41WM235</t>
  </si>
  <si>
    <t>no big stuff?</t>
  </si>
  <si>
    <t>Loeve</t>
  </si>
  <si>
    <t>Big Lake</t>
  </si>
  <si>
    <t xml:space="preserve">Berclair Terrace Site 1 </t>
  </si>
  <si>
    <t>14-10v- is this 14C? (16,413 +737 to 11,555 +754)</t>
  </si>
  <si>
    <t>mammoth, mastodon, camels, bison,  etc.</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</si>
  <si>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Sellards, E. H. 1940. New fossil localities in Texas. Bulletin of the Geological Society of America 51:1977-1978.</t>
  </si>
  <si>
    <t>TMM 31019</t>
  </si>
  <si>
    <t>Berger Bluff</t>
  </si>
  <si>
    <t>Horn Rock Shelter 2</t>
  </si>
  <si>
    <t>Kyle</t>
  </si>
  <si>
    <t>Hill</t>
  </si>
  <si>
    <t>1.45-0.979; 0.979-0.95; 0.95-0.659; 0.95-0.674; 0.674-0.25</t>
  </si>
  <si>
    <t>Beaver, deer, canids, badger, prognhorn (N=201)</t>
  </si>
  <si>
    <t>Jelks, E. B. 1962. The Kyle site, a stratified central Texas aspect site in Hill County, Texas. University of Texas Archeology Series 5:1-102; Lundelius, E. L., Jr. 1962. Nonhuman skeletal material from the Kyle site. Pages 111-112 in The Kyle site: a stratified central Texas aspect site in the Hill country, Texas (E. B. Jelks, editor), University of Texas Archaeology Series 5; Tamers, M. A., F. J. Pearson, Jr., and E. M. Davis. 1964. University of Texas radiocarbon dates II. Radiocarbon 6:138-159.</t>
  </si>
  <si>
    <t>TARL 41HI1</t>
  </si>
  <si>
    <t>Winnie's Mound</t>
  </si>
  <si>
    <t>10-0.75</t>
  </si>
  <si>
    <t>Beaver, deer, people (N=5)</t>
  </si>
  <si>
    <t>Bowman, B. F. 1985. Winnie's Mound (41BU17), a study in the prehistory of Burleson County, Texas. Bulletin of the Texas Archeological Society 56:39-74.</t>
  </si>
  <si>
    <t>TARL 41BU17</t>
  </si>
  <si>
    <t>Blum Rockshelter</t>
  </si>
  <si>
    <t>1.5-0.5</t>
  </si>
  <si>
    <t>Jelks, E. B. 1953. Excavation at the Blum Rockshelter. Bulletin of the Texas Archeological Society 24:189-207.</t>
  </si>
  <si>
    <t>National Park Service-possibly longitude: -97.37</t>
  </si>
  <si>
    <t>Pitts Bridge Bootherium Locality [3]</t>
  </si>
  <si>
    <t>110-11.5, quite time averaged</t>
  </si>
  <si>
    <t>Bootherium</t>
  </si>
  <si>
    <t>Hesse, C. J. 1942. The genus Bootherium with a new record of its occurrence. Bulletin of the Texas Archeological and Paleontological Society 14:77-87.</t>
  </si>
  <si>
    <t>San Pedro Springs</t>
  </si>
  <si>
    <t>Petronila Creek</t>
  </si>
  <si>
    <t>La Paloma Ranch</t>
  </si>
  <si>
    <t xml:space="preserve">10.7-8.08 </t>
  </si>
  <si>
    <t>mammoth, horses</t>
  </si>
  <si>
    <t>Agenbroad, L. D. 1984. New world mammoth distribution. Pages 90-112 in P. S. Martin and R. G. Klein, editors. Quaternary extinction: a prehistoric revolution. University of Arizona Press;Valastro, S., Jr., E. M. Davis, and A. G. Varela. 1979. University of Texas at Austin radiocarbon dates XIII. Radiocarbon 21(2):257-273..</t>
  </si>
  <si>
    <t>Texas A&amp;M University-Kingsville</t>
  </si>
  <si>
    <t>Boren Shelter No. 2</t>
  </si>
  <si>
    <t>Salt Creek</t>
  </si>
  <si>
    <t>Reeves</t>
  </si>
  <si>
    <t>Camels, 3 sp horses, mammoth, bison (N=14)</t>
  </si>
  <si>
    <t>McDonald, J. N. 1981. North American bison: their classification and evolution. University of California Press, Berkeley, California, USA; Harris, A. H. 1985. Late Pleistocene vertebrate paleoecology of the west. University of Texas Press, Austin.</t>
  </si>
  <si>
    <t>University of Texas at El Paso</t>
  </si>
  <si>
    <t>Cinnabar Mine</t>
  </si>
  <si>
    <t>Brewster</t>
  </si>
  <si>
    <t>Bison, deer, sheep (N=10)</t>
  </si>
  <si>
    <t>Harris, A. H. 1985. Late Pleistocene vertebrate paleoecology of the west. University of Texas Press, Austin.</t>
  </si>
  <si>
    <t>Denver Museum Natural History</t>
  </si>
  <si>
    <t>Lewisville</t>
  </si>
  <si>
    <t>11.3-10.9 (dates suspect based on assembledge)</t>
  </si>
  <si>
    <t>Bison,horse, mammoth, deer, black bear, camel, glyptodont, dire wolf, etc (N= 80)</t>
  </si>
  <si>
    <t>Winkler, D. A. 1982. Re-evaluation of the vertebrate fauna from the Lewisville archeological site, Denton County, Texas. U.S. Army Corps of Engineers.;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 Slaughter, B. H., W. W. Crook, R. K. Harris, D. C. Allen, and M. Seifert. 1962. The Hill-Shuler local faunas of the upper Trinity River, Dallas and Denton counties, Texas. Bureau of Economic Geology Report of Investigations 48.</t>
  </si>
  <si>
    <t>Southern Methodist University, Shuler Museum of Paleontology</t>
  </si>
  <si>
    <t>City Hall Muskox</t>
  </si>
  <si>
    <t>24-21</t>
  </si>
  <si>
    <t>Muskox (Symbos; N=2)</t>
  </si>
  <si>
    <t>McDonald, J. N., and C. E. Ray. 1989. The autochthonous North American musk oxen Bootherium, Symbos, and Gidleya (Mammalia: Artiodactyla: Bovidae). Smithsonian Contributions to Paleobiology 66:1-77; McDonald, H. G., and R. A. Davis. 1989. Fossil muskoxen of Ohio. Canadian Journal of Zoology 67(5):1159-1166.</t>
  </si>
  <si>
    <t>Smart Ranch Capromeryx Locality</t>
  </si>
  <si>
    <t>Capromeryx</t>
  </si>
  <si>
    <t>Meade, G. 1942. A new species of Capromeryx from the Pleistocene of West Texas. Bulletin of the Texas Archeological and Paleontological Society 14:88-96.</t>
  </si>
  <si>
    <t>BZT-1</t>
  </si>
  <si>
    <t>Ryan's</t>
  </si>
  <si>
    <t>Clear Creek Local Fauna [Trietsch Pit]</t>
  </si>
  <si>
    <t>35-25</t>
  </si>
  <si>
    <t>Bison, mastodons, mammoth and other large-bodied fauna (N=26)</t>
  </si>
  <si>
    <t>Slaughter, B. H., and R. Ritchie. 1963. Pleistocene mammals of the Clear Creek local fauna, Denton County, Texas. Journal of the Graduate Research Center, Southern Methodist University 31:117-131.</t>
  </si>
  <si>
    <t>Copperhead</t>
  </si>
  <si>
    <t>0.95-0</t>
  </si>
  <si>
    <t>birds, canids, opposum, deer, raccons, etc.</t>
  </si>
  <si>
    <t>Hamilton, D. L. 1987. Archeological investigations at Shy Pond, Brazos County, Texas. Bulletin of the Texas Archeological Society 58:77-146.</t>
  </si>
  <si>
    <t>TARL 41BO13</t>
  </si>
  <si>
    <t>Cleaver</t>
  </si>
  <si>
    <t>0.55-0.18</t>
  </si>
  <si>
    <t>bison, deer, raccons etc</t>
  </si>
  <si>
    <t>TARL 41BO15</t>
  </si>
  <si>
    <t>Big Rock Shelter</t>
  </si>
  <si>
    <t>Toyah Mammoth</t>
  </si>
  <si>
    <t>14196</t>
  </si>
  <si>
    <t>Mammuthus columbi (N=3)</t>
  </si>
  <si>
    <t>Agenbroad, L. D. 1984. New world mammoth distribution. Pages 90-112 in P. S. Martin and R. G. Klein, editors. Quaternary extinction: a prehistoric revolution. University of Arizona Press, Tucson, Arizona, USA; Buckley, J. 1976. Isotope radiocarbon measurement XI. Radiocarbon 18:172-189; Agenbroad, L. D. and W. R. Downs. 1984. A robust tapir from northern Arizona. Journal of the Arizona-Nevada Academy of Science 19:91-99.</t>
  </si>
  <si>
    <t>Aubrey</t>
  </si>
  <si>
    <t xml:space="preserve">13, 10.946-10.36; 10.724 </t>
  </si>
  <si>
    <t>Mammoth, bison, horses (N=133)</t>
  </si>
  <si>
    <t>Ferring, C. R. 1989. The Aubrey Clovis site: a Paleoindian locality in the upper Trinity River Basin, Texas. Current Research in the Pleistocene 6:9-11.</t>
  </si>
  <si>
    <t xml:space="preserve"> TARL? 41DN479</t>
  </si>
  <si>
    <t>University of North Texas</t>
  </si>
  <si>
    <t>Dye Creek</t>
  </si>
  <si>
    <t>Montague</t>
  </si>
  <si>
    <t>Bison, deer (N=16)</t>
  </si>
  <si>
    <t>Dalquest, W. W., and C. W. Hibbard. 1965. 1350-year-old vertebrate remains from Montague County, Texas. Southwestern Naturalist 10(4):315-316.</t>
  </si>
  <si>
    <t>35-11.1; 11.1-10.53;10.06-9.87; 10.06-9.605;10.54-9.9;9.995-9.78; 9.99-7.255; 7.97-6.24; 5.5-5;5.545-0.98; 5.22-4.9; 4.96-0.87;2.07-0.87; 0.72-0.22; 0.22-0.16; 0.4-0.21;0.6;</t>
  </si>
  <si>
    <t>Mammoth, 2 sp of Bison,extinct horse, pronghorn, wolf, coyote, deer, lots of Neotoma and Sigmodon (N=820)</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</si>
  <si>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Johnson, C. 1974. Geologic investigations at the Lubbock Lake site. Pages 79-105 in History and prehistory of the Lubbock Lake site (C. C. Black, editor), West Texas Museum Association, Texas Tech University, The Museum Journal 15; Johnson, E. 1974. Zooarcheology and the Lubbock Lake site. Pages 107-122 in History and prehistory of the Lubbock Lake Site (C. C. Black, editor), West Texas Museum Association, Texas Tech University, The Museum Journal 15; Johnson, E. 1987. Lubbock Lake, late Quaternary studies on the southern high plains. Texas A&amp;M Press, College Station; Johnson, E., and V. T. Holliday. 1986. The Archaic record at Lubbock Lake. Plains Anthropologist 21:7-54; Johnson, C. 1974. Geologic investigations at the Lubbock Lake site. Pages 79-105 in History and prehistory of the Lubbock Lake site (C. C. Black, editor), West Texas Museum Association, Texas Tech University, The Museum Journal 15.</t>
  </si>
  <si>
    <t xml:space="preserve"> 41LU1</t>
  </si>
  <si>
    <t>Fowlkes Cave</t>
  </si>
  <si>
    <t>Culberson</t>
  </si>
  <si>
    <t>35-10; 4-0 (dates not based on 14C)</t>
  </si>
  <si>
    <t>Pronghorn, coyote, lynx (N=143)</t>
  </si>
  <si>
    <t>Dalquest, W. W., and F. B. Stangl, Jr. 1984. Late Pleistocene and early Recent mammals from Fowlkes Cave, southern Culberson County, Texas. Pages 432-455 in Contributions in Quaternary vertebrate paleontology: a volume in memorial to John E. Guilday (H. H. Genoways and M. R. Dawson, editors), Carnegie Museum of Natural History Special Publications 8.</t>
  </si>
  <si>
    <t>SO manu sp</t>
  </si>
  <si>
    <t>41WY65</t>
  </si>
  <si>
    <t>35-10; 10-1</t>
  </si>
  <si>
    <t>horses, deer, coyote</t>
  </si>
  <si>
    <t>Day, D. W., J. Laurens-Day, and E. R. Prewett. 1981. Cultural resource survey and assesments in portions of Hidalgo and Willacy counties, Texas. Prewett and Associates Report of Investigations 1; Rawn-Schatzinger, V. 1981. Appendix VII, faunal analysis. Pages 391-410 in Cultural resource survey and assessment in portions of Hidalgo and Willacy counties, Texas. Prewett and Association Report 15..</t>
  </si>
  <si>
    <t>Quitaque Creek</t>
  </si>
  <si>
    <t>35-31.4</t>
  </si>
  <si>
    <t>Camels, extinct horses, mammoth etc (N=32)</t>
  </si>
  <si>
    <t>Czaplewski, N. J. 1993. Myotis velifer in the Quitaque local fauna, Motley County, Texas. Texas Journal of Science 45(1):97-100; Dalquest, W. W. 1964. A new Pleistoceme local fauna from Motley County, Texas. Kansas Academy of Science 67(3):499-505.</t>
  </si>
  <si>
    <t>Ayala</t>
  </si>
  <si>
    <t>35-10; 1.5-1</t>
  </si>
  <si>
    <t>coytote, deer, rodents</t>
  </si>
  <si>
    <t>Campbell, T. N., and J. Q. Frizzell. 1949. Notes on the Ayala site, Lower Rio Grande Valley, Texas. Bulletin of the Texas Archeological Society 20:63-72.</t>
  </si>
  <si>
    <t>TARL 79D5-1</t>
  </si>
  <si>
    <t>Brooks Cave</t>
  </si>
  <si>
    <t>1-0.5</t>
  </si>
  <si>
    <t>Bison, deer, canid (N=7)</t>
  </si>
  <si>
    <t>Jackson, A. T. 1937. Exploration of certain sites in Culberson County, Texas. Bulletin of the Texas Archeological Society 9:146-192.</t>
  </si>
  <si>
    <t>Caldwell Ranch Site No. 1</t>
  </si>
  <si>
    <t>1-0.65</t>
  </si>
  <si>
    <t>lynx, pronghorn (N=7)</t>
  </si>
  <si>
    <t>Gilbert</t>
  </si>
  <si>
    <t>0.25-0.15</t>
  </si>
  <si>
    <t>Bovidae, horse, puma, canid, lynx, people, black bear (N=80)</t>
  </si>
  <si>
    <t>Davis, E. M., K. Gilmore, L. Harper, R. K. Harris, E. B. Jelks, and B. Yancy. 1967. The site. Pages 1-17 in The Gilbert site: a Norteno focus site in Northeastern Texas. Bulletin of the Texas Archeological Society 37:1-17; Lorraine, D. 1967. Animal remains. Pages 225-243 in The Gilbert site: a Norteno focus site in northeastern Texas. Bulletin of the Texas Archeological Society 37.</t>
  </si>
  <si>
    <t>TARL 41RA13</t>
  </si>
  <si>
    <t>Howard Ranch</t>
  </si>
  <si>
    <t>Hardeman</t>
  </si>
  <si>
    <t>Lots of large mammals: camels, mammoths, horse (N=108)</t>
  </si>
  <si>
    <t>Dalquest, W. W., and G. E. Schultz. 1992. Ice Age mammals of northwestern Texas. Midwestern State University Press, Wichita Falls, Texas, USA;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</si>
  <si>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Collier</t>
  </si>
  <si>
    <t>Bison bison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</si>
  <si>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</si>
  <si>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41HL64</t>
  </si>
  <si>
    <t>Panhandle-Plains Historical Museum</t>
  </si>
  <si>
    <t>South Sulphur River</t>
  </si>
  <si>
    <t>Mastodons, mammoths and other large-bodied mammals (N=19)</t>
  </si>
  <si>
    <t>Davis, L. C., and K. M. Ball. 1991. Pleistocene mammals from the South Sulphur River, Hunt County, Texas. Proceedings of the Arkansas Academy of Science 45:22-24.</t>
  </si>
  <si>
    <t>Southern Arkansas University</t>
  </si>
  <si>
    <t>Twilla</t>
  </si>
  <si>
    <t>1.97-1.12</t>
  </si>
  <si>
    <t>Bison bison (N=4)</t>
  </si>
  <si>
    <t>41HL1</t>
  </si>
  <si>
    <t>Plainview</t>
  </si>
  <si>
    <t>9.8 (check date)</t>
  </si>
  <si>
    <t>mammoth, extinct bison (N=12)</t>
  </si>
  <si>
    <t>McDonald, J. N. 1981. North American bison: their classification and evolution. University of California Press, Berkeley, California, USA.</t>
  </si>
  <si>
    <t>Bell</t>
  </si>
  <si>
    <t>41HL65</t>
  </si>
  <si>
    <t>Manton Miller</t>
  </si>
  <si>
    <t>Delta</t>
  </si>
  <si>
    <t>Deer largest mammals (N=20)</t>
  </si>
  <si>
    <t>Johnson, L., Jr. 1961. The Yarbrough and Miller sites of northeastern Texas, with a preliminary definition of the La Harpe Aspect. Bulletin of the Texas Archeological Society 32:141-284.</t>
  </si>
  <si>
    <t>TARL 41DT</t>
  </si>
  <si>
    <t>Ben Franklin</t>
  </si>
  <si>
    <t>11.135-9.55</t>
  </si>
  <si>
    <t>Mastodon?, bison (N=52)</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</si>
  <si>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</si>
  <si>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North Sulphur River</t>
  </si>
  <si>
    <t>Mammoth?, Mastodon? (N=8)</t>
  </si>
  <si>
    <t>Slaughter, B. H., and B. R. Hoover. 1964. An antler artifact from the late Pleistocene of northeastern Texas. American Antiquity 30(3):351-352.</t>
  </si>
  <si>
    <t>Lake Theo</t>
  </si>
  <si>
    <t>10.9-10.5</t>
  </si>
  <si>
    <t>Large mammals are pronghorn and Bison bison antiquus N=6)</t>
  </si>
  <si>
    <t>Harrison, B. R., and K. L. Killen. 1978. Lake Theo: a stratified early man bison butchering and camp site, Bristol County, Texas. Panhandle-Plains Historical Museum, Special Archeological Report 1:1-108.</t>
  </si>
  <si>
    <t>Longitude may be -101.07 instead…</t>
  </si>
  <si>
    <t>Marks Beach</t>
  </si>
  <si>
    <t>Deadman's Shelter</t>
  </si>
  <si>
    <t>1.83; 1.83-1.74; 1.74-1.485; 1.485-1.24; 1.24-0</t>
  </si>
  <si>
    <t>Large mammals present: coyote, deer, pronghorn, bison, fox, canids (N= 288)</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</si>
  <si>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Schultz, G. E., and V. M. Rawn. 1978. Faunal remains from the Deadman's Shelter site. Pages 191-198 in Salvage archeology at Mackenzie Reservoir (J. T. Hughes and P. S. Willey, editors), Texas Historical Commission Archeological Survey Report 24; Willey, P. S., and J. T. Hughes. 1978. The Deadman's Shelter site. Pages 150-190 in Salvage archeology at Mackenzie Reservoir (J. Y. Hughes and P. S. Willey, editors), Texas Historical Commission Archaeological Survey Report 24.</t>
  </si>
  <si>
    <t>41SW23</t>
  </si>
  <si>
    <t>Rex Rodgers</t>
  </si>
  <si>
    <t>Finch</t>
  </si>
  <si>
    <t>Bison bison</t>
  </si>
  <si>
    <t>Hughes, D. T. 1977. Prehistoric bison kills in the Texas panhandle and adjacent area. Master's thesis, University of Arkansas, Fayetteville.</t>
  </si>
  <si>
    <t>A-128</t>
  </si>
  <si>
    <t>Minnow Sparks</t>
  </si>
  <si>
    <t>1.15-0.3</t>
  </si>
  <si>
    <t>Deer</t>
  </si>
  <si>
    <t>Thurmond, J. P. 1990. Archeology of the Cypress Creek drainage basin, northeastern Texas and northwestern Louisiana. University of Texas, Archaeological Research Laboratory, Studies in Archaeology 5.</t>
  </si>
  <si>
    <t>TARL 41FK12</t>
  </si>
  <si>
    <t>Pratt Cave</t>
  </si>
  <si>
    <t>2.82-1.42; Toomey says these are 14C; OR 2958 to 1332</t>
  </si>
  <si>
    <t>Lundelius, E. L., Jr. 1979. Post-Pleistocene mammals from Pratt Cave and their environmental significance. Pages 239-257 in Biological investigations in the Guadalupe Mountains National Park, Texas, (H. H. Genoways and R. J. Baker, editors), National Park Service, Proceedings and Transactions Series 4.</t>
  </si>
  <si>
    <t>TMM 41172</t>
  </si>
  <si>
    <t>Upper Sloth Cave</t>
  </si>
  <si>
    <t>11-5 from Neotoma; 11.76 +0.61 (14C) OR 13,634 +658</t>
  </si>
  <si>
    <t>Contains N. shastense dung; Puma only other large mammal, lots of Neotoma (N=135)</t>
  </si>
  <si>
    <t>Harris, A. H. 1985. Late Pleistocene vertebrate paleoecology of the west. University of Texas Press, Austin; Logan, L. E., and C. C. Black. 1979. The Quaternary vertebrate fauna of Upper Sloth Cave, Guadalupe Mountains National Park, Texas. Pages 141-158 in Biological investigations in the Guadalupe Mountains National Park, Texas (H. H. Genoways and R. J. Baker, editors), National Park Service, Proceedings and Transactions Series 4; Van Devender, T. R., P. S. Martin, A. M. Phillips, III, and W. G. Spaulding. 1975. Late Pleistocene biotic communities from the Guadalupe Mountains, Culberson County, Texas. Pages 1-10 in Transactions of the symposium on the biological resources of the Chihuahuan Desert Region, United States and Mexico (R. H. Wauer and D. H. Riskind, editors), National Park Service Transactions and Proceedings Series 3.
Steadman 2005 gives years 10750, 10780 plus minus 140, 11060 plus minus 180, date on sloth dung, calpal used to calibrate +- 140</t>
  </si>
  <si>
    <t>TTu-Tex-2; Guadalupe mountains; Neotoma cinerea present</t>
  </si>
  <si>
    <t>Museum of Texas Tech University</t>
  </si>
  <si>
    <t>Carrol Creek</t>
  </si>
  <si>
    <t>Mammoth, horses are only large mammals from unit (N=17)</t>
  </si>
  <si>
    <t>Kasper, S. 1992. Mammals from the late Pleistocene Carrol Creek local fauna, Donley County, Texas. Southwestern Naturalist 37(1):54-64.</t>
  </si>
  <si>
    <t>Strong</t>
  </si>
  <si>
    <t>Bison only large mammal from unit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</si>
  <si>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</si>
  <si>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41CG31</t>
  </si>
  <si>
    <t>Sitter</t>
  </si>
  <si>
    <t>A-127</t>
  </si>
  <si>
    <t>McCormick Local Fauna [Palo Duro Bison Locality]</t>
  </si>
  <si>
    <t>Bison only large mammal from unit (N=6)</t>
  </si>
  <si>
    <t>Schultz, G. E., and E. P. Cheatum. 1970. Bison occidentalis and associated invertebrates from the late Wisconsin of Randall County, Texas. Journal of Paleontology 44(5):836-850.</t>
  </si>
  <si>
    <t>Miami (or Cowan Ranch)</t>
  </si>
  <si>
    <t>13.84-9.315</t>
  </si>
  <si>
    <t>mammoth</t>
  </si>
  <si>
    <t>Sellards, E. H. 1938. Artifacts associated with fossil elephant. Bulletin of the Geological Society of America 49(7):999-1010.</t>
  </si>
  <si>
    <t>Hoover</t>
  </si>
  <si>
    <t>P-96</t>
  </si>
  <si>
    <t>Sanford Ruin</t>
  </si>
  <si>
    <t>Bison only large mammal from unit (N=36)</t>
  </si>
  <si>
    <t>Duffield, L. F. 1970. Some Panhandle aspect sites: their vertebrates and paleoecology. Ph.D. dissertation, University of Wisconsin, Department of Anthropology, Madison.</t>
  </si>
  <si>
    <t>41HC3</t>
  </si>
  <si>
    <t>Conner</t>
  </si>
  <si>
    <t>0.7-0.5</t>
  </si>
  <si>
    <t>41HC7</t>
  </si>
  <si>
    <t>Medford Ranch</t>
  </si>
  <si>
    <t>Bison and deer are only large mammals from unit (N=11)</t>
  </si>
  <si>
    <t>41HC10</t>
  </si>
  <si>
    <t>Pickett Ruin</t>
  </si>
  <si>
    <t>Bison only large mammal from unit (N=5)</t>
  </si>
  <si>
    <t>A-116</t>
  </si>
  <si>
    <t>Hueco Tanks State Historic Park</t>
  </si>
  <si>
    <t>0.775-0.65</t>
  </si>
  <si>
    <t>Pronghorn, black bear, bison, puma (N=19)</t>
  </si>
  <si>
    <t>Kegley, G. 1982. Archeological investigations at 41EP2, Hueco Tanks State Historical Park, El Paso County, Texas. Texas Parks and Wildlife Department, Austin.</t>
  </si>
  <si>
    <t>TARL 41EP2</t>
  </si>
  <si>
    <t>Roper</t>
  </si>
  <si>
    <t>Lake Creek</t>
  </si>
  <si>
    <t>Bison and deer are only large mammals (N=7)</t>
  </si>
  <si>
    <t>Hughes, J. T. 1961. Lake Creek: a Woodland site in the Texas panhandle. Bulletin of the Texas Archeological Society 32:65-84.</t>
  </si>
  <si>
    <t>A48</t>
  </si>
  <si>
    <t>Pickup Pueblo</t>
  </si>
  <si>
    <t>Pronghorn, humans, deer (N=12)</t>
  </si>
  <si>
    <t>Gerald, R. E. 1988. Pickup Pueblo: a late prehistoric house ruin in northeast El Paso. The Artifact 26(2): 1-86; Seme, M. 1988. Faunal remains recovered from Pickup Pueblo. The Artifact 26(2):69-70.</t>
  </si>
  <si>
    <t>Jess Cox Ranch</t>
  </si>
  <si>
    <t>south texas wolf</t>
  </si>
  <si>
    <t>Quaternary, holocene to rancholabrean</t>
  </si>
  <si>
    <t>VP Lab records</t>
  </si>
  <si>
    <t xml:space="preserve">Lampasas </t>
  </si>
  <si>
    <t>Pleistocene-rancholabrean</t>
  </si>
  <si>
    <t>otto strokein ranch</t>
  </si>
  <si>
    <t>Baggett Ranch</t>
  </si>
  <si>
    <t>hitzfelder's cave</t>
  </si>
  <si>
    <t>Barron's creek</t>
  </si>
  <si>
    <t>contains 3 sp of extinct horse</t>
  </si>
  <si>
    <t>Lundelius, E.L.  1972a Fossil vertebrates from the late Pleistocene Ingleside fauna, San Patricio County, Texas. Bureau of Economic Geology, University of Texas at Austin, Report of Investigations 77:1-74.; Koch et al., 2004</t>
  </si>
  <si>
    <t>Holloway Ranch</t>
  </si>
  <si>
    <t>salt fork brazos river</t>
  </si>
  <si>
    <t>Longhorn Cave</t>
  </si>
  <si>
    <t>four mile ranch</t>
  </si>
  <si>
    <t>Foster Range cave</t>
  </si>
  <si>
    <t>Levi shelter</t>
  </si>
  <si>
    <t>saltillo cave</t>
  </si>
  <si>
    <t>Natural Bridge cave</t>
  </si>
  <si>
    <t>Oblate Site</t>
  </si>
  <si>
    <t>3 zones: 4-0.5</t>
  </si>
  <si>
    <t>Johnson et al. 1962</t>
  </si>
  <si>
    <t>Smith Rockshelter</t>
  </si>
  <si>
    <t>11 layers ranging from 1093 to 249</t>
  </si>
  <si>
    <t>Suhm, D.A. 1957. Excavations at the Smith Rockshelter, Travis County, TX. Texas J of Science 9:26-58; Tammer et al 1964</t>
  </si>
  <si>
    <t>Collins site</t>
  </si>
  <si>
    <t>Barton springs road</t>
  </si>
  <si>
    <t>Is this in Austin?</t>
  </si>
  <si>
    <t>Laubach 1</t>
  </si>
  <si>
    <t>Laubach 2</t>
  </si>
  <si>
    <t>Whiteface cave</t>
  </si>
  <si>
    <t>Irelands cave</t>
  </si>
  <si>
    <t>Eisenhowers Horror hole</t>
  </si>
  <si>
    <t>Powells cave</t>
  </si>
  <si>
    <t>Cave</t>
  </si>
  <si>
    <t>Honey creek</t>
  </si>
  <si>
    <t>leon river shelter</t>
  </si>
  <si>
    <t>hickmunton corner</t>
  </si>
  <si>
    <t>crumley site</t>
  </si>
  <si>
    <t>burial cave</t>
  </si>
  <si>
    <t>krutchmarsk cave</t>
  </si>
  <si>
    <t>Don Williams Cave</t>
  </si>
  <si>
    <t>Hays</t>
  </si>
  <si>
    <t>park brothers quarry</t>
  </si>
  <si>
    <t>Lake Travis</t>
  </si>
  <si>
    <t>Laubach 3</t>
  </si>
  <si>
    <t xml:space="preserve">san antonio </t>
  </si>
  <si>
    <t>fallen stalagmite cave</t>
  </si>
  <si>
    <t>Big motha cave</t>
  </si>
  <si>
    <t>Max Cave</t>
  </si>
  <si>
    <t>Laubach 5</t>
  </si>
  <si>
    <t>Laubach 4</t>
  </si>
  <si>
    <t>nike cave</t>
  </si>
  <si>
    <t>latham cave 1</t>
  </si>
  <si>
    <t>spider mountain cave</t>
  </si>
  <si>
    <t>Copperhead cave</t>
  </si>
  <si>
    <t>Serve-tex quarry</t>
  </si>
  <si>
    <t>Seminole canyon cave</t>
  </si>
  <si>
    <t>Old river road locality #1</t>
  </si>
  <si>
    <t>Kerr</t>
  </si>
  <si>
    <t>7.9 -2</t>
  </si>
  <si>
    <t xml:space="preserve">Bison (levels 5,10,11), white-tailed deer (L12-14,23-29), black bear (L23,38), raccon, gray wolf (L1-4,7,16,25,30), coyote, dog, badger, hog-nosed skunk, long-tailed weasel, </t>
  </si>
  <si>
    <t>Bement, L. C. 1991. Hunter-Gatherer Mortuary Practices During the Archaic in Central Texas. Unpubl. Ph.D. dissertation: Univ. Texas, Austin. 216 pp.</t>
  </si>
  <si>
    <t>TARL 41KR241</t>
  </si>
  <si>
    <t>No, no faunal list available</t>
  </si>
  <si>
    <t>fawcett's cave</t>
  </si>
  <si>
    <t>singletary cave</t>
  </si>
  <si>
    <t>dead man's hole</t>
  </si>
  <si>
    <t>Akerston's Burnet quarry</t>
  </si>
  <si>
    <t>cunningham shelter</t>
  </si>
  <si>
    <t>ranny creek cave</t>
  </si>
  <si>
    <t>Backhole (cave)</t>
  </si>
  <si>
    <t>Ilex cave</t>
  </si>
  <si>
    <t>corbin's cave</t>
  </si>
  <si>
    <t>cascade caverns</t>
  </si>
  <si>
    <t>William's cave</t>
  </si>
  <si>
    <t>Oliver's cave</t>
  </si>
  <si>
    <t>Honey Creek Cave</t>
  </si>
  <si>
    <t>Comal-Kendall</t>
  </si>
  <si>
    <t>Camels, mastodon, tapir, dire wolf, horse</t>
  </si>
  <si>
    <t>Veni, G. 1994. Geomorphology, hydrogeology, geochemistry, and evolution of the karstic Lower Glen Rose Aquifer, south-central Texas. Unpubl. Ph.D. diss., Penn. State Univ., 721 pp. + xxvi.</t>
  </si>
  <si>
    <t>angela's cave</t>
  </si>
  <si>
    <t>Isocow cave</t>
  </si>
  <si>
    <t>Winston's cave</t>
  </si>
  <si>
    <t>flying buzzworm cave</t>
  </si>
  <si>
    <t>root canal cave</t>
  </si>
  <si>
    <t>two hit cave</t>
  </si>
  <si>
    <t>poor boy baculum cave</t>
  </si>
  <si>
    <t>root toupee cave</t>
  </si>
  <si>
    <t>mars shaft</t>
  </si>
  <si>
    <t>record fire 1 pit</t>
  </si>
  <si>
    <t>B-52 Cave</t>
  </si>
  <si>
    <t>hold me back cave</t>
  </si>
  <si>
    <t>charlie's cute little hole</t>
  </si>
  <si>
    <t>dos bib oras cave</t>
  </si>
  <si>
    <t>low priority cave</t>
  </si>
  <si>
    <t>charlie's hammer hole</t>
  </si>
  <si>
    <t>banzai nud dauber cave</t>
  </si>
  <si>
    <t>boneyard pit</t>
  </si>
  <si>
    <t>latham cave 2</t>
  </si>
  <si>
    <t>bunny hole</t>
  </si>
  <si>
    <t>Karst feature 8B-F3</t>
  </si>
  <si>
    <t>Karst feature 10-34</t>
  </si>
  <si>
    <t>Karst feature 10-82</t>
  </si>
  <si>
    <t>Cross the creek cave</t>
  </si>
  <si>
    <t>W. culp site</t>
  </si>
  <si>
    <t>August Foster site</t>
  </si>
  <si>
    <t>Spring creek</t>
  </si>
  <si>
    <t>Cicurina cave loc 1</t>
  </si>
  <si>
    <t>Cicurina cave loc 2</t>
  </si>
  <si>
    <t>Cicurina cave loc 3</t>
  </si>
  <si>
    <t>Cicurina cave loc 4</t>
  </si>
  <si>
    <t>Phillips cave - float</t>
  </si>
  <si>
    <t>Phillips cave</t>
  </si>
  <si>
    <t>Phillips cave- excavation 1</t>
  </si>
  <si>
    <t>Phillips cave - excavation 2</t>
  </si>
  <si>
    <t>41AU36</t>
  </si>
  <si>
    <t>Lord, K.L. 1981. Identification of faunal remains. In G.D. Hall, ed. Allen's Creek: a study in the culturral prehistory of the lower Brazos River Valley, Texas. Texas Archeological Survey, U of Texas Austin Research Report 61:421-432.</t>
  </si>
  <si>
    <t>TARL 41AU36</t>
  </si>
  <si>
    <t>41AU37</t>
  </si>
  <si>
    <t>TARL 41AU37</t>
  </si>
  <si>
    <t>41AU38</t>
  </si>
  <si>
    <t>TARL 41AU38</t>
  </si>
  <si>
    <t>41LK201</t>
  </si>
  <si>
    <t>14C dates: 1425-1650 AD</t>
  </si>
  <si>
    <t>Steele, D.G. 1986 Appendix V, Analysis of vertebrate faunal remains ..  In G.D. Hall et al eds, The prehistoric sites at Choke Canyon Reservoir, southern Texas. Center for Archeological Research, The University of Texas at San Antonio, Choke Canyon Series 1a:200-249</t>
  </si>
  <si>
    <t>TARL 41LK201</t>
  </si>
  <si>
    <t>41MC296</t>
  </si>
  <si>
    <t>McMullen</t>
  </si>
  <si>
    <t>most calibrated dates:1340-166, one at 785-10355</t>
  </si>
  <si>
    <t>Steele, D.G. and C.A. Hunter 1986.Appendix III, Analysis of vertebrate faunal remains ..  In G.D. Hall et al eds, The prehistoric sites at Choke Canyon Reservoir, southern Texas. Center for Archeological Research, The University of Texas at San Antonio, Choke Canyon Series 10:452-502.</t>
  </si>
  <si>
    <t>TARL 41MC296</t>
  </si>
  <si>
    <t>Creel, D. et al. 1990. Plains Anthropologist 35:55-69.</t>
  </si>
  <si>
    <t>TARL 41TG91</t>
  </si>
  <si>
    <t>Boriack Bog</t>
  </si>
  <si>
    <t>16-3 (14C)</t>
  </si>
  <si>
    <t>Bryant, Jr., V.M. and R.G. Holloway 1985. A late Quaternary paleoenvironmental record of Texas: an overview of the pollen evidence. In VM Bryant Jr and R.G. Holloway, eds. Pollen records of late Quaternary North American Sediments. Dallas: American Association of Stratigrapic Palynologists Foundation 39-70.</t>
  </si>
  <si>
    <t>Carrizo Aquifer</t>
  </si>
  <si>
    <t>roughly 11-0?</t>
  </si>
  <si>
    <t>Stute, MA et al 1992. Paleotemperatures in the southwestern US from noble gases in ground water. Science 256:1000-1003.</t>
  </si>
  <si>
    <t>Conejo</t>
  </si>
  <si>
    <t>5-0.5</t>
  </si>
  <si>
    <t>Alexander 1974</t>
  </si>
  <si>
    <t>Dust Cave</t>
  </si>
  <si>
    <t>Part of Upper/Lower Sloth Cave complex: 13 +0.73 (14C)</t>
  </si>
  <si>
    <t>Contains N. shastense dung; Neotoma cinerea?</t>
  </si>
  <si>
    <t>Harris, A. H. 1985. Late Pleistocene Vertebrate Paleoecology of the West. Austin, TX: University of Texas Press. 293 pp.</t>
  </si>
  <si>
    <t>Guadalupe mountains; Neotoma cinerea present</t>
  </si>
  <si>
    <t>Fate Bell Shelter</t>
  </si>
  <si>
    <t>Parsons 1965; Thomas 1933</t>
  </si>
  <si>
    <t>Fyllan-Kitchen Door</t>
  </si>
  <si>
    <t>1800-750 (too old)</t>
  </si>
  <si>
    <t>Taylor, A. J. 1982. The Mammalian Fauna from the Mid-Irvingtonian Fyllan Cave Local Fauna, Travis County, Texas. Unpublished M.A. thesis: U Texas, Austin. 106pp.; Holman, J. A. and A. J. Winkler. 1987. A mid-Pleistocene (Irvingtonian) herpetofauna from a cave in southcentral Texas, Pearce-Sellards Series, Texas Memorial Museum 44:1-17.</t>
  </si>
  <si>
    <t>Golondrina Hearth</t>
  </si>
  <si>
    <t>Hinojosa Site</t>
  </si>
  <si>
    <t>Jim Wells</t>
  </si>
  <si>
    <t>Steele, D.G. 1986b. Analysis of vertebrate faunal remains. In S.l. Black, ed. The Clemente and Heminia Hinojosa Site, 41JW8. Center for Archeological Research, The University of Texas at San Antonio Special Report 18:108-136.</t>
  </si>
  <si>
    <t>TARL 41JW8</t>
  </si>
  <si>
    <t>Horn 2</t>
  </si>
  <si>
    <t>McLennan</t>
  </si>
  <si>
    <t>11-0.05</t>
  </si>
  <si>
    <t>Redder 1985; Watt 1978</t>
  </si>
  <si>
    <t>Lipscomb Bison Quarry</t>
  </si>
  <si>
    <t>Bison bison antiquus</t>
  </si>
  <si>
    <t>Hofman, J. L., L. C. Todd, C. B. Shultz, and W. Hendy. 1991. The Lipsomb Bison Quarry: continuing investigation at a Folsom kill-butchery site on the southern plain. Bulletin of the Texas Archeological Society 60:149-191.</t>
  </si>
  <si>
    <t>University of Nebraska State Museum</t>
  </si>
  <si>
    <t>Lower Sloth Cave</t>
  </si>
  <si>
    <t>PART of upper sloth cave/dust cave complex; 11.59 +0.23 (14C)</t>
  </si>
  <si>
    <t>Contains N. shastense dung; full taxa list on pdf</t>
  </si>
  <si>
    <t>Logan, L. E. 1977. The Paleoclimatic Implications of the Avian and Mammalian Fauna of Lower Sloth Cave, Guadalupe Mountains, Texas. Upubl. M.S.. thesis: Texas Tech Univ., 72pp;Logan, L. E. 1983. Paleoecological implications of the mammalian fauna of Lower Sloth Cave, Guadalupe Mountains, Texas, Bulletin of the National Speleological Society 45: 3-11.</t>
  </si>
  <si>
    <t>Moore Pit</t>
  </si>
  <si>
    <t>75-30</t>
  </si>
  <si>
    <t>4 sp of extinct horses</t>
  </si>
  <si>
    <t>Slaughter, BH 1966b. The Moore Pit local fauna, Pleistocene of Texas. J of Paleontology 40:78-91.; Koch et al., 2004-lat long</t>
  </si>
  <si>
    <t>Mosquito Cave</t>
  </si>
  <si>
    <t>Nunley et al. 1965</t>
  </si>
  <si>
    <t>Parida</t>
  </si>
  <si>
    <t>Alexander 1980</t>
  </si>
  <si>
    <t>Sheep Shelter</t>
  </si>
  <si>
    <t>T.M. Sanders Site</t>
  </si>
  <si>
    <t>Weakly Bog</t>
  </si>
  <si>
    <t>Bryant and Holloway 1985</t>
  </si>
  <si>
    <t>Welder Wildlife Refuge</t>
  </si>
  <si>
    <t>Williams Cave</t>
  </si>
  <si>
    <t>12.04 +0.21 (14C)</t>
  </si>
  <si>
    <t>Canis dirus, Equus conversidens, Nothrotherium shastense, Neotoma cinerea?</t>
  </si>
  <si>
    <t>Van Devender, T.R., P. S. Martin, A. M. Phillips, III, and W. G.
Spaulding. 1977. Late Pleistocene biotic communities from the Guadalupe Mountains, Culberson County, Texas. in R.H. Wauer and D.H. Riskind (eds.), Transactions of the symposium on the biological resources of the Chihuahua Desert Region, United States and Mexico. National Park Service, Proc. Trans. Series. 3: 107-113.
Steadman et al. 2005 (for age to use 11140 +- 320, using calpal to calibrate)</t>
  </si>
  <si>
    <t>Zopilote</t>
  </si>
  <si>
    <t>Amistad Reservoir (TARL 41VV216); supposedly early Holocene site in Pearson et al. paper</t>
  </si>
  <si>
    <t>Bison sp.</t>
  </si>
  <si>
    <t>Bison antiquus</t>
  </si>
  <si>
    <t>Victoria Bison Site</t>
  </si>
  <si>
    <t xml:space="preserve">Blanco creek	</t>
  </si>
  <si>
    <t>Equus sp.</t>
  </si>
  <si>
    <t>femur; this specimen not in TMM database (was from Texas A&amp;M collection)</t>
  </si>
  <si>
    <t xml:space="preserve">aransas </t>
  </si>
  <si>
    <t>Hay, O.P.  1926 Proc US   67:7, fig. 12; drawer labeled as type</t>
  </si>
  <si>
    <t>Neochoerus</t>
  </si>
  <si>
    <t>pinckneyi</t>
  </si>
  <si>
    <t>LP</t>
  </si>
  <si>
    <t>fAS</t>
  </si>
  <si>
    <t>Hay, O.P. 1926. USNM 68(24):5; may be type/genotype of Neochoerus</t>
  </si>
  <si>
    <t>jaw with M2,M3 and part of  M1</t>
  </si>
  <si>
    <t>sp1</t>
  </si>
  <si>
    <t>Hearne Gravel Pit</t>
  </si>
  <si>
    <t>Texas A&amp;M Collection,</t>
  </si>
  <si>
    <t>Labeled 'Hearne 1933'</t>
  </si>
  <si>
    <t>These all say' TAM 2355'; another box had ones marked 'TAM 2357'; since they combine different molar morphologies this is not indicating a single individual but perhaps a specific location with the Hearne gravel pit? This is located at Perking Gravel Company in Hearne, Texxas. Collected in 1931</t>
  </si>
  <si>
    <t>Cameron (Curry Gravel Pit)</t>
  </si>
  <si>
    <t>Cameron (and Curry Gravel Pit)</t>
  </si>
  <si>
    <t>Equus, Platygonus, Mammut</t>
  </si>
  <si>
    <t>UP4</t>
  </si>
  <si>
    <t>Cameron (Brown-Crawford Gravel Pit )</t>
  </si>
  <si>
    <t>sp2 (complicatus)</t>
  </si>
  <si>
    <t>Cameron (Batt Pit, 2.5 mi. E Cameron)</t>
  </si>
  <si>
    <t>Milne Sand</t>
  </si>
  <si>
    <t>Edward's Plateau</t>
  </si>
  <si>
    <t>Roosevelt Co, NM</t>
  </si>
  <si>
    <t>contains lots of bison astragali - haven't measured these.</t>
  </si>
  <si>
    <t>High Island</t>
  </si>
  <si>
    <t>bison</t>
  </si>
  <si>
    <t>Chambers</t>
  </si>
  <si>
    <t>Metacarpal</t>
  </si>
  <si>
    <t xml:space="preserve">distal end </t>
  </si>
  <si>
    <t>Fawcett's Cave</t>
  </si>
  <si>
    <t>Pleistocene/Holocene</t>
  </si>
  <si>
    <t>medial condyle/distal end of femur</t>
  </si>
  <si>
    <t>lupus</t>
  </si>
  <si>
    <t>South Texas</t>
  </si>
  <si>
    <t>entire reconstruted jaw present</t>
  </si>
  <si>
    <t>Otto Strokein Ranch</t>
  </si>
  <si>
    <t>Gillespie</t>
  </si>
  <si>
    <t>both dentaries present; relatively small form (adult, but guess its Bison bison)</t>
  </si>
  <si>
    <t>notihing of interest</t>
  </si>
  <si>
    <t>Starveout Cave</t>
  </si>
  <si>
    <t>Carson</t>
  </si>
  <si>
    <t>LOTS of cool stuff, deer, bison etc</t>
  </si>
  <si>
    <t>NEED</t>
  </si>
  <si>
    <t>Vulpes</t>
  </si>
  <si>
    <t>velox</t>
  </si>
  <si>
    <t>macrotis</t>
  </si>
  <si>
    <t>Culbertson</t>
  </si>
  <si>
    <t>says Urocyon cineroargenteus</t>
  </si>
  <si>
    <t>Holocene (2958 to 1332 calendar per Toomey)</t>
  </si>
  <si>
    <t>Mephitis</t>
  </si>
  <si>
    <t>mephitis</t>
  </si>
  <si>
    <t>level 2, width compromised because of breakage</t>
  </si>
  <si>
    <t>pronghorn, deer, porcupine, mustelids, skunks, ringtail, raccon, all the small mammals even marmots, squirrels and N. albigula, micropus and mexicana</t>
  </si>
  <si>
    <t>Doughty Collection</t>
  </si>
  <si>
    <t>Garza</t>
  </si>
  <si>
    <t xml:space="preserve">Holocene  </t>
  </si>
  <si>
    <t>probably same animal as 740-1</t>
  </si>
  <si>
    <t>Bison only large mammal from unit</t>
  </si>
  <si>
    <t>Drawer</t>
  </si>
  <si>
    <t>Age</t>
  </si>
  <si>
    <t>Body mass (kg)</t>
  </si>
  <si>
    <t>Body mass equation</t>
  </si>
  <si>
    <t>2O13</t>
  </si>
  <si>
    <t>August Foster Site</t>
  </si>
  <si>
    <t>MIP</t>
  </si>
  <si>
    <t>Right distal humerus</t>
  </si>
  <si>
    <t>Midden material</t>
  </si>
  <si>
    <t>Holocene-Archaic</t>
  </si>
  <si>
    <t>HuEB</t>
  </si>
  <si>
    <t>2N9</t>
  </si>
  <si>
    <t>familiaris</t>
  </si>
  <si>
    <t>right P4</t>
  </si>
  <si>
    <t>H-20</t>
  </si>
  <si>
    <t>right maxilla fragment</t>
  </si>
  <si>
    <t>L-8</t>
  </si>
  <si>
    <t>May be same individual as -220, 222, 222</t>
  </si>
  <si>
    <t>Left maxilla fragment</t>
  </si>
  <si>
    <t>May be same individual as -219, 221, 222</t>
  </si>
  <si>
    <t>Left m1</t>
  </si>
  <si>
    <t>m1</t>
  </si>
  <si>
    <t>Left mandible</t>
  </si>
  <si>
    <t>C-7</t>
  </si>
  <si>
    <t>left m1</t>
  </si>
  <si>
    <t>left P4-M2 and i3</t>
  </si>
  <si>
    <t>left I3, P2, Right P2-M2</t>
  </si>
  <si>
    <t>left mandible</t>
  </si>
  <si>
    <t>Cone surface, 0-10</t>
  </si>
  <si>
    <t>skull</t>
  </si>
  <si>
    <t>NW Pit, level 2</t>
  </si>
  <si>
    <t>SKL</t>
  </si>
  <si>
    <t>right mandible</t>
  </si>
  <si>
    <t>2P7</t>
  </si>
  <si>
    <t>familiaris/latrans</t>
  </si>
  <si>
    <t>Boneyard Pit</t>
  </si>
  <si>
    <t>Left P4</t>
  </si>
  <si>
    <t>Zone 5, gravel floor</t>
  </si>
  <si>
    <t>5D8</t>
  </si>
  <si>
    <t>dirus</t>
  </si>
  <si>
    <t>Left proximal femur</t>
  </si>
  <si>
    <t>Pleistocene - Rancholabrean</t>
  </si>
  <si>
    <t>questionable ID, C.?dirus</t>
  </si>
  <si>
    <t>FeHD</t>
  </si>
  <si>
    <t>Right mandible, posterior w/ m2</t>
  </si>
  <si>
    <t>Corrected symmetry, this is a right jaw, not a left</t>
  </si>
  <si>
    <t>Right mandible, middle w/ p2, p4-m2</t>
  </si>
  <si>
    <t>Right distal femur</t>
  </si>
  <si>
    <t>FeB</t>
  </si>
  <si>
    <t>Right mandible, middle 3/4 w/c-m3</t>
  </si>
  <si>
    <t>Right mandible, middle 2/3 w/ p2-m2</t>
  </si>
  <si>
    <t xml:space="preserve">Right mandible, middle 3/4  </t>
  </si>
  <si>
    <t>Same as specimen 9?</t>
  </si>
  <si>
    <t>Left mandible, middle 1/2 w/ p4-m1</t>
  </si>
  <si>
    <t>Same as specimen 6?</t>
  </si>
  <si>
    <t>2O11</t>
  </si>
  <si>
    <t>Cunningham Shelter</t>
  </si>
  <si>
    <t>Trench #1</t>
  </si>
  <si>
    <t>3K14</t>
  </si>
  <si>
    <t>Friesenhahn cave</t>
  </si>
  <si>
    <t>distal left femur frag</t>
  </si>
  <si>
    <t>left distal humerus</t>
  </si>
  <si>
    <t>proximal left femur, broken</t>
  </si>
  <si>
    <t>right tibia</t>
  </si>
  <si>
    <t>TiL</t>
  </si>
  <si>
    <t>left tibia</t>
  </si>
  <si>
    <t>Broken, underestimate?</t>
  </si>
  <si>
    <t>Same individual as TMM 933-484</t>
  </si>
  <si>
    <t>left femur</t>
  </si>
  <si>
    <t>FeAPD</t>
  </si>
  <si>
    <t>right femur</t>
  </si>
  <si>
    <t>TiAPD</t>
  </si>
  <si>
    <t>RaL</t>
  </si>
  <si>
    <t>right distal humerus</t>
  </si>
  <si>
    <t>HuAPD</t>
  </si>
  <si>
    <t>right humeruscomplete</t>
  </si>
  <si>
    <t>red clay #63</t>
  </si>
  <si>
    <t>Left humerus</t>
  </si>
  <si>
    <t>Same individual as TMM 933-1849</t>
  </si>
  <si>
    <t>right complete humerus</t>
  </si>
  <si>
    <t>prox ulna</t>
  </si>
  <si>
    <t>UlOL</t>
  </si>
  <si>
    <t>3K13</t>
  </si>
  <si>
    <t>lft p4</t>
  </si>
  <si>
    <t>same vial as 3672-3673</t>
  </si>
  <si>
    <t>rt tibia</t>
  </si>
  <si>
    <t>lt ulna</t>
  </si>
  <si>
    <t>UlL</t>
  </si>
  <si>
    <t>rt radius</t>
  </si>
  <si>
    <t>lft radius</t>
  </si>
  <si>
    <t>rt m1</t>
  </si>
  <si>
    <t>right humerus</t>
  </si>
  <si>
    <t>latrans?</t>
  </si>
  <si>
    <t>rt mandible frag w/M2</t>
  </si>
  <si>
    <t>rt humerus, broken</t>
  </si>
  <si>
    <t>rt ulna</t>
  </si>
  <si>
    <t>lft femur prox</t>
  </si>
  <si>
    <t>rt humerus</t>
  </si>
  <si>
    <t>rt tibia prox</t>
  </si>
  <si>
    <t>TiSL</t>
  </si>
  <si>
    <t>lt femur</t>
  </si>
  <si>
    <t xml:space="preserve">broken </t>
  </si>
  <si>
    <t>D</t>
  </si>
  <si>
    <t>left dentary</t>
  </si>
  <si>
    <t>E</t>
  </si>
  <si>
    <t>right dentary</t>
  </si>
  <si>
    <t>Urocyon</t>
  </si>
  <si>
    <t>cinereoargentous</t>
  </si>
  <si>
    <t>rt distal humerus</t>
  </si>
  <si>
    <t>2B16</t>
  </si>
  <si>
    <t>Hall's Cave</t>
  </si>
  <si>
    <t>lower rt M1</t>
  </si>
  <si>
    <t>110-115</t>
  </si>
  <si>
    <t>pit 1a</t>
  </si>
  <si>
    <t>pes</t>
  </si>
  <si>
    <t>145-150</t>
  </si>
  <si>
    <t>pit 1d</t>
  </si>
  <si>
    <t>3 elements from foot</t>
  </si>
  <si>
    <t>CaL</t>
  </si>
  <si>
    <t>2F6</t>
  </si>
  <si>
    <t>Right jaw</t>
  </si>
  <si>
    <t>Bear Pit</t>
  </si>
  <si>
    <t>2A12</t>
  </si>
  <si>
    <t>right radius</t>
  </si>
  <si>
    <t>045-50</t>
  </si>
  <si>
    <t>Pit 1</t>
  </si>
  <si>
    <t>number written on specimen says 621</t>
  </si>
  <si>
    <t>2C1</t>
  </si>
  <si>
    <t>Carnivore</t>
  </si>
  <si>
    <t>none</t>
  </si>
  <si>
    <t>molar</t>
  </si>
  <si>
    <t>120-125?</t>
  </si>
  <si>
    <t>no level label on vial, but from drawer with 120-125</t>
  </si>
  <si>
    <t>2D3</t>
  </si>
  <si>
    <t>right m1</t>
  </si>
  <si>
    <t>155-160</t>
  </si>
  <si>
    <t>pit 1e</t>
  </si>
  <si>
    <t>larger mustelid? Small fox?</t>
  </si>
  <si>
    <t>2E5</t>
  </si>
  <si>
    <t>Urocyon/Vulpes</t>
  </si>
  <si>
    <t>premolar, lt dp4, lateral 1/2</t>
  </si>
  <si>
    <t>210-215</t>
  </si>
  <si>
    <t>pit 1c</t>
  </si>
  <si>
    <t>Broken, underestimate, Pleistocene</t>
  </si>
  <si>
    <t>right mandible frag with premolar and M1</t>
  </si>
  <si>
    <t>incorrectly labeled as a left mandible and Mustelid? Is this a premolar?</t>
  </si>
  <si>
    <t>right mandible frag with premolar frag and M1</t>
  </si>
  <si>
    <t>2D4</t>
  </si>
  <si>
    <t>mandible, rt, anterior w/ C, P2-4</t>
  </si>
  <si>
    <t>2O9</t>
  </si>
  <si>
    <t>Right mandible</t>
  </si>
  <si>
    <t>Right proximal humerus</t>
  </si>
  <si>
    <t>HuHTL</t>
  </si>
  <si>
    <t>Left ulna</t>
  </si>
  <si>
    <t>juvenile?</t>
  </si>
  <si>
    <t>juvenile? And broken</t>
  </si>
  <si>
    <t>Left femur</t>
  </si>
  <si>
    <t>3Q3</t>
  </si>
  <si>
    <t>Femur head</t>
  </si>
  <si>
    <t>Zone 3, Square A-G, 1-2</t>
  </si>
  <si>
    <t>Right lower P4</t>
  </si>
  <si>
    <t>Zone 3, Square A-B, 3-4</t>
  </si>
  <si>
    <t>Looks like an upper P4</t>
  </si>
  <si>
    <t>Disturbed fill</t>
  </si>
  <si>
    <t>Left mandible posterior fragment</t>
  </si>
  <si>
    <t>Zone 6, Square G-H, 5-6</t>
  </si>
  <si>
    <t>mandible</t>
  </si>
  <si>
    <t>Zone 6, Square A-G, 9-10</t>
  </si>
  <si>
    <t>Broken, underestimate? Questionable ID</t>
  </si>
  <si>
    <t>Zone 5?6, Square E-F, 2-3</t>
  </si>
  <si>
    <t>Left distal humerus</t>
  </si>
  <si>
    <t>Left distal ulna</t>
  </si>
  <si>
    <t>Left astragalus</t>
  </si>
  <si>
    <t>AsL</t>
  </si>
  <si>
    <t>Specimen is possibly mislabled, tag says TMM 908-4291</t>
  </si>
  <si>
    <t>Broken, NA</t>
  </si>
  <si>
    <t>Distal femur</t>
  </si>
  <si>
    <t>Zone 6, Square C-D, 1-2</t>
  </si>
  <si>
    <t>Right maxilla</t>
  </si>
  <si>
    <t>Broken, underestimate? Same individual as TMM 908-4332</t>
  </si>
  <si>
    <t>Right proximal femur</t>
  </si>
  <si>
    <t>Right mandible fragment</t>
  </si>
  <si>
    <t>G</t>
  </si>
  <si>
    <t>Left distal femur</t>
  </si>
  <si>
    <t>Right P4</t>
  </si>
  <si>
    <t>Test Pit 4</t>
  </si>
  <si>
    <t>Broken, underestimate? Digested?</t>
  </si>
  <si>
    <t>Zone 6, Square E-F, 3-4 #373</t>
  </si>
  <si>
    <t>Right calcaneum</t>
  </si>
  <si>
    <t>Zone 5, Square E-F, 2-3</t>
  </si>
  <si>
    <t>Left tibia proximal fragment</t>
  </si>
  <si>
    <t>Right astrgalus</t>
  </si>
  <si>
    <t>Zone 6, Square E-F, 8-9</t>
  </si>
  <si>
    <t>Zone 5?6, Square C-D, 5-6</t>
  </si>
  <si>
    <t>Broken, underestimate</t>
  </si>
  <si>
    <t>Zone 5, Square C-D, 5-6</t>
  </si>
  <si>
    <t>Zone 6, Square G-H, 6-7</t>
  </si>
  <si>
    <t>Right proximal ulna</t>
  </si>
  <si>
    <t>Zone 3, Square A-B, 2-3</t>
  </si>
  <si>
    <t>Zone 6, Square A-G, 8-9</t>
  </si>
  <si>
    <t>Left calcaneum</t>
  </si>
  <si>
    <t>Zone 5, Square A-B, 8-9</t>
  </si>
  <si>
    <t>Zone 5, Square A-B, 3-4</t>
  </si>
  <si>
    <t>Ulna distal fragment</t>
  </si>
  <si>
    <t>Zone 6, Square E-F, 2-3</t>
  </si>
  <si>
    <t>5C11</t>
  </si>
  <si>
    <t>Proximal end of ulna</t>
  </si>
  <si>
    <t>Upper fill</t>
  </si>
  <si>
    <t>cinereoargenteus</t>
  </si>
  <si>
    <t xml:space="preserve">Laubach 3 </t>
  </si>
  <si>
    <t>Laubach 3, East wall, south end</t>
  </si>
  <si>
    <t>different individual as 11</t>
  </si>
  <si>
    <t>Different individual as 128</t>
  </si>
  <si>
    <t>3P1</t>
  </si>
  <si>
    <t>Levi Shelter</t>
  </si>
  <si>
    <t>Left posterior dentary</t>
  </si>
  <si>
    <t xml:space="preserve">16" from surface in N. wall, 2' 10" E. </t>
  </si>
  <si>
    <t>Ulna fragment</t>
  </si>
  <si>
    <t>Left distal humerus fragment</t>
  </si>
  <si>
    <t>broken, underestimate</t>
  </si>
  <si>
    <t>2N5</t>
  </si>
  <si>
    <t>Right m1</t>
  </si>
  <si>
    <t>Zome 2 Trench 8</t>
  </si>
  <si>
    <t>MSB</t>
  </si>
  <si>
    <t>Modern</t>
  </si>
  <si>
    <t>Ranny Creek Cave</t>
  </si>
  <si>
    <t>left radius</t>
  </si>
  <si>
    <t>Lower part excavated summer 1930</t>
  </si>
  <si>
    <t>Right maxilla, porterio</t>
  </si>
  <si>
    <t>General midden, amature backdirt piles</t>
  </si>
  <si>
    <t>No epipheses</t>
  </si>
  <si>
    <t>Right femur distal end</t>
  </si>
  <si>
    <t>Left distal end of femur</t>
  </si>
  <si>
    <t>Upper Part, 16" - 36"</t>
  </si>
  <si>
    <t>Proximal ulna</t>
  </si>
  <si>
    <t>distal humerus</t>
  </si>
  <si>
    <t>bone frags</t>
  </si>
  <si>
    <t>many</t>
  </si>
  <si>
    <t>skull, scrap bones</t>
  </si>
  <si>
    <t>lft jaw frag w/ 2 premolars</t>
  </si>
  <si>
    <t>same box as 7372-7374</t>
  </si>
  <si>
    <t>vulpes</t>
  </si>
  <si>
    <t>lft femur, frag</t>
  </si>
  <si>
    <t>same box as 7370, 7371</t>
  </si>
  <si>
    <t>skull frags</t>
  </si>
  <si>
    <t>several</t>
  </si>
  <si>
    <t>recent dog</t>
  </si>
  <si>
    <t>None</t>
  </si>
  <si>
    <t>Calcaneum</t>
  </si>
  <si>
    <t>2N11</t>
  </si>
  <si>
    <t>Field # B-525; Loc N3-N4; A-B</t>
  </si>
  <si>
    <t>Field # B-142; Loc Test Pit I, Depth 0" - 6"</t>
  </si>
  <si>
    <t>broken, underestimate?</t>
  </si>
  <si>
    <t>Field # B-590; Loc O-S1; B-C; Depth 0" - 6"</t>
  </si>
  <si>
    <t>USNM</t>
  </si>
  <si>
    <t>2O14</t>
  </si>
  <si>
    <t>W. Culp Site</t>
  </si>
  <si>
    <t>Left tibia</t>
  </si>
  <si>
    <t xml:space="preserve">Trench #2, 15" - 52" </t>
  </si>
  <si>
    <t>2H4</t>
  </si>
  <si>
    <t>proximal femur</t>
  </si>
  <si>
    <t>changed specimen number from 348</t>
  </si>
  <si>
    <t>crushed skull</t>
  </si>
  <si>
    <t>cf. latrans</t>
  </si>
  <si>
    <t>humerus</t>
  </si>
  <si>
    <t>rt P4</t>
  </si>
  <si>
    <t>rt M1</t>
  </si>
  <si>
    <t>Semiconsolidated unit, squ. 1/3</t>
  </si>
  <si>
    <t>C. rufus</t>
  </si>
  <si>
    <t>ID is C. lupus/rufus, lumping with C. lupus</t>
  </si>
  <si>
    <t>2H9</t>
  </si>
  <si>
    <t>sp</t>
  </si>
  <si>
    <t>ulna olecronon</t>
  </si>
  <si>
    <t>block/unit 2/3 semicon.</t>
  </si>
  <si>
    <t>proximal tibia frag</t>
  </si>
  <si>
    <t>Travertine unit blocks 526?</t>
  </si>
  <si>
    <t>proximal ulna olecronon frag</t>
  </si>
  <si>
    <t>distal femur</t>
  </si>
  <si>
    <t>broken tibia</t>
  </si>
  <si>
    <t>Sq. 1/3</t>
  </si>
  <si>
    <t>lft m1</t>
  </si>
  <si>
    <t>semiconsolidated (sq 1/3)</t>
  </si>
  <si>
    <t>proximal end humerus</t>
  </si>
  <si>
    <t>semicon unit owl pellet</t>
  </si>
  <si>
    <t>Sides of Bear Pelvis Cavity, vulpes?</t>
  </si>
  <si>
    <t xml:space="preserve"> # (Schulze Cave)</t>
  </si>
  <si>
    <t xml:space="preserve">   2196L</t>
  </si>
  <si>
    <t xml:space="preserve">   2196B</t>
  </si>
  <si>
    <t xml:space="preserve">  </t>
  </si>
  <si>
    <t>OOL</t>
  </si>
  <si>
    <t>RaAPD</t>
  </si>
  <si>
    <t>RaMLD</t>
  </si>
  <si>
    <t>FeGTH</t>
  </si>
  <si>
    <t>BestType</t>
  </si>
  <si>
    <t>logBestValue</t>
  </si>
  <si>
    <t>logMass</t>
  </si>
  <si>
    <t>se</t>
  </si>
  <si>
    <t>UpperCI</t>
  </si>
  <si>
    <t>LowerCI</t>
  </si>
  <si>
    <t>MassGrams</t>
  </si>
  <si>
    <t>SEE</t>
  </si>
  <si>
    <t>LowerMass_SEE</t>
  </si>
  <si>
    <t>UpperMass_SEE</t>
  </si>
  <si>
    <t>Count</t>
  </si>
  <si>
    <t>MNI</t>
  </si>
  <si>
    <t>NISP</t>
  </si>
  <si>
    <t>MyID#</t>
  </si>
  <si>
    <t>Beringian</t>
  </si>
  <si>
    <t>Canis_dirus</t>
  </si>
  <si>
    <t>Canis_latrans</t>
  </si>
  <si>
    <t>Canis_lupus</t>
  </si>
  <si>
    <t>Urocyon_cinereoargenteus</t>
  </si>
  <si>
    <t>Vulpes_macrotis</t>
  </si>
  <si>
    <t>Vulpes_vulpes</t>
  </si>
  <si>
    <t>Qty.</t>
  </si>
  <si>
    <t>Comments</t>
  </si>
  <si>
    <t>Notes</t>
  </si>
  <si>
    <t>Sitter Ranch</t>
  </si>
  <si>
    <t>Donley</t>
  </si>
  <si>
    <t>Bison, oh so many</t>
  </si>
  <si>
    <t>Order</t>
  </si>
  <si>
    <t>Artiodactyla</t>
  </si>
  <si>
    <t>entire dentary</t>
  </si>
  <si>
    <t>385-1</t>
  </si>
  <si>
    <t>ONLY MEASURED SOME OF THE M1 AND M3; LOTS OF OTHER ELEMENTS. ALL BISON</t>
  </si>
  <si>
    <t>Hughes Ranch Indian Camp</t>
  </si>
  <si>
    <t>Bison, deer</t>
  </si>
  <si>
    <t>only measured deer and good bison jaw</t>
  </si>
  <si>
    <t>Trans-Pecos and High Plains</t>
  </si>
  <si>
    <t>Evan Sitter Ranch Pit, 10 mi S and 2 mi E of McLean Texas, Trans-Pecos and High Plains</t>
  </si>
  <si>
    <t>2J18</t>
  </si>
  <si>
    <t>Hughes ranch Indian Camp</t>
  </si>
  <si>
    <t>2J17</t>
  </si>
  <si>
    <t>Sanders Ranch Cave</t>
  </si>
  <si>
    <t>black bear</t>
  </si>
  <si>
    <t>2J16</t>
  </si>
  <si>
    <t>Carnivora</t>
  </si>
  <si>
    <t>Ursus</t>
  </si>
  <si>
    <t>americanus</t>
  </si>
  <si>
    <t>entire upper skull</t>
  </si>
  <si>
    <t>Harrell Site</t>
  </si>
  <si>
    <t>Young</t>
  </si>
  <si>
    <t xml:space="preserve">Canis, Sus, bison, deer, horse, </t>
  </si>
  <si>
    <t>2J15</t>
  </si>
  <si>
    <t>field data: Y 41N 1, NT-5, T-6, 26" depth</t>
  </si>
  <si>
    <t>2J10</t>
  </si>
  <si>
    <t>Broken off at root, but enough to measure I think</t>
  </si>
  <si>
    <t>r</t>
  </si>
  <si>
    <t>FIELD DATA: ZONE 4#1, L6, TRAY 52</t>
  </si>
  <si>
    <t>ZONE 3, L6</t>
  </si>
  <si>
    <t>LG, 36</t>
  </si>
  <si>
    <t>L6?, TRAY 36</t>
  </si>
  <si>
    <t>2J9</t>
  </si>
  <si>
    <t>ZONE4, L5, Tray 31</t>
  </si>
  <si>
    <t>c.f. virginianus</t>
  </si>
  <si>
    <t>zone ?, L6, tray 35</t>
  </si>
  <si>
    <t>2J8</t>
  </si>
  <si>
    <t>no distal end, min width =7.45 mm</t>
  </si>
  <si>
    <t>Tibia prox end</t>
  </si>
  <si>
    <t>metatarsal, distal end</t>
  </si>
  <si>
    <t>4th metatarsal; zone 3, L5, tray 85</t>
  </si>
  <si>
    <t>5th, zone 4, l4 baseline, tray 90</t>
  </si>
  <si>
    <t>TIBia prox end</t>
  </si>
  <si>
    <t>TOTAL LENGTH OF TIBIA=201.3 MM</t>
  </si>
  <si>
    <t>metatarsal, proximal end</t>
  </si>
  <si>
    <t>3rd metatarsal?, zone 2, #1, L7, tray 91</t>
  </si>
  <si>
    <t>3F13</t>
  </si>
  <si>
    <t>Lagomorpha</t>
  </si>
  <si>
    <t>Lepus</t>
  </si>
  <si>
    <t>Sylvilagus</t>
  </si>
  <si>
    <t>lower mandible</t>
  </si>
  <si>
    <t>looks like it says site 891, but such a site doesn't exist. It was found in the lubbock lake drawer with a wolf as well</t>
  </si>
  <si>
    <t>3F14</t>
  </si>
  <si>
    <t>minor</t>
  </si>
  <si>
    <t>metatpodial, distal end</t>
  </si>
  <si>
    <t>3F16</t>
  </si>
  <si>
    <t>jan 2018, may 2018</t>
  </si>
  <si>
    <t>2G5</t>
  </si>
  <si>
    <t>distal end =59.61x30.21</t>
  </si>
  <si>
    <t>femur</t>
  </si>
  <si>
    <t>femur-distal end</t>
  </si>
  <si>
    <t>UPPER SKULL</t>
  </si>
  <si>
    <t>LOWER DENTARY, HAS SAME ID #? LM1=21.58X10.43</t>
  </si>
  <si>
    <t>2G12</t>
  </si>
  <si>
    <t>broken at root, but good length, width though?</t>
  </si>
  <si>
    <t>Holocene?</t>
  </si>
  <si>
    <t>2H3</t>
  </si>
  <si>
    <t>Camel, bison, whole host of large-bodies forms (N=159) and lots of rodents and lagomorphs (these have not been measured)</t>
  </si>
  <si>
    <t>3I13</t>
  </si>
  <si>
    <t>Not much, some bunnies in unit.</t>
  </si>
  <si>
    <t>3K16</t>
  </si>
  <si>
    <t xml:space="preserve">Homotherium </t>
  </si>
  <si>
    <t>serum</t>
  </si>
  <si>
    <t>3K17</t>
  </si>
  <si>
    <t>upper skull LENGTH = 137MM;; ZONE 3</t>
  </si>
  <si>
    <t>3K15</t>
  </si>
  <si>
    <t>Arctodus</t>
  </si>
  <si>
    <t>simus</t>
  </si>
  <si>
    <t>METATARSAL 4, DISTAL HEAD</t>
  </si>
  <si>
    <t>3L17</t>
  </si>
  <si>
    <t>Mylohyus</t>
  </si>
  <si>
    <t>nasutus</t>
  </si>
  <si>
    <t>Long-nosed peccary</t>
  </si>
  <si>
    <t>compressus</t>
  </si>
  <si>
    <t>1ST METATARSAL, DISTAL HEAD</t>
  </si>
  <si>
    <t>ENTIRE RECONSTRUCTED LOWER JAW</t>
  </si>
  <si>
    <t>3L8</t>
  </si>
  <si>
    <t>Smilodon</t>
  </si>
  <si>
    <t>lotor</t>
  </si>
  <si>
    <t>ERUPTING TOOTH JUVENILE?LOWER RIGHT DENTARY</t>
  </si>
  <si>
    <t>LOWER LEFT DENTARY (measured largest molar  is that the M2?)</t>
  </si>
  <si>
    <t>dentary right (1)</t>
  </si>
  <si>
    <t>distal head</t>
  </si>
  <si>
    <t>Femur</t>
  </si>
  <si>
    <t>Femur-distal head</t>
  </si>
  <si>
    <t>broken, so may be an underestimate</t>
  </si>
  <si>
    <t>3L4</t>
  </si>
  <si>
    <t>Lower dentary with teeth</t>
  </si>
  <si>
    <t>3M1</t>
  </si>
  <si>
    <t>M1 OR M2</t>
  </si>
  <si>
    <t>DISTAL HEAD</t>
  </si>
  <si>
    <t>3M2</t>
  </si>
  <si>
    <t xml:space="preserve">Tapirus </t>
  </si>
  <si>
    <t>3M3</t>
  </si>
  <si>
    <t>DISTAL END</t>
  </si>
  <si>
    <t>DISTAL END, BROKEN SO WIDTH MIGHT NOT BE GOOD</t>
  </si>
  <si>
    <t>virginianus</t>
  </si>
  <si>
    <t>OR UM1?</t>
  </si>
  <si>
    <t>3L18</t>
  </si>
  <si>
    <t>Pilosa</t>
  </si>
  <si>
    <t>need to go back and measure stuff</t>
  </si>
  <si>
    <t>check that everything is measured</t>
  </si>
  <si>
    <t>measured</t>
  </si>
  <si>
    <t>NOT IN TMM CAVE SITES, BUT YES IN DATABASE; need to measure stuff</t>
  </si>
  <si>
    <t>nothing large to measure; come back for  bunnies?</t>
  </si>
  <si>
    <t xml:space="preserve">Platygonus </t>
  </si>
  <si>
    <t>have measured virtually all medium  and big mammals but sticked to one element largely. So for homotherium, measured M or PM and distal end of humerus, 4th metacarpal but not everything else. Did not measure the many mammoths since most are juveniles.</t>
  </si>
  <si>
    <t>Lower left jaw ; disturbed fill</t>
  </si>
  <si>
    <t>PM</t>
  </si>
  <si>
    <t>metacarpal-2</t>
  </si>
  <si>
    <t>metatarsal-2</t>
  </si>
  <si>
    <t>metacarpal-1</t>
  </si>
  <si>
    <t>metacarpal-3</t>
  </si>
  <si>
    <t>Didelphis</t>
  </si>
  <si>
    <t>maxilla with P4, P2</t>
  </si>
  <si>
    <t>Phalanx-1</t>
  </si>
  <si>
    <t>distal end</t>
  </si>
  <si>
    <t>Lynx</t>
  </si>
  <si>
    <t>rufus</t>
  </si>
  <si>
    <t>metatarsal-3</t>
  </si>
  <si>
    <t>PROXIMAL END!</t>
  </si>
  <si>
    <t>47A</t>
  </si>
  <si>
    <t>47B</t>
  </si>
  <si>
    <t>47C</t>
  </si>
  <si>
    <t>47D</t>
  </si>
  <si>
    <t>47E</t>
  </si>
  <si>
    <t>47F</t>
  </si>
  <si>
    <t>distal end - THESE WERE ALL IN THE SAME VIAL WITH THE SAME NUMBER</t>
  </si>
  <si>
    <t>calcaneum right, distal (1)</t>
  </si>
  <si>
    <t>radius left, proximal end (2)</t>
  </si>
  <si>
    <t>metacarpal or metatarsal, distal (1)</t>
  </si>
  <si>
    <t>34X</t>
  </si>
  <si>
    <t>3P2</t>
  </si>
  <si>
    <t>tooth (P2/) left (1); squares 2,3,21,31; loose fill on top of zone 5</t>
  </si>
  <si>
    <t>tooth (P2/) right (1)</t>
  </si>
  <si>
    <t>Proboscidea</t>
  </si>
  <si>
    <t>3P3</t>
  </si>
  <si>
    <t>Left mandible; LM3=18.34X8.01</t>
  </si>
  <si>
    <t>tooth (Mx/) left (1)</t>
  </si>
  <si>
    <t>LOWERDENTARY; LM3=18.88X8.41</t>
  </si>
  <si>
    <t>LOWER FRAGMENT OF DENTARY, LM3 NOT FULLY ERUPTED</t>
  </si>
  <si>
    <t>COULD BE UM2</t>
  </si>
  <si>
    <t>COULD BE LM2</t>
  </si>
  <si>
    <t>Radius-distal end</t>
  </si>
  <si>
    <t>metacarpal right, distal (2)</t>
  </si>
  <si>
    <t>humerus left, distal (1)</t>
  </si>
  <si>
    <t>Humerus-distal end</t>
  </si>
  <si>
    <t>unaccessioned material - lower dentary that still has matrix clinging to it, but pretty clearly a deer</t>
  </si>
  <si>
    <t>measured medium and big mammals?</t>
  </si>
  <si>
    <t>measured most of big/medium, but not all elements for each species</t>
  </si>
  <si>
    <t>no</t>
  </si>
  <si>
    <t>recent?</t>
  </si>
  <si>
    <t>Recent</t>
  </si>
  <si>
    <t>supposed to be Quaternary, but this black bear looks modern. Nothing else from this site. Measured for isotopes</t>
  </si>
  <si>
    <t>3P6</t>
  </si>
  <si>
    <t>Travertine unit</t>
  </si>
  <si>
    <t>top of red clay unit - Holocene?</t>
  </si>
  <si>
    <t>Sus</t>
  </si>
  <si>
    <t>scrofua</t>
  </si>
  <si>
    <t>tooth (M1/) (1)</t>
  </si>
  <si>
    <t>RED CLAY - HOLOCENE?; tooth (M2/) left (1); NOT A WOLF</t>
  </si>
  <si>
    <t>phalanx</t>
  </si>
  <si>
    <t>61a</t>
  </si>
  <si>
    <t>61b</t>
  </si>
  <si>
    <t>TRavertine unit; tooth (m/1) right (1)</t>
  </si>
  <si>
    <t>Spilogale</t>
  </si>
  <si>
    <t>putorius</t>
  </si>
  <si>
    <t>73a</t>
  </si>
  <si>
    <t>73b</t>
  </si>
  <si>
    <t>73c</t>
  </si>
  <si>
    <t>73d</t>
  </si>
  <si>
    <t>has lots of small mammals (gophers, neotoma, reithros, microtus etc), rattlesnakes, lizards and frogs, rodents, worthwhile coming back too. Measured lower dentaries of skunks, but not uppers</t>
  </si>
  <si>
    <t>big taxa: dog, panthers, coyote, people, deer, grizzlies, bison, horse, lynx, black bear, fox, mammoth (N=393)</t>
  </si>
  <si>
    <t>3P9</t>
  </si>
  <si>
    <t>skull, without parietal left; 2 molars, burned!</t>
  </si>
  <si>
    <t>most specimens look burned!</t>
  </si>
  <si>
    <t>Black bear, cats and other carnivores, equids, lots of Neotoma and Sigmodon (N=105); measured single elements of the interesting big/med stuff</t>
  </si>
  <si>
    <t>femur-distal head</t>
  </si>
  <si>
    <t>Panthera</t>
  </si>
  <si>
    <t>onca</t>
  </si>
  <si>
    <t>LM1 OR LM2</t>
  </si>
  <si>
    <t>3P10</t>
  </si>
  <si>
    <t>tooth (Mx/) right (1)</t>
  </si>
  <si>
    <t>3P11</t>
  </si>
  <si>
    <t>tibia-distal end</t>
  </si>
  <si>
    <t>proximal end=74.60x62.15</t>
  </si>
  <si>
    <t>dentary, fragment (1)</t>
  </si>
  <si>
    <t>3P12</t>
  </si>
  <si>
    <t>humerus, proximal end</t>
  </si>
  <si>
    <t>radius-distal end</t>
  </si>
  <si>
    <t>humerus-distal end</t>
  </si>
  <si>
    <t>ZONE 3</t>
  </si>
  <si>
    <t>E. Lundelius thinks they belong to the same ind. As 2372, Juvenile ?; ZONE 3</t>
  </si>
  <si>
    <t>humerus-distal end`</t>
  </si>
  <si>
    <t>ZONE 6</t>
  </si>
  <si>
    <t>WIDTH MEASURE COMPROMISED DUE TO BREAKAGE; ZONE 5</t>
  </si>
  <si>
    <t>DISTURBED FILL #365</t>
  </si>
  <si>
    <t>DISTAL END; ZONE 6</t>
  </si>
  <si>
    <t>metacarpal or metatarsal (1); zone 5?6; distal end</t>
  </si>
  <si>
    <t>metapodial, distal end</t>
  </si>
  <si>
    <t>TEST PIT #4, SAME INDIVIDUAL AS 3456, 3459, 3460</t>
  </si>
  <si>
    <t>DISTURBED FILL, #352</t>
  </si>
  <si>
    <t>ZONE 5</t>
  </si>
  <si>
    <t>41196 or 40531</t>
  </si>
  <si>
    <t>frag; zome 3</t>
  </si>
  <si>
    <t>a bit fractured; zone 6</t>
  </si>
  <si>
    <t>Collins, M. B.  et al.. 1988. Paleoindian components at Kincaid Rockshelter, Uvalde County, Texas. Texas Archeological Society, 59th Annual Meeting, Houston; Lundelius, E. L., Jr. 1967. Late Pleistocene and Holocene faunal history of central Texas. Pages 287-319 in Pleistocene extinctions: a search for a cause (P. S. Martin and H. E. Wright, Jr., editors), Yale University Press, New Haven; Lundelius, E. L., Jr. et al. 1983. Terrestrial vertebrate faunas. Pages 311-353 in Late-Quaternary environments of the United States: volume 1, The late Pleistocene (S. C. Porter, editor), University of Minnesota Press, Minneapolis, Minnesota, USA; Tamers, M. A., F. J. Pearson, Jr., and E. M. Davis. 1964. University of Texas radiocarbon dates II. Radiocarbon 6:138-159; Collins, M. B., G. L. Evans, T. N. Campbell, M. C. Winans, and C. E. Mear. n.d. Clovis occupation at Kincaid Shelter, Uvalde County, Texas. Ms. on file, University of Texas at Austin, Department of Geological Sciences, Austin; Tammer et al. 1964 radiocarbon info</t>
  </si>
  <si>
    <t>fulva</t>
  </si>
  <si>
    <t>Green Estates</t>
  </si>
  <si>
    <t>23B</t>
  </si>
  <si>
    <t>23A</t>
  </si>
  <si>
    <t>23C</t>
  </si>
  <si>
    <t>MIGHT BE SAME INDIVIDUAL</t>
  </si>
  <si>
    <t>5J2</t>
  </si>
  <si>
    <t xml:space="preserve"> COULD BE M2</t>
  </si>
  <si>
    <t>Gault Aite</t>
  </si>
  <si>
    <t>some bison; nothing measured</t>
  </si>
  <si>
    <t>no mammals in unit</t>
  </si>
  <si>
    <t xml:space="preserve">(The) Avenue </t>
  </si>
  <si>
    <t>Jan 2018, May 2018</t>
  </si>
  <si>
    <t>not completely measured; need to go back and double check everything of interest is measured</t>
  </si>
  <si>
    <t>zone 5, squsre c-d, 5-6</t>
  </si>
  <si>
    <t>Disturbed fill; #288</t>
  </si>
  <si>
    <t>can't find specimens to verify zone</t>
  </si>
  <si>
    <t>zone 6, square j-k, 3-4</t>
  </si>
  <si>
    <t>zone 5?6, square c-d, 5-6</t>
  </si>
  <si>
    <t>tibia- distal end</t>
  </si>
  <si>
    <t>3Q9</t>
  </si>
  <si>
    <t>3Q10</t>
  </si>
  <si>
    <t>no zone info</t>
  </si>
  <si>
    <t>Info on stratum or actual age</t>
  </si>
  <si>
    <t>Miller Ranch</t>
  </si>
  <si>
    <t>says 1982, really worn molars, lower jaw, dodgy measurement, 20 mi S. Venavades TX</t>
  </si>
  <si>
    <t xml:space="preserve"> (Batt Pit, 2.5 mi. E Cameron),could be lot 8, not great condition tooth, P1 or M3…prb P1</t>
  </si>
  <si>
    <t xml:space="preserve"> (Batt Pit, 2.5 mi. E Cameron), Hay 1927, P. 294, in situ</t>
  </si>
  <si>
    <t>3Q4</t>
  </si>
  <si>
    <t>disturbed fill #169</t>
  </si>
  <si>
    <t>disturbed fill #183</t>
  </si>
  <si>
    <t>disturbed fill #170</t>
  </si>
  <si>
    <t>disturbed fill #173</t>
  </si>
  <si>
    <t>disturbed fill #189</t>
  </si>
  <si>
    <t>ZONE 5, SQUARE A-B, 0-1</t>
  </si>
  <si>
    <t>HAVEN'T measured all the skunks, raccoons, badgers or postcranial felid stuff. Need to finish?</t>
  </si>
  <si>
    <t>yes, but more</t>
  </si>
  <si>
    <t>astralagus</t>
  </si>
  <si>
    <t>160-</t>
  </si>
  <si>
    <t>LOWER JAW</t>
  </si>
  <si>
    <t>35-31.5</t>
  </si>
  <si>
    <t>UM3?</t>
  </si>
  <si>
    <t>1608a</t>
  </si>
  <si>
    <t>1608b</t>
  </si>
  <si>
    <t>carol and good creek housed nearby with no records - date of 32,400 ybp. Lots of postcranial elements of horse, bison and mammoth tooth fragments, beaver, small mammals</t>
  </si>
  <si>
    <t>16P-MWSU Collection</t>
  </si>
  <si>
    <t>arctos (horribilis)</t>
  </si>
  <si>
    <t>wonder about this ID! Really, a grizzly in the Edward's Plateau?; uneruptted M2 and M3's</t>
  </si>
  <si>
    <t>Femur-distal end</t>
  </si>
  <si>
    <t>wonder about this ID! Really, a grizzly in the Edward's Plateau?; this might be the juvenile. Looks like it was sampled for something - a wedge is taken out of the long bone</t>
  </si>
  <si>
    <t>7389b</t>
  </si>
  <si>
    <t>7389a</t>
  </si>
  <si>
    <t>c-1 =11,093 +993 cal</t>
  </si>
  <si>
    <t>Level B=4223 +293 cal</t>
  </si>
  <si>
    <t>Unit C-2 9.31 +0.3 (14C) or 10,535 +413, but older?</t>
  </si>
  <si>
    <t>Felis yagouaroundi present! Also really, a grizzly cub? How did horse and mammoth fragments get there? Didn't measure skunks or bunnies, but there are lots that could be measured. Mel got canids</t>
  </si>
  <si>
    <t>c-1 =11,093 +993 cal +2ka?</t>
  </si>
  <si>
    <t>5K-14</t>
  </si>
  <si>
    <t>5K-15</t>
  </si>
  <si>
    <t>172B</t>
  </si>
  <si>
    <t>COMPLETE SKULL (RECONSTRUCTED - ALL TEETH)</t>
  </si>
  <si>
    <t>floridanus</t>
  </si>
  <si>
    <t>Lundelius 1972 fig.,12</t>
  </si>
  <si>
    <t>dentary with tooth (p/3) left, caudal half (1)</t>
  </si>
  <si>
    <t>fatalis</t>
  </si>
  <si>
    <t>our temporal analysis unit (late P  =30, TP=15, H=5.5 unless actual date)</t>
  </si>
  <si>
    <t>Measured width of skull just in front of horns; Rancholabrean, Pleistocene, unnamed Neogene sediment (informal), 31141</t>
  </si>
  <si>
    <t>Elliott Creek</t>
  </si>
  <si>
    <t>20,176 to 22,630</t>
  </si>
  <si>
    <t>ERNIE Says &gt;35 ka</t>
  </si>
  <si>
    <t>Toomey says 10-7 (14C) or 11,555 to 7,844</t>
  </si>
  <si>
    <t>Toomey says 10-7 (14C) or 11,555 to 7,845</t>
  </si>
  <si>
    <t>Toomey says 10-7 (14C) or 11,555 to 7,846</t>
  </si>
  <si>
    <t>Toomey says 10-7 (14C) or 11,555 to 7,847</t>
  </si>
  <si>
    <t>Toomey says 10-7 (14C) or 11,555 to 7,848</t>
  </si>
  <si>
    <t>Toomey says 10-7 (14C) or 11,555 to 7,849</t>
  </si>
  <si>
    <t>Toomey says 10-7 (14C) or 11,555 to 7,850</t>
  </si>
  <si>
    <t>Toomey says 10-7 (14C) or 11,555 to 7,851</t>
  </si>
  <si>
    <t>Toomey says 10-7 (14C) or 11,555 to 7,852</t>
  </si>
  <si>
    <t>Toomey says 10-7 (14C) or 11,555 to 7,853</t>
  </si>
  <si>
    <t>Toomey says 10-7 (14C) or 11,555 to 7,854</t>
  </si>
  <si>
    <t>Toomey says 10-7 (14C) or 11,555 to 7,855</t>
  </si>
  <si>
    <t>Toomey says 10-7 (14C) or 11,555 to 7,856</t>
  </si>
  <si>
    <t>975A</t>
  </si>
  <si>
    <t>975B</t>
  </si>
  <si>
    <t>DISTAL HEAD IS BROKEN - LXW IS DISTAL HEAD, LENGTH MAY BE UNDERESTIMATE</t>
  </si>
  <si>
    <t>172a</t>
  </si>
  <si>
    <t>172c</t>
  </si>
  <si>
    <t>LXW IS DISTAL HEAD, also did circumference. FeMLD =12.06</t>
  </si>
  <si>
    <t>DISTAL HEAD IS BROKEN - LXW IS DISTAL HEAD, LENGTH MAY BE UNDERESTIMATE; FeMLD =11.39</t>
  </si>
  <si>
    <t>5K13</t>
  </si>
  <si>
    <t>Diameter (mm)</t>
  </si>
  <si>
    <t>Circumference (mm)</t>
  </si>
  <si>
    <t>Humerus, proximal end</t>
  </si>
  <si>
    <t>end is broken so just did min diameter</t>
  </si>
  <si>
    <t>2577A</t>
  </si>
  <si>
    <t>2577B</t>
  </si>
  <si>
    <t>COULD BE UM1</t>
  </si>
  <si>
    <t>5L3</t>
  </si>
  <si>
    <t>LM2=25.47X17.49</t>
  </si>
  <si>
    <t>LM3=36.51</t>
  </si>
  <si>
    <t>5L2</t>
  </si>
  <si>
    <t>2574A</t>
  </si>
  <si>
    <t>2574B</t>
  </si>
  <si>
    <t>2574C</t>
  </si>
  <si>
    <t>2574D</t>
  </si>
  <si>
    <t>UM4</t>
  </si>
  <si>
    <t>5L8</t>
  </si>
  <si>
    <t xml:space="preserve">                                                                      </t>
  </si>
  <si>
    <t>femur - distal end</t>
  </si>
  <si>
    <t>basement</t>
  </si>
  <si>
    <t xml:space="preserve"> Valley Farms</t>
  </si>
  <si>
    <t>Navarro</t>
  </si>
  <si>
    <t>distal head; min diameter</t>
  </si>
  <si>
    <t>Right lower jaw with 2 teeth, on shelf that says Hall's cave, tooth 1 is closest to front of jaw, BM-tooth two is in back of jaw</t>
  </si>
  <si>
    <t>Barron's Creek</t>
  </si>
  <si>
    <t>earlier 26.1 x 11.2</t>
  </si>
  <si>
    <t>2575A</t>
  </si>
  <si>
    <t>2575B</t>
  </si>
  <si>
    <t>2575C</t>
  </si>
  <si>
    <t>2575D</t>
  </si>
  <si>
    <t>1878A</t>
  </si>
  <si>
    <t>1878B</t>
  </si>
  <si>
    <t>Skull length (SKL)</t>
  </si>
  <si>
    <t>Humerus length (HuL)</t>
  </si>
  <si>
    <t>Humerus minimum diameter (HuMLD)</t>
  </si>
  <si>
    <t>Humerus - width of distal end (HuEB)</t>
  </si>
  <si>
    <t>Radius length (RaL)</t>
  </si>
  <si>
    <t>Ulna length (UlL)</t>
  </si>
  <si>
    <t>Femur length (FeL)</t>
  </si>
  <si>
    <t>Femur- minimum diameter (FeMLD)</t>
  </si>
  <si>
    <t>Femur - width of distal end (FeB)</t>
  </si>
  <si>
    <t>Tibia length (TiL)</t>
  </si>
  <si>
    <t>Tibia -minimum diameter (TiMDL)</t>
  </si>
  <si>
    <t>Astragalus -width of distal end (AsTL)</t>
  </si>
  <si>
    <t>Calcaneum length (CaL)</t>
  </si>
  <si>
    <t>MWSU Collection</t>
  </si>
  <si>
    <t>TMM # (Schulze Cave)</t>
  </si>
  <si>
    <t>Schulze Cave, unit B -essentially modern fauna; radiocarbon date = 3826+208 on charcoal</t>
  </si>
  <si>
    <t>layer B</t>
  </si>
  <si>
    <t>schulze cave - per Parmley 1986; C1&amp;C2 are 11-8 calendary yr; but Toomey 1993 says dates are different and a minimum. C1=9680 +700 radiocarbon; C2=9310+300 radiocarbon. Both contain horses</t>
  </si>
  <si>
    <t>c-1</t>
  </si>
  <si>
    <t>lft mandible frag w/premolar</t>
  </si>
  <si>
    <t>c-2</t>
  </si>
  <si>
    <t>Schulze Cave; Parmley 1986 says C3 is probably 12-13 ka</t>
  </si>
  <si>
    <t>C3</t>
  </si>
  <si>
    <t>TMM 1295</t>
  </si>
  <si>
    <t>TMM 220</t>
  </si>
  <si>
    <t>TMM 40449</t>
  </si>
  <si>
    <t>Levi Shelter, Pleistocene</t>
  </si>
  <si>
    <t>TMM 40618</t>
  </si>
  <si>
    <t>TMM 40685</t>
  </si>
  <si>
    <t>TMM 40685-</t>
  </si>
  <si>
    <t>TMM 41229-</t>
  </si>
  <si>
    <t/>
  </si>
  <si>
    <t>TMM 41343</t>
  </si>
  <si>
    <t>TMM 43133</t>
  </si>
  <si>
    <t>TMM 43201</t>
  </si>
  <si>
    <t>Left mandible, posterior 1/2</t>
  </si>
  <si>
    <t>TMM 43202</t>
  </si>
  <si>
    <t>TMM 43445</t>
  </si>
  <si>
    <t>TMM 43481</t>
  </si>
  <si>
    <t>TMM 43483</t>
  </si>
  <si>
    <t>TMM 804</t>
  </si>
  <si>
    <t>TMM 908</t>
  </si>
  <si>
    <t>Same individual as TMM 933-1962?, this is the TMM number for Hall's Cave</t>
  </si>
  <si>
    <t>F</t>
  </si>
  <si>
    <t>TMM 933</t>
  </si>
  <si>
    <t>TMM 933-</t>
  </si>
  <si>
    <t>Schulze</t>
  </si>
  <si>
    <t>Locality ID (TMM )</t>
  </si>
  <si>
    <t xml:space="preserve">   2 2351</t>
  </si>
  <si>
    <t>117 A</t>
  </si>
  <si>
    <t>Body mass stdev</t>
  </si>
  <si>
    <t>Pardi 2016</t>
  </si>
  <si>
    <t>layer B; radiocarbon date = 3826+208 on charcoal</t>
  </si>
  <si>
    <t>Upper fill;  East wall, south end</t>
  </si>
  <si>
    <t>Upper fill, , East wall, south end</t>
  </si>
  <si>
    <t xml:space="preserve">c-1; per Parmley 1986; C1&amp;C2 are 11-8 calendary yr; but Toomey 1993 says dates are different and a minimum. C1=9680 +700 radiocarbon; C2=9310+300 radiocarbon. Both contain horses </t>
  </si>
  <si>
    <t>C3; Parmley 1986 says C3 is probably 12-13 ka</t>
  </si>
  <si>
    <t>Schulze Cave;</t>
  </si>
  <si>
    <t>c-1; C1=9680 +700 radiocarbon, or Calendric Age calBC: 9221 ± 977</t>
  </si>
  <si>
    <t>c-2; C2=9310+300 radiocarbon</t>
  </si>
  <si>
    <t>5J2; TAMU</t>
  </si>
  <si>
    <t>2I; CLAR</t>
  </si>
  <si>
    <t>2I9; CLAR</t>
  </si>
  <si>
    <t>5J2; TAMU
TAMU</t>
  </si>
  <si>
    <t>Brazos river (NEAR)</t>
  </si>
  <si>
    <t>24.53
24.64
26.1</t>
  </si>
  <si>
    <t>Pardi 2016; SKULL LENGTH =220MM</t>
  </si>
  <si>
    <t>Radius</t>
  </si>
  <si>
    <t>Humerus</t>
  </si>
  <si>
    <t xml:space="preserve">ulna </t>
  </si>
  <si>
    <t>astragulus</t>
  </si>
  <si>
    <t>order</t>
  </si>
  <si>
    <t>species</t>
  </si>
  <si>
    <t>museumn</t>
  </si>
  <si>
    <t>Locality ID</t>
  </si>
  <si>
    <t>ID</t>
  </si>
  <si>
    <t>info on stratum</t>
  </si>
  <si>
    <t>Element description</t>
  </si>
  <si>
    <t>Body mass (g)</t>
  </si>
  <si>
    <t>BS equation from Pardi 2016</t>
  </si>
  <si>
    <t>FeB (Femur-width of distal end)</t>
  </si>
  <si>
    <t>Reference</t>
  </si>
  <si>
    <t>Astragalus length (AsL)</t>
  </si>
  <si>
    <t xml:space="preserve"> Holocene</t>
  </si>
  <si>
    <t>???</t>
  </si>
  <si>
    <t>2 2351</t>
  </si>
  <si>
    <t>a-a</t>
  </si>
  <si>
    <t>TMM ID (if no id, use first letter of genus-abc …)</t>
  </si>
  <si>
    <t>madible left, P3-M1</t>
  </si>
  <si>
    <t>right mandible with P3-M1</t>
  </si>
  <si>
    <t>right mandible w/ P3-M1</t>
  </si>
  <si>
    <t>right mandible w/ Pr-M1</t>
  </si>
  <si>
    <t>right mandible w/ M1; broken. Some estimating went on.</t>
  </si>
  <si>
    <t>Canine</t>
  </si>
  <si>
    <t>leo</t>
  </si>
  <si>
    <t>mandilble, L, P3-M1, other specimens with P1 fragments not measured</t>
  </si>
  <si>
    <t>Taxidea</t>
  </si>
  <si>
    <t>Bassariscus</t>
  </si>
  <si>
    <t>astutus</t>
  </si>
  <si>
    <t>mandible lft. With I3-P2, P3 and M1</t>
  </si>
  <si>
    <t>3Q6</t>
  </si>
  <si>
    <t>californicus</t>
  </si>
  <si>
    <t>left mandible, p4-m2</t>
  </si>
  <si>
    <t>Lm1</t>
  </si>
  <si>
    <t>left mandible, I-M3</t>
  </si>
  <si>
    <t>left mandible, p4-M1</t>
  </si>
  <si>
    <t>left mandible, P3-M2</t>
  </si>
  <si>
    <t>left mandible, P4-M1</t>
  </si>
  <si>
    <t>left mandible, M1-M2</t>
  </si>
  <si>
    <t>left mandible, P3 &amp; M1</t>
  </si>
  <si>
    <t>left mandible, p3-m1</t>
  </si>
  <si>
    <t>left mandible, m1</t>
  </si>
  <si>
    <t>left mandible, M1-2</t>
  </si>
  <si>
    <t>left mandible, p3-m3</t>
  </si>
  <si>
    <t>indet.</t>
  </si>
  <si>
    <t>Family</t>
  </si>
  <si>
    <t>tibia frags</t>
  </si>
  <si>
    <t>humeri frags</t>
  </si>
  <si>
    <t>26x</t>
  </si>
  <si>
    <t>28x</t>
  </si>
  <si>
    <t>jaw frag</t>
  </si>
  <si>
    <t>calcaneum</t>
  </si>
  <si>
    <t>leo atrox</t>
  </si>
  <si>
    <t>1R-25</t>
  </si>
  <si>
    <t>Wight Materials North (Bluntzer)</t>
  </si>
  <si>
    <t>Nueces River Terrace</t>
  </si>
  <si>
    <t>dentary with tooth (M1) right, horizontal raus portion (1)</t>
  </si>
  <si>
    <t>dentary with tooth (M1) left, horizontal raus portion (2)</t>
  </si>
  <si>
    <t>1R-29</t>
  </si>
  <si>
    <t>Nothrotheriops</t>
  </si>
  <si>
    <t>tibia - distal half</t>
  </si>
  <si>
    <t>Megalonyx</t>
  </si>
  <si>
    <t>tibia, right, proximal (1)</t>
  </si>
  <si>
    <t>1R-6 drawer down</t>
  </si>
  <si>
    <t>Paramylodon</t>
  </si>
  <si>
    <t>harlani</t>
  </si>
  <si>
    <t>Deweyville formation</t>
  </si>
  <si>
    <t>humerus minimum diameter</t>
  </si>
  <si>
    <t>humerus right, proximal half, end was broken</t>
  </si>
  <si>
    <t>PIlosa</t>
  </si>
  <si>
    <t>jeffersoni</t>
  </si>
  <si>
    <t>humerus left, proximal half, end was broken</t>
  </si>
  <si>
    <t>1R4</t>
  </si>
  <si>
    <t>deweyville formation</t>
  </si>
  <si>
    <t>humerus, left, distal medial portion (1)</t>
  </si>
  <si>
    <t>humerus distal end</t>
  </si>
  <si>
    <t>Wight Materials North</t>
  </si>
  <si>
    <t>humerus right, minimum diameter</t>
  </si>
  <si>
    <t>humerus, right, distal shaft(1) broken end.</t>
  </si>
  <si>
    <t>humerus-proximal end</t>
  </si>
  <si>
    <t>humerus, right, proximal end</t>
  </si>
  <si>
    <t>Holmesina</t>
  </si>
  <si>
    <t>septentrionalis</t>
  </si>
  <si>
    <t>humerus - no ends - minimum diameter</t>
  </si>
  <si>
    <t>humerus right, without proximal and distal ephiphyses</t>
  </si>
  <si>
    <t>humerus left (2 pieces)</t>
  </si>
  <si>
    <t>1R3</t>
  </si>
  <si>
    <t>femur proximal end</t>
  </si>
  <si>
    <t>femur right, proximal half (1)</t>
  </si>
  <si>
    <t>femur- distal end</t>
  </si>
  <si>
    <t>femur right, distal half (1)</t>
  </si>
  <si>
    <t>humerus - proximal end</t>
  </si>
  <si>
    <t>humerus right, proximal end (1)</t>
  </si>
  <si>
    <t>5O2</t>
  </si>
  <si>
    <t>Morhiss Mound</t>
  </si>
  <si>
    <t>WW-12 S57" D43" in brown sandy clay, other material renumbered - 109</t>
  </si>
  <si>
    <t>II-21 in clay at bottom - yellow, green, blue</t>
  </si>
  <si>
    <t>Tetrameryx</t>
  </si>
  <si>
    <t>horn core, proximal end</t>
  </si>
  <si>
    <t>VV-18 contact</t>
  </si>
  <si>
    <t>zz-17, s39", E36", D42" - 20" below occupational layer in consoloidated sandy, limey, clay</t>
  </si>
  <si>
    <t>XX-17, s12" E6" D46" in semi-consolidated light colored, sandy clay</t>
  </si>
  <si>
    <t>LM1 or M2</t>
  </si>
  <si>
    <t>RR-22 contact</t>
  </si>
  <si>
    <t>mandible left, central 2/3 w P3-M2</t>
  </si>
  <si>
    <t>BBB-17, s30" E42" D52" in consolidated clay</t>
  </si>
  <si>
    <t>5O3</t>
  </si>
  <si>
    <t>radius-entire length</t>
  </si>
  <si>
    <t>radius-prox end</t>
  </si>
  <si>
    <t>5P4</t>
  </si>
  <si>
    <t>mandible left, central 2/3 w P3-M1</t>
  </si>
  <si>
    <t>Cingulata</t>
  </si>
  <si>
    <t>Glyptotherium</t>
  </si>
  <si>
    <t>floridanum</t>
  </si>
  <si>
    <t>single tooth, other material renumbered - 148</t>
  </si>
  <si>
    <t>5P1</t>
  </si>
  <si>
    <t>Caldwell</t>
  </si>
  <si>
    <t>Burleson Co</t>
  </si>
  <si>
    <t>fragment of lower jaw</t>
  </si>
  <si>
    <t>5P2</t>
  </si>
  <si>
    <t>Gravel pit near Hearne TX, Williamson Francis collection gift, 1974</t>
  </si>
  <si>
    <t>tooth</t>
  </si>
  <si>
    <t>Brazos co.</t>
  </si>
  <si>
    <t>Brazos co. BR-2</t>
  </si>
  <si>
    <t>M or P</t>
  </si>
  <si>
    <t>17' vertical</t>
  </si>
  <si>
    <t>Rodentia</t>
  </si>
  <si>
    <t>o'Brian Ranch</t>
  </si>
  <si>
    <t>left mandible w/ 3 through 8 &amp; 2 scutes; field data: BL 6-37-40; reconstructed</t>
  </si>
  <si>
    <t>mandible, lt, w/ 4-8; Field data: BL-6-48-41</t>
  </si>
  <si>
    <t>LM8</t>
  </si>
  <si>
    <t>tooth, other material renumbered - 148</t>
  </si>
  <si>
    <t>5P5</t>
  </si>
  <si>
    <t>artiodactyla</t>
  </si>
  <si>
    <t>previously numbered - 122</t>
  </si>
  <si>
    <t>mandible, rt, w/M2-3, BL-6-10-40, weathered</t>
  </si>
  <si>
    <t>mandible, lt &amp; rt, w/ rt I, dP4-M2, subadult, field: BL-6-19-40</t>
  </si>
  <si>
    <t>mandible, rt W/P2-M3, field data: BL-6-16-40</t>
  </si>
  <si>
    <t>mandible, lt, w/ P4, M3, field data: BL-6-11-40, weathered, recontructed</t>
  </si>
  <si>
    <t>5P6</t>
  </si>
  <si>
    <t>3 teeth, all #86, measured largedt.</t>
  </si>
  <si>
    <t>Dentition, lt, lower P4-M1</t>
  </si>
  <si>
    <t>LM1or2</t>
  </si>
  <si>
    <t>Molar, lt lower 1 or 2</t>
  </si>
  <si>
    <t>LM or P</t>
  </si>
  <si>
    <t>Molar or premolar, lt lower; other material renumbered - 129</t>
  </si>
  <si>
    <t>5P7</t>
  </si>
  <si>
    <t>mandible, lt, w/ p4-M3</t>
  </si>
  <si>
    <t xml:space="preserve">mandible, lt, w/ p4-M3, M1 is broken </t>
  </si>
  <si>
    <t>gen</t>
  </si>
  <si>
    <t>dentition, lt &amp; rt lower M2-3, old adult, very worn</t>
  </si>
  <si>
    <t>Molar, rt lower 3, field data: 17' vertical</t>
  </si>
  <si>
    <t>dentary with tooth (P3-M2), left rostral 2/3; field Number BL^</t>
  </si>
  <si>
    <t>unnamed Quaternary sediment</t>
  </si>
  <si>
    <t>molar, lt lower 3, previosuoly numbered - 98</t>
  </si>
  <si>
    <t>molar, rt lower 3</t>
  </si>
  <si>
    <t>Fas</t>
  </si>
  <si>
    <t>denitition, lt, upper M1-3; field data: Terrace 16' vertical, M3 broken</t>
  </si>
  <si>
    <t>molar, lt, lower 2, previously number 098</t>
  </si>
  <si>
    <t>calcaneum, lt, field data: base of terrace</t>
  </si>
  <si>
    <t>Molar, rt, lower 1, field data: bone yard passage 2/21/1987, manganese stained</t>
  </si>
  <si>
    <t>Molar or premolar, lt, lower d; field data: bone yard passage, 2/21/1987, juvenile, manganese stained</t>
  </si>
  <si>
    <t>bone yard passage, 2/21/1987</t>
  </si>
  <si>
    <t>Molar, Lt lower 1 or 2, manganese stained</t>
  </si>
  <si>
    <t>Antilocapridae</t>
  </si>
  <si>
    <t>LM1 or 2</t>
  </si>
  <si>
    <t>Molar, lt lower 1 or 2, manganese stained</t>
  </si>
  <si>
    <t>Molar, rt lower 3, manganese stained, could be same individual as #39. specimens have similar coloring.</t>
  </si>
  <si>
    <t>5G12</t>
  </si>
  <si>
    <t>unknown</t>
  </si>
  <si>
    <t>5H5</t>
  </si>
  <si>
    <t>no tag information, but from honey creek</t>
  </si>
  <si>
    <t>mandible, blackened, with P4-M1</t>
  </si>
  <si>
    <t>Camelidae</t>
  </si>
  <si>
    <t>single tooth, no tag information.</t>
  </si>
  <si>
    <t>Big Cypress Creek, Big Dig</t>
  </si>
  <si>
    <t>has baby mastodon and horse teeth</t>
  </si>
  <si>
    <t>5G13</t>
  </si>
  <si>
    <t>5G15</t>
  </si>
  <si>
    <t>6N1</t>
  </si>
  <si>
    <t>molar and canine</t>
  </si>
  <si>
    <t>unnumbered teeth in a box</t>
  </si>
  <si>
    <t>6N3-6</t>
  </si>
  <si>
    <t>256-333</t>
  </si>
  <si>
    <t>unnumbered teeth in a box, most are R</t>
  </si>
  <si>
    <t>U orLM3</t>
  </si>
  <si>
    <t>Site #8</t>
  </si>
  <si>
    <t>SINGLE TOOTH</t>
  </si>
  <si>
    <t>dentary w/ tooth p4-m3, right</t>
  </si>
  <si>
    <t>SW-8-111-40</t>
  </si>
  <si>
    <t>dentaryw/ tooth p4-m2, right</t>
  </si>
  <si>
    <t>Manidble with P3-M1, broken some estimate</t>
  </si>
  <si>
    <t>mandible w/ P3-m2, M1 broken</t>
  </si>
  <si>
    <t>mandible w/P4-M1</t>
  </si>
  <si>
    <t>SW-8-40</t>
  </si>
  <si>
    <t>tooth, rt m1</t>
  </si>
  <si>
    <t>6q2</t>
  </si>
  <si>
    <t>6q1</t>
  </si>
  <si>
    <t>6q5</t>
  </si>
  <si>
    <t>6q6</t>
  </si>
  <si>
    <t>6q7</t>
  </si>
  <si>
    <t>site #8</t>
  </si>
  <si>
    <t>dentary P3-M2</t>
  </si>
  <si>
    <t>site 16A</t>
  </si>
  <si>
    <t>measured 1st y-shaped tooth. Need to combine mylodon, paramylodon, and Glossotherium into one sloth niche probably.</t>
  </si>
  <si>
    <t>right maxillary, middle 2/3 with 4-5 molars, but teeth are weird. Second after caniniform peg tooth is oval instead of y shaped.</t>
  </si>
  <si>
    <t>Hemiauchenia</t>
  </si>
  <si>
    <t>macrocephala</t>
  </si>
  <si>
    <t>stonewall</t>
  </si>
  <si>
    <t>left ramus, M1-3, M2=26.47x16.48</t>
  </si>
  <si>
    <t>SW-16A-389-40</t>
  </si>
  <si>
    <t>previously numbered - 70</t>
  </si>
  <si>
    <t>Site 16a</t>
  </si>
  <si>
    <t>two loose teeth M2 and M3</t>
  </si>
  <si>
    <t>Molar, lower 1 or 2, other material renumbered -98099</t>
  </si>
  <si>
    <t>site 16a</t>
  </si>
  <si>
    <t>mandible, lt, w/ P3-M1 and M3, reconstructed</t>
  </si>
  <si>
    <t>6R6</t>
  </si>
  <si>
    <t>mandible, p4-M2</t>
  </si>
  <si>
    <t xml:space="preserve">mandible, </t>
  </si>
  <si>
    <t>6R7</t>
  </si>
  <si>
    <t>Site 12</t>
  </si>
  <si>
    <t>mandible, P1-M3, rt, fully erupted teeth. (adult)</t>
  </si>
  <si>
    <t>mandible, M2-3, lt. portion of jaw</t>
  </si>
  <si>
    <t>mandible, rt, P2-M3</t>
  </si>
  <si>
    <t>STonewall</t>
  </si>
  <si>
    <t>complete mandible</t>
  </si>
  <si>
    <t>6R8</t>
  </si>
  <si>
    <t>Nothrotherium</t>
  </si>
  <si>
    <t>whole bone</t>
  </si>
  <si>
    <t>overall length</t>
  </si>
  <si>
    <t>mid shaft diam</t>
  </si>
  <si>
    <t>site 3</t>
  </si>
  <si>
    <t>very worn</t>
  </si>
  <si>
    <t>Lp4</t>
  </si>
  <si>
    <t>kind of degraded</t>
  </si>
  <si>
    <t>dentary with tooth (M1) left, fragmentary</t>
  </si>
  <si>
    <t>Up4</t>
  </si>
  <si>
    <t>skull and mandible</t>
  </si>
  <si>
    <t>Cicurina Cave Loc. 1</t>
  </si>
  <si>
    <t>Pit 1C; 200-205 cm</t>
  </si>
  <si>
    <t>mandible and mandibular symphysis, w/ lt P2-M3</t>
  </si>
  <si>
    <t>mandible frag</t>
  </si>
  <si>
    <t>LP3 or 4</t>
  </si>
  <si>
    <t>L?</t>
  </si>
  <si>
    <t>Didelphimorphia</t>
  </si>
  <si>
    <t>Didelphidae</t>
  </si>
  <si>
    <t>virginiana</t>
  </si>
  <si>
    <t>Zone 1 to Bench, 421</t>
  </si>
  <si>
    <t>mandible, lt w/ I-M4</t>
  </si>
  <si>
    <t>taxus</t>
  </si>
  <si>
    <t>skull &amp; mandible w/ upper rt I3-M1; lt I3-C, P3-M1; lower rt I2-C, P3-M2, I1, I3-C</t>
  </si>
  <si>
    <t>premolar, rt, lower 3</t>
  </si>
  <si>
    <t>Conepatus</t>
  </si>
  <si>
    <t>mesoleucus</t>
  </si>
  <si>
    <t>D-8</t>
  </si>
  <si>
    <t>Mandible, lt, w/P3-M1</t>
  </si>
  <si>
    <t>Molar, rt. Lower 1</t>
  </si>
  <si>
    <t>BC-15, 245</t>
  </si>
  <si>
    <t>molar, rt. Lower 1</t>
  </si>
  <si>
    <t>H-21, 231</t>
  </si>
  <si>
    <t>J-11, 351</t>
  </si>
  <si>
    <t>C-11, 258</t>
  </si>
  <si>
    <t>Lm2</t>
  </si>
  <si>
    <t>G-14, 193</t>
  </si>
  <si>
    <t>old adult</t>
  </si>
  <si>
    <t>I-8, 334</t>
  </si>
  <si>
    <t>may be same individual as 1411</t>
  </si>
  <si>
    <t>E-6</t>
  </si>
  <si>
    <t>B-9, 160</t>
  </si>
  <si>
    <t>LP2?3</t>
  </si>
  <si>
    <t>B-11, 158</t>
  </si>
  <si>
    <t>BC-13, 188</t>
  </si>
  <si>
    <t>G-18, 215</t>
  </si>
  <si>
    <t>q</t>
  </si>
  <si>
    <t>E-7, 165</t>
  </si>
  <si>
    <t>may be same individual as 1433</t>
  </si>
  <si>
    <t>E-15, 410</t>
  </si>
  <si>
    <t>BC-16, 150</t>
  </si>
  <si>
    <t>G-17, 212</t>
  </si>
  <si>
    <t>C-3, 282</t>
  </si>
  <si>
    <t>A-1</t>
  </si>
  <si>
    <t>mandible, rt, a/M1-M3</t>
  </si>
  <si>
    <t>Procyon</t>
  </si>
  <si>
    <t>C-2</t>
  </si>
  <si>
    <t>C-10</t>
  </si>
  <si>
    <t>D-4, 129D</t>
  </si>
  <si>
    <t>C-9</t>
  </si>
  <si>
    <t>C-12</t>
  </si>
  <si>
    <t>B-10</t>
  </si>
  <si>
    <t>B-16?</t>
  </si>
  <si>
    <t>old adult, very worn</t>
  </si>
  <si>
    <t>F-12</t>
  </si>
  <si>
    <t>D-16, 211</t>
  </si>
  <si>
    <t>C-22, 604-606, 6-12"</t>
  </si>
  <si>
    <t>G-18 #734-736, 12-18"</t>
  </si>
  <si>
    <t>mandible and teeth frag</t>
  </si>
  <si>
    <t>2R2</t>
  </si>
  <si>
    <t>1-13, #581-582, 6-12"</t>
  </si>
  <si>
    <t>I-13, #501, 12-18"</t>
  </si>
  <si>
    <t>U?P</t>
  </si>
  <si>
    <t>H-13, #778-784, 6-12"</t>
  </si>
  <si>
    <t>F-18, #713-718, 18-24"</t>
  </si>
  <si>
    <t>41-26D7-20, no data</t>
  </si>
  <si>
    <t>teeth</t>
  </si>
  <si>
    <t>J-3, #703-705, 18-24"</t>
  </si>
  <si>
    <t>G-18, 6-12"</t>
  </si>
  <si>
    <t>J-4, #711-712, 12-18"</t>
  </si>
  <si>
    <t>i-9, #887-888, 12-18"</t>
  </si>
  <si>
    <t>C-22, #794-804, 12-18"</t>
  </si>
  <si>
    <t>B-196; Loc 0-S1, C-D, depth 6-12"</t>
  </si>
  <si>
    <t>2N13</t>
  </si>
  <si>
    <t>B-549; Loc N1-N2; C-E, depth 87-91"</t>
  </si>
  <si>
    <t>B-693, Loc N5-N7 under ledge of shelterwall: Depth 0-8"</t>
  </si>
  <si>
    <t>B-5, Loc s1-s2; C-D, Depth 6-12"</t>
  </si>
  <si>
    <t>B-140; Loc Test Pit I; Depth 0-6"</t>
  </si>
  <si>
    <t>Sanford Res</t>
  </si>
  <si>
    <t>3M15</t>
  </si>
  <si>
    <t>Hay Co</t>
  </si>
  <si>
    <t>Left mandible C, P3-M1</t>
  </si>
  <si>
    <t>B-244; Loc 0-s1, C-D, Depth 72-78"</t>
  </si>
  <si>
    <t>maximallis frag W/ P2-4, very worn</t>
  </si>
  <si>
    <t>LPM2</t>
  </si>
  <si>
    <t>B-644; Loc N2-N3; C-D; Depth 0-8"</t>
  </si>
  <si>
    <t>mandible with teeth, worn</t>
  </si>
  <si>
    <t>B-552; Loc S2-S3; B-C; Depth 0-8"</t>
  </si>
  <si>
    <t>mandible, rt with M1-M3</t>
  </si>
  <si>
    <t>B-528:Loc S2-S3; C-D; depth 0-4"</t>
  </si>
  <si>
    <t>B-198: Loc O-S1; C-D; Depth 0-6"</t>
  </si>
  <si>
    <t>mandible w P2-M2</t>
  </si>
  <si>
    <t>mandible M1-M3</t>
  </si>
  <si>
    <t>no data on tag</t>
  </si>
  <si>
    <t>mandible with P4-M2</t>
  </si>
  <si>
    <t>juveinle; M3 not erupted; mandible with P4-M2</t>
  </si>
  <si>
    <t>B-493; Loc S1-S2; B-C; Depth 0-8"</t>
  </si>
  <si>
    <t>subadult; mandible with P2-M1</t>
  </si>
  <si>
    <t>B-451; Loc S3-S4; B-C; Depth 6-12"</t>
  </si>
  <si>
    <t>; Loc S2-S3; C-D; Depth 4-12"</t>
  </si>
  <si>
    <t>2N14</t>
  </si>
  <si>
    <t>San Antonio</t>
  </si>
  <si>
    <t>Steam bank near San Antonio</t>
  </si>
  <si>
    <t>sent for stable isotopes; found in stream bank near San Antonio</t>
  </si>
  <si>
    <t>Leon River Shelter</t>
  </si>
  <si>
    <t>Coryell</t>
  </si>
  <si>
    <t>left bank of Leon River, found in a small rock shelter in a canyon below Squaw town; labeled as 'Pleistocene or subrecent'</t>
  </si>
  <si>
    <t>2N15</t>
  </si>
  <si>
    <t>pretty bad shape; loose molar; think it's a right</t>
  </si>
  <si>
    <t>2`5</t>
  </si>
  <si>
    <t>carson didn't sample?</t>
  </si>
  <si>
    <t>sent for isotope sampling; Carson didn't sample?</t>
  </si>
  <si>
    <t>Ursidae</t>
  </si>
  <si>
    <t>Procyonidae</t>
  </si>
  <si>
    <t>Bovidae</t>
  </si>
  <si>
    <t>Canidae</t>
  </si>
  <si>
    <t>Mephitidae</t>
  </si>
  <si>
    <t>Equiidae</t>
  </si>
  <si>
    <t>Megatheriidae</t>
  </si>
  <si>
    <t>Mylodontidae</t>
  </si>
  <si>
    <t>Chlamyphoridae</t>
  </si>
  <si>
    <t>Pampatheriidae</t>
  </si>
  <si>
    <t>Felidae</t>
  </si>
  <si>
    <t>Leporidae</t>
  </si>
  <si>
    <t>Elephantidae</t>
  </si>
  <si>
    <t>Megalonychidae</t>
  </si>
  <si>
    <t>Tayassuidae</t>
  </si>
  <si>
    <t>Cervidae</t>
  </si>
  <si>
    <t>Caviidae</t>
  </si>
  <si>
    <t>Nothrotheriidae</t>
  </si>
  <si>
    <t>Suidae</t>
  </si>
  <si>
    <t>Tapiridae</t>
  </si>
  <si>
    <t>Mustelidae</t>
  </si>
  <si>
    <t>standardized element</t>
  </si>
  <si>
    <t>4th cheek tooth</t>
  </si>
  <si>
    <t>brain case</t>
  </si>
  <si>
    <t>canine</t>
  </si>
  <si>
    <t>dp2</t>
  </si>
  <si>
    <t>dp3</t>
  </si>
  <si>
    <t>FeAPD (midshaft anteroposterior diameter)</t>
  </si>
  <si>
    <t>FeB (breadth of epicondyles)</t>
  </si>
  <si>
    <t>FeHD (femoral head diameter)</t>
  </si>
  <si>
    <t>standardized measurement type</t>
  </si>
  <si>
    <t>femur midshaft circumference</t>
  </si>
  <si>
    <t>humerus midshaft circumference</t>
  </si>
  <si>
    <t>lm1</t>
  </si>
  <si>
    <t>lower molar</t>
  </si>
  <si>
    <t>lower cheek tooth</t>
  </si>
  <si>
    <t>lm2</t>
  </si>
  <si>
    <t>lm3</t>
  </si>
  <si>
    <t>lm8</t>
  </si>
  <si>
    <t>lower premolar</t>
  </si>
  <si>
    <t>lp2</t>
  </si>
  <si>
    <t>lp3</t>
  </si>
  <si>
    <t>lp4</t>
  </si>
  <si>
    <t>upper molar</t>
  </si>
  <si>
    <t>cheek tooth</t>
  </si>
  <si>
    <t>um1</t>
  </si>
  <si>
    <t>um2</t>
  </si>
  <si>
    <t>m2</t>
  </si>
  <si>
    <t>um3</t>
  </si>
  <si>
    <t>m3</t>
  </si>
  <si>
    <t>metapodial</t>
  </si>
  <si>
    <t>HuL</t>
  </si>
  <si>
    <t>premolar</t>
  </si>
  <si>
    <t>p1</t>
  </si>
  <si>
    <t>p4</t>
  </si>
  <si>
    <t>lp1</t>
  </si>
  <si>
    <t>up2</t>
  </si>
  <si>
    <t>up3</t>
  </si>
  <si>
    <t>up4</t>
  </si>
  <si>
    <t>cranium</t>
  </si>
  <si>
    <t>small proboscidean molar</t>
  </si>
  <si>
    <t>thoracic vertebra</t>
  </si>
  <si>
    <t>big proboscidean molar</t>
  </si>
  <si>
    <t>upper premolar</t>
  </si>
  <si>
    <t>ulna</t>
  </si>
  <si>
    <t>upper cheek tooth</t>
  </si>
  <si>
    <t>um4</t>
  </si>
  <si>
    <t>up1</t>
  </si>
  <si>
    <t>cranium (SKL)</t>
  </si>
  <si>
    <t>femur length &amp; width</t>
  </si>
  <si>
    <t>humerus anteroposterior diameter</t>
  </si>
  <si>
    <t>humerus epicondylar breadth</t>
  </si>
  <si>
    <t>humerus length and width</t>
  </si>
  <si>
    <t>humerus diameter</t>
  </si>
  <si>
    <t>humerus length</t>
  </si>
  <si>
    <t>Tremarctos</t>
  </si>
  <si>
    <t>Total individuals with measurements</t>
  </si>
  <si>
    <t>x</t>
  </si>
  <si>
    <t>Unknown</t>
  </si>
  <si>
    <t>CPT</t>
  </si>
  <si>
    <t xml:space="preserve"> Skull Length Measured skull and lower M1 length</t>
  </si>
  <si>
    <t>Lower M1 Length Measured skull and lower M1 length</t>
  </si>
  <si>
    <t>Camp Wood</t>
  </si>
  <si>
    <t xml:space="preserve">Lower M1 Length </t>
  </si>
  <si>
    <t>Highway 71, 3 mi SE of Pedernales River</t>
  </si>
  <si>
    <t>Comstock</t>
  </si>
  <si>
    <t xml:space="preserve"> Skull Length </t>
  </si>
  <si>
    <t>fall 1966</t>
  </si>
  <si>
    <t>Red Rock</t>
  </si>
  <si>
    <t xml:space="preserve"> Skull Length *two skulls associated with this number; sampled on for both BS and SIA, measured both skull and upper M1 length</t>
  </si>
  <si>
    <t>Upper M1 Length *two skulls associated with this number; sampled on for both BS and SIA, measured both skull and upper M1 length</t>
  </si>
  <si>
    <t>12 mi S of Austin on interstate 35</t>
  </si>
  <si>
    <t>AJ Trammell Farm</t>
  </si>
  <si>
    <t xml:space="preserve">Upper M1 Length *barely chipped, may effect length </t>
  </si>
  <si>
    <t>Near Comstock</t>
  </si>
  <si>
    <t xml:space="preserve"> Femur Length distal end, transverse width</t>
  </si>
  <si>
    <t xml:space="preserve"> Humerus Length distal end, transverse width</t>
  </si>
  <si>
    <t>distal Femur</t>
  </si>
  <si>
    <t>Distal Femur Width distal end, transverse width</t>
  </si>
  <si>
    <t xml:space="preserve"> Toothrow Length Measured lower toothrow and lower M1 length</t>
  </si>
  <si>
    <t>Lower M1 Length Measured lower toothrow and lower M1 length</t>
  </si>
  <si>
    <t>Just N of Florence on 440</t>
  </si>
  <si>
    <t xml:space="preserve"> Skull Length *several individuals in box, sampled full skull for BS and SIA</t>
  </si>
  <si>
    <t>9 mi NW of Lampasas</t>
  </si>
  <si>
    <t>TX 30 btw Hunt and Leakey</t>
  </si>
  <si>
    <t xml:space="preserve"> Femur Length Subadult, measured right femur length and left humerus length</t>
  </si>
  <si>
    <t xml:space="preserve"> Femur Width Subadult, measured right femur length and left humerus length</t>
  </si>
  <si>
    <t xml:space="preserve"> Humerus Length Subadult, measured right femur length and left humerus length</t>
  </si>
  <si>
    <t xml:space="preserve"> Skull Length **Could be juvenile , measured skull and lower M1 length</t>
  </si>
  <si>
    <t>Lower M1 Length **Could be juvenile , measured skull and lower M1 length</t>
  </si>
  <si>
    <t>1 mi E of Florence</t>
  </si>
  <si>
    <t xml:space="preserve"> Skull Length Measured skull and upper M1 length</t>
  </si>
  <si>
    <t>Upper M1 Length Measured skull and upper M1 length</t>
  </si>
  <si>
    <t>5 mi west of Austin</t>
  </si>
  <si>
    <t xml:space="preserve"> Skull Length Measured skull and lower M1 length, could be subadult</t>
  </si>
  <si>
    <t>Lower M1 Length Measured skull and lower M1 length, could be subadult</t>
  </si>
  <si>
    <t>Pease Park</t>
  </si>
  <si>
    <t>jan 13 1987</t>
  </si>
  <si>
    <t>Balcones Reseach Center, Austin</t>
  </si>
  <si>
    <t xml:space="preserve">Sum of elements measured: </t>
  </si>
  <si>
    <t>Binomen</t>
  </si>
  <si>
    <t>Skull</t>
  </si>
  <si>
    <t>femur length</t>
  </si>
  <si>
    <t>humerus trochlear length</t>
  </si>
  <si>
    <t xml:space="preserve">humerus </t>
  </si>
  <si>
    <t>Number elements measured</t>
  </si>
  <si>
    <t>Taxon (genus)</t>
  </si>
  <si>
    <t>Taxon (family)</t>
  </si>
  <si>
    <t>Taxon (order)</t>
  </si>
  <si>
    <t>BS equation?</t>
  </si>
  <si>
    <t>Canidae (filtered to elements&gt;1)</t>
  </si>
  <si>
    <t>Cingulata (filtered to elements&gt;1)</t>
  </si>
  <si>
    <t>Proboscidea (filtered to elements&gt;1)</t>
  </si>
  <si>
    <t>Pilosa (filtered to elements&gt;1)</t>
  </si>
  <si>
    <t>Class</t>
  </si>
  <si>
    <t>Other Specification</t>
  </si>
  <si>
    <t>x is Craniodental or Postcranial</t>
  </si>
  <si>
    <t>y</t>
  </si>
  <si>
    <t>y description</t>
  </si>
  <si>
    <t>units of y</t>
  </si>
  <si>
    <t>x description</t>
  </si>
  <si>
    <t>units of x</t>
  </si>
  <si>
    <t>EQUATION (log 10 unless otherwise noted)</t>
  </si>
  <si>
    <t>test used to form equation</t>
  </si>
  <si>
    <t>body mass range from which derived</t>
  </si>
  <si>
    <t>r-squared (coefficient of determination)</t>
  </si>
  <si>
    <t>N (number of specimens)</t>
  </si>
  <si>
    <t>P-value</t>
  </si>
  <si>
    <t>%SEE (standard error of the estimation)</t>
  </si>
  <si>
    <t>%PE (average absolute percent prediction)</t>
  </si>
  <si>
    <t>MAPE (mean absolute percent prediction error)</t>
  </si>
  <si>
    <t>Figure and Descriptions of Measurements Taken</t>
  </si>
  <si>
    <t>Mammalia</t>
  </si>
  <si>
    <t>ruminants</t>
  </si>
  <si>
    <t>postcranial</t>
  </si>
  <si>
    <t>body mass</t>
  </si>
  <si>
    <t>kg</t>
  </si>
  <si>
    <t>H1</t>
  </si>
  <si>
    <t>Humerus Length 1 (short)</t>
  </si>
  <si>
    <t>cm</t>
  </si>
  <si>
    <t>Log(body mass) = (3.3412)*Log(H1) + (-2.3085)</t>
  </si>
  <si>
    <t>Scott, K.M. 1990. Postcranial dimensions of ungulates as predictors of body mass.  Body size im mammalian paleobiology: estimation and biological implication. Damuth, J. and B.J. MacFadden, eds. Cambridge University Press, New York. 301-335</t>
  </si>
  <si>
    <t>H2</t>
  </si>
  <si>
    <t>Humerus Length 2 (long)</t>
  </si>
  <si>
    <t>Log(body mass) = (3.3123)*Log(H2) + (-2.4252)</t>
  </si>
  <si>
    <t>H3</t>
  </si>
  <si>
    <t>Proximal Humerus Diameter (articulating surface)</t>
  </si>
  <si>
    <t>Log(body mass) = (2.7156)*Log(H3) + (0.2411)</t>
  </si>
  <si>
    <t>H4</t>
  </si>
  <si>
    <t>Distal Humerus Transveral Diameter 1 (narrow)</t>
  </si>
  <si>
    <t>Log(body mass) = (2.5518)*Log(H4) + (0.4093)</t>
  </si>
  <si>
    <t>H5</t>
  </si>
  <si>
    <t>Distal Humerus Transveral Diameter 1 (wide)</t>
  </si>
  <si>
    <t>Log(body mass) = (2.6372)*Log(H5) + (0.2574)</t>
  </si>
  <si>
    <t>H6</t>
  </si>
  <si>
    <t>Log(body mass) = (2.7556)*Log(H6) + (1.3708)</t>
  </si>
  <si>
    <t>H7</t>
  </si>
  <si>
    <t>Log(body mass) = (2.4603)*Log(H7) + (1.0899)</t>
  </si>
  <si>
    <t>H8</t>
  </si>
  <si>
    <t>Log(body mass) = (2.4492)*Log(H8) + (0.8856)</t>
  </si>
  <si>
    <t>U1</t>
  </si>
  <si>
    <t>Ulna Length</t>
  </si>
  <si>
    <t>Log(body mass) = (2.99)*Log(U1) + (-2.3584)</t>
  </si>
  <si>
    <t>U2</t>
  </si>
  <si>
    <t>Log(body mass) = (2.6873)*Log(U2) + (-0.1103)</t>
  </si>
  <si>
    <t>R1</t>
  </si>
  <si>
    <t>Radius Length</t>
  </si>
  <si>
    <t>Log(body mass) = (2.9204)*Log(R1) + (-1.9583)</t>
  </si>
  <si>
    <t>R2</t>
  </si>
  <si>
    <t>Proximal Radius Transversal Diameter 1 (narrow)</t>
  </si>
  <si>
    <t>Log(body mass) = (2.5149)*Log(R2) + (0.4297)</t>
  </si>
  <si>
    <t>R3</t>
  </si>
  <si>
    <t>Proximal Radius Transversal Diameter 1 (wide)</t>
  </si>
  <si>
    <t>Log(body mass) = (2.5443)*Log(R3) + (1.0519)</t>
  </si>
  <si>
    <t>R4</t>
  </si>
  <si>
    <t>Proximal Radius Anteroposterior Diamter</t>
  </si>
  <si>
    <t>Log(body mass) = (2.4226)*Log(R4) + (0.3872)</t>
  </si>
  <si>
    <t>R5</t>
  </si>
  <si>
    <t>Distal Radius Transversal Diameter</t>
  </si>
  <si>
    <t>Log(body mass) = (2.452)*Log(R5) + (0.4758)</t>
  </si>
  <si>
    <t>R6</t>
  </si>
  <si>
    <t>Log(body mass) = (2.5784)*Log(R6) + (0.8948)</t>
  </si>
  <si>
    <t>R7</t>
  </si>
  <si>
    <t>Log(body mass) = (2.5041)*Log(R7) + (1.4672)</t>
  </si>
  <si>
    <t>MC1</t>
  </si>
  <si>
    <t>Metacarpal Length</t>
  </si>
  <si>
    <t>Log(body mass) = (2.4722)*Log(MC1) + (-1.237)</t>
  </si>
  <si>
    <t>MC2</t>
  </si>
  <si>
    <t>Distal Metacarpal Transversal Diameter</t>
  </si>
  <si>
    <t>Log(body mass) = (2.6091)*Log(MC2) + (0.6225)</t>
  </si>
  <si>
    <t>MC3</t>
  </si>
  <si>
    <t>Distal Metacarpal Anteroposterior Diamteter</t>
  </si>
  <si>
    <t>Log(body mass) = (2.7633)*Log(MC3) + (1.0742)</t>
  </si>
  <si>
    <t>MC4</t>
  </si>
  <si>
    <t>Log(body mass) = (2.3014)*Log(MC4) + (0.7536)</t>
  </si>
  <si>
    <t>MC5</t>
  </si>
  <si>
    <t>Log(body mass) = (2.6075)*Log(MC5) + (1.2497)</t>
  </si>
  <si>
    <t>MC6</t>
  </si>
  <si>
    <t>Log(body mass) = (2.4965)*Log(MC6) + (1.1938)</t>
  </si>
  <si>
    <t>MC7</t>
  </si>
  <si>
    <t>Log(body mass) = (2.6556)*Log(MC7) + (1.3819)</t>
  </si>
  <si>
    <t>F1</t>
  </si>
  <si>
    <t>Femur Length 1 (femoral head to medial condyle)</t>
  </si>
  <si>
    <t>Log(body mass) = (3.4661)*Log(F1) + (-2.908)</t>
  </si>
  <si>
    <t>F2</t>
  </si>
  <si>
    <t>Femur Length 2 (trochanteric notch to lateral condyle)</t>
  </si>
  <si>
    <t>Log(body mass) = (2.7237)*Log(F2) + (-0.2882)</t>
  </si>
  <si>
    <t>F3</t>
  </si>
  <si>
    <t>Femur Length 3 (third trochanter to lateral condyle)</t>
  </si>
  <si>
    <t>Log(body mass) = (2.9439)*Log(F3) + (-0.0941)</t>
  </si>
  <si>
    <t>F4</t>
  </si>
  <si>
    <t>Log(body mass) = (3.0012)*Log(F4) + (0.7215)</t>
  </si>
  <si>
    <t>F5</t>
  </si>
  <si>
    <t>Distal Femur Transversal Diameter</t>
  </si>
  <si>
    <t>Log(body mass) = (2.9006)*Log(F5) + (-0.083)</t>
  </si>
  <si>
    <t>F6</t>
  </si>
  <si>
    <t>Log(body mass) = (2.9022)*Log(F6) + (0.8739)</t>
  </si>
  <si>
    <t>F7</t>
  </si>
  <si>
    <t>Log(body mass) = (2.7577)*Log(F7) + (0.8725)</t>
  </si>
  <si>
    <t>T1</t>
  </si>
  <si>
    <t>Tibia Length</t>
  </si>
  <si>
    <t>Log(body mass) = (3.8468)*Log(T1) + (-3.6242)</t>
  </si>
  <si>
    <t>T2</t>
  </si>
  <si>
    <t>Proximal Tibia Transversal Diameter</t>
  </si>
  <si>
    <t>Log(body mass) = (2.8751)*Log(T2) + (-0.2758)</t>
  </si>
  <si>
    <t>T3</t>
  </si>
  <si>
    <t>Proximal Tibia Anteroposterior Diameter</t>
  </si>
  <si>
    <t>Log(body mass) = (3.1659)*Log(T3) + (0.114)</t>
  </si>
  <si>
    <t>T4</t>
  </si>
  <si>
    <t>Distal Tibia Transversal Diameter</t>
  </si>
  <si>
    <t>Log(body mass) = (2.794)*Log(T4) + (0.3222)</t>
  </si>
  <si>
    <t>T5</t>
  </si>
  <si>
    <t>Distal Tibia Anteroposterior Diameter</t>
  </si>
  <si>
    <t>Log(body mass) = (2.9821)*Log(T5) + (0.6107)</t>
  </si>
  <si>
    <t>T6</t>
  </si>
  <si>
    <t>Log(body mass) = (2.8018)*Log(T6) + (0.8446)</t>
  </si>
  <si>
    <t>T7</t>
  </si>
  <si>
    <t>Log(body mass) = (2.9451)*Log(T7) + (0.9804)</t>
  </si>
  <si>
    <t>MT1</t>
  </si>
  <si>
    <t>Metatarsal Length</t>
  </si>
  <si>
    <t>Log(body mass) = (2.9135)*Log(MT1) + (-1.8978)</t>
  </si>
  <si>
    <t>MT2</t>
  </si>
  <si>
    <t>Proximal Metatarsal Transversal Diameter</t>
  </si>
  <si>
    <t>Log(body mass) = (2.8871)*Log(MT2) + (0.6262)</t>
  </si>
  <si>
    <t>MT3</t>
  </si>
  <si>
    <t>Proximal Metatarsal Anteroposterior Diameter</t>
  </si>
  <si>
    <t>Log(body mass) = (2.9054)*Log(MT3) + (0.63)</t>
  </si>
  <si>
    <t>MT4</t>
  </si>
  <si>
    <t>Distal Metatarsal Transversal Diameter</t>
  </si>
  <si>
    <t>Log(body mass) = (2.7095)*Log(MT4) + (0.5527)</t>
  </si>
  <si>
    <t>MT5</t>
  </si>
  <si>
    <t>Log(body mass) = (2.9239)*Log(MT5) + (1.1406)</t>
  </si>
  <si>
    <t>MT6</t>
  </si>
  <si>
    <t>Log(body mass) = (2.8721)*Log(MT6) + (1.186)</t>
  </si>
  <si>
    <t>MT7</t>
  </si>
  <si>
    <t>Log(body mass) = (2.8727)*Log(MT7) + (1.141)</t>
  </si>
  <si>
    <t>craniodental</t>
  </si>
  <si>
    <t>Lower First Molar Length (M1L)</t>
  </si>
  <si>
    <t>mm</t>
  </si>
  <si>
    <t>Log(body mass) = (1.82)*Log(Lower First Molar Length (M1L)) + (-1.22)</t>
  </si>
  <si>
    <t>Van Valkenburgh, B. 1990. Skeletal and dental predictors of body mass in carnivores. Body size im mammalian paleobiology: estimation and biological implication. Damuth, J. and B.J. MacFadden, eds. Cambridge University Press, New York. 181-205</t>
  </si>
  <si>
    <t>Skull Length (SKL)</t>
  </si>
  <si>
    <t>Log(body mass) = (2.86)*Log(Skull Length (SKL)) + (-5.21)</t>
  </si>
  <si>
    <t>Occiput-Orbit Length (OOL)</t>
  </si>
  <si>
    <t>Log(body mass) = (3.08)*Log(Occiput-Orbit Length (OOL)) + (-5.03)</t>
  </si>
  <si>
    <t>both</t>
  </si>
  <si>
    <t>Head-Body Length (HBL)</t>
  </si>
  <si>
    <t>Log(body mass) = (2.3)*Log(Head-Body Length (HBL)) + (-5.58)</t>
  </si>
  <si>
    <t>g</t>
  </si>
  <si>
    <t>Log(body mass) = (3.16)*Log(Astragalus length (AsL)) + (-0.36)</t>
  </si>
  <si>
    <t>"We regressed the log-normalized data for body size and each body measurement
separately across all species (Fig. S2.1-S2.5, Table 2.1)."</t>
  </si>
  <si>
    <t>Pardi, M.I. 2016. A multidimensional investigation of the niche: geographic distributions, body size, and interspecific interactions of late Quaternary North American Canidae. Ph.D. Dissertation. University of New Mexico.</t>
  </si>
  <si>
    <t>Astragalus trochlea length (AsTL)</t>
  </si>
  <si>
    <t>Log(body mass) = (2.73)*Log(Astragalus trochlea length (AsTL)) + (0.99)</t>
  </si>
  <si>
    <t>Log(body mass) = (3.03)*Log(Calcaneum length (CaL)) + (-0.87)</t>
  </si>
  <si>
    <t>Femur midshaft anteroposterior diameter (FeAPD)</t>
  </si>
  <si>
    <t>Log(body mass) = (2.68)*Log(Femur midshaft anteroposterior diameter (FeAPD)) + (1.23)</t>
  </si>
  <si>
    <t>Femur breadth of epicondyles (FeB)</t>
  </si>
  <si>
    <t>Log(body mass) = (2.86)*Log(Femur breadth of epicondyles (FeB)) + (-0.12)</t>
  </si>
  <si>
    <t>Femur height of greater trochanter (FeGTH)</t>
  </si>
  <si>
    <t>Log(body mass) = (2.24)*Log(Femur height of greater trochanter (FeGTH)) + (1.15)</t>
  </si>
  <si>
    <t>Femur head diameter (FeHD)</t>
  </si>
  <si>
    <t>Log(body mass) = (2.7)*Log(Femur head diameter (FeHD)) + (0.75)</t>
  </si>
  <si>
    <t>Log(body mass) = (3.25)*Log(Femur length (FeL)) + (-3.17)</t>
  </si>
  <si>
    <t>Femur midshaft mediolateral diameter (FeMLD)</t>
  </si>
  <si>
    <t>Log(body mass) = (2.96)*Log(Femur midshaft mediolateral diameter (FeMLD)) + (0.87)</t>
  </si>
  <si>
    <t>Humerus midshaft anteroposterior diameter (HuAPD)</t>
  </si>
  <si>
    <t>Log(body mass) = (2.49)*Log(Humerus midshaft anteroposterior diameter (HuAPD)) + (1.24)</t>
  </si>
  <si>
    <t>Humerus breadth of epicondyles (HuEB)</t>
  </si>
  <si>
    <t>Log(body mass) = (2.5)*Log(Humerus breadth of epicondyles (HuEB)) + (0.37)</t>
  </si>
  <si>
    <t>Humerus breadth of the trochlea and condyle (HuHTL)</t>
  </si>
  <si>
    <t>Log(body mass) = (2.29)*Log(Humerus breadth of the trochlea and condyle (HuHTL)) + (1.06)</t>
  </si>
  <si>
    <t>Log(body mass) = (3.52)*Log(Humerus length (HuL)) + (-3.67)</t>
  </si>
  <si>
    <t>Humerus midshaft mediolateral diameter (HuMLD)</t>
  </si>
  <si>
    <t>Log(body mass) = (2.57)*Log(Humerus midshaft mediolateral diameter (HuMLD)) + (1.37)</t>
  </si>
  <si>
    <t>Dentition: lower first molar length (m1L)</t>
  </si>
  <si>
    <t>Log(body mass) = (2.93)*Log(Dentition: lower first molar length (m1L)) + (0.27)</t>
  </si>
  <si>
    <t>Dentition: upper fouther molar length (P4L)</t>
  </si>
  <si>
    <t>Log(body mass) = (2.97)*Log(Dentition: upper fouther molar length (P4L)) + (0.37)</t>
  </si>
  <si>
    <t>Log(body mass) = (3.19)*Log(Radius length (RaL)) + (-2.92)</t>
  </si>
  <si>
    <t>Skull length (SkL)</t>
  </si>
  <si>
    <t>Log(body mass) = (3.58)*Log(Skull length (SkL)) + (-4)</t>
  </si>
  <si>
    <t>Tibia midshaft anteroposterior diameter (TiAPD)</t>
  </si>
  <si>
    <t>Log(body mass) = (2.79)*Log(Tibia midshaft anteroposterior diameter (TiAPD)) + (1.07)</t>
  </si>
  <si>
    <t>Log(body mass) = (3.76)*Log(Tibia length (TiL)) + (-4.37)</t>
  </si>
  <si>
    <t>Tibia midshaft mediolateral diameter (TiMLD)</t>
  </si>
  <si>
    <t>Log(body mass) = (2.75)*Log(Tibia midshaft mediolateral diameter (TiMLD)) + (1.15)</t>
  </si>
  <si>
    <t>Tibial tuberosity length (TiSL)</t>
  </si>
  <si>
    <t>Log(body mass) = (2.54)*Log(Tibial tuberosity length (TiSL)) + (0.39)</t>
  </si>
  <si>
    <t>Log(body mass) = (3.18)*Log(Ulna length (UlL)) + (-3.11)</t>
  </si>
  <si>
    <t>Ulna length of olecranon process (UlOL)</t>
  </si>
  <si>
    <t>Log(body mass) = (2.58)*Log(Ulna length of olecranon process (UlOL)) + (0.69)</t>
  </si>
  <si>
    <t>BL</t>
  </si>
  <si>
    <t>body length</t>
  </si>
  <si>
    <t>condylobasal length of cranium</t>
  </si>
  <si>
    <t>body length = 0.7597(condylobasal length of cranium)+(-38.063)</t>
  </si>
  <si>
    <t>linear regression</t>
  </si>
  <si>
    <t>Turner, A. and O.H. Regan. 2002. The assessment of size in fossil Felidae. Estudios Geol. 58: 45-54</t>
  </si>
  <si>
    <t>Log(body mass) = (2.72)*Log(Head-Body Length (HBL)) + (-6.83)</t>
  </si>
  <si>
    <t>Log(body mass) = (3.11)*Log(Skull Length (SKL)) + (-5.38)</t>
  </si>
  <si>
    <t>Log(body mass) = (3.54)*Log(Occiput-Orbit Length (OOL)) + (-5.86)</t>
  </si>
  <si>
    <t>body mass = 1.122(condylobasal length of cranium)+(-184.88)</t>
  </si>
  <si>
    <t>"condylobasal length against body mass, for which a least-squares linear regression has been performed"</t>
  </si>
  <si>
    <t>Log(body mass) = (3.05)*Log(Lower First Molar Length (M1L)) + (-2.15)</t>
  </si>
  <si>
    <t>HBL</t>
  </si>
  <si>
    <t>Log(body mass) = (2.81)*Log(Head-Body Length (HBL)) + (-7.08)</t>
  </si>
  <si>
    <t>Log(body mass) = (3.29)*Log(Occiput-Orbit Length (OOL)) + (-5.53)</t>
  </si>
  <si>
    <t>M1L</t>
  </si>
  <si>
    <t>Log(body mass) = (3.48)*Log(Lower First Molar Length (M1L)) + (-3.04)</t>
  </si>
  <si>
    <t>Log(body mass) = (3.39)*Log(Skull Length (SKL)) + (-6.03)</t>
  </si>
  <si>
    <t>Log(body mass) = (0.49)*Log(Lower First Molar Length (M1L)) + (1.26)</t>
  </si>
  <si>
    <t>Log(body mass) = (1.98)*Log(Occiput-Orbit Length (OOL)) + (-2.38)</t>
  </si>
  <si>
    <t>Log(body mass) = (2.02)*Log(Skull Length (SKL)) + (-2.8)</t>
  </si>
  <si>
    <t>Log(body mass) = (2.98)*Log(Head-Body Length (HBL)) + (-7.43)</t>
  </si>
  <si>
    <t>Size group: &gt;100 kg</t>
  </si>
  <si>
    <t>Log(body mass) = (0.57)*Log(Lower First Molar Length (M1L)) + (1.45)</t>
  </si>
  <si>
    <t>Size group: 6-10 kg</t>
  </si>
  <si>
    <t>Log(body mass) = (0.36)*Log(Lower First Molar Length (M1L)) + (0.43)</t>
  </si>
  <si>
    <t>Log(body mass) = (0.8)*Log(Occiput-Orbit Length (OOL)) + (-0.7)</t>
  </si>
  <si>
    <t>Log(body mass) = (0.9)*Log(Head-Body Length (HBL)) + (-1.68)</t>
  </si>
  <si>
    <t>Log(body mass) = (1.01)*Log(Skull Length (SKL)) + (-1.28)</t>
  </si>
  <si>
    <t>Size group: &lt; 6 kg</t>
  </si>
  <si>
    <t>Log(body mass) = (1.21)*Log(Lower First Molar Length (M1L)) + (-0.93)</t>
  </si>
  <si>
    <t>Size group: 10-100 kg</t>
  </si>
  <si>
    <t>Log(body mass) = (1.19)*Log(Lower First Molar Length (M1L)) + (-0.09)</t>
  </si>
  <si>
    <t>Log(body mass) = (1.51)*Log(Occiput-Orbit Length (OOL)) + (-1.25)</t>
  </si>
  <si>
    <t>Log(body mass) = (1.56)*Log(Skull Length (SKL)) + (-1.61)</t>
  </si>
  <si>
    <t>Log(body mass) = (1.71)*Log(Skull Length (SKL)) + (-2.42)</t>
  </si>
  <si>
    <t>Log(body mass) = (2.13)*Log(Head-Body Length (HBL)) + (-5.39)</t>
  </si>
  <si>
    <t>Log(body mass) = (2.7)*Log(Occiput-Orbit Length (OOL)) + (-4.55)</t>
  </si>
  <si>
    <t>Log(body mass) = (2.3)*Log(Occiput-Orbit Length (OOL)) + (-3.37)</t>
  </si>
  <si>
    <t>Log(body mass) = (2.55)*Log(Skull Length (SKL)) + (-4.56)</t>
  </si>
  <si>
    <t>Log(body mass) = (2.97)*Log(Lower First Molar Length (M1L)) + (-2.27)</t>
  </si>
  <si>
    <t>Log(body mass) = (2.46)*Log(Head-Body Length (HBL)) + (-5.78)</t>
  </si>
  <si>
    <t>Log(body mass) = (2.05)*Log(Head-Body Length (HBL)) + (-4.77)</t>
  </si>
  <si>
    <t>Log(body mass) = (3.13)*Log(Skull Length (SKL)) + (-5.59)</t>
  </si>
  <si>
    <t>Log(body mass) = (3.44)*Log(Occiput-Orbit Length (OOL)) + (-5.74)</t>
  </si>
  <si>
    <t>Log(body mass) = (2.88)*Log(Head-Body Length (HBL)) + (-7.24)</t>
  </si>
  <si>
    <t>Ochotonidae</t>
  </si>
  <si>
    <t>burrowing</t>
  </si>
  <si>
    <t>HAPDp</t>
  </si>
  <si>
    <t>proximal humeral anteroposterior diameter (HAPDp)</t>
  </si>
  <si>
    <t>Log(body mass) = Log(0.916) + (1.769)*Log(proximal humeral anteroposterior diameter (HAPDp))</t>
  </si>
  <si>
    <t>"The model used to estimate the BMs of extinct animals was allometric (Damuth &amp; MacFadden, 1990), expressed as a power function Y = aXb. The power function was log transformed, obtaining a linear relationship (log Y = log a + b log X). The data were fitted by the method of least squares (OLS, Model I) using stepwise methodology for multiple models (Quinn &amp; Keough, 2002)."</t>
  </si>
  <si>
    <t>Moncunill-Solé, B., J. Quintana, X. Jordana, P. Engelbrektsson, and M. Köhler. 2015. The weight of fossil leporids and ochotonids: body mass estimation models for the order Lagomorpha</t>
  </si>
  <si>
    <t>HTDd</t>
  </si>
  <si>
    <t>distal humeral transversal diameter (HTDd)</t>
  </si>
  <si>
    <t>Log(body mass) = Log(1.053) + (1.513)*Log(distal humeral transversal diameter (HTDd))</t>
  </si>
  <si>
    <t>HAPDd</t>
  </si>
  <si>
    <t>distal humeral anteroposterior diameter (HAPDd)</t>
  </si>
  <si>
    <t>Log(body mass) = Log(1.354) + (1.769)*Log(distal humeral anteroposterior diameter (HAPDd))</t>
  </si>
  <si>
    <t>All</t>
  </si>
  <si>
    <t>WOC</t>
  </si>
  <si>
    <t>width of occipital condyles (WOC)</t>
  </si>
  <si>
    <t>Log(body mass) = Log(-1.526) + (4.091)*Log(width of occipital condyles (WOC))</t>
  </si>
  <si>
    <t>FL</t>
  </si>
  <si>
    <t>femur length (FL)</t>
  </si>
  <si>
    <t>Log(body mass) = Log(-1.11) + (2.229)*Log(femur length (FL))</t>
  </si>
  <si>
    <t>FTDp</t>
  </si>
  <si>
    <t>proximal femoral transversal diameter (FTDp)</t>
  </si>
  <si>
    <t>Log(body mass) = Log(0.498) + (2.217)*Log(proximal femoral transversal diameter (FTDp))</t>
  </si>
  <si>
    <t>FTDd</t>
  </si>
  <si>
    <t>distal femoral transversal diameter (FTDd)</t>
  </si>
  <si>
    <t>Log(body mass) = Log(0.318) + (2.481)*Log(distal femoral transversal diameter (FTDd))</t>
  </si>
  <si>
    <t>FAPDd</t>
  </si>
  <si>
    <t>distal femoral anteroposterior diameter (FAPDd)</t>
  </si>
  <si>
    <t>Log(body mass) = Log(0.225) + (2.63)*Log(distal femoral anteroposterior diameter (FAPDd))</t>
  </si>
  <si>
    <t>HL</t>
  </si>
  <si>
    <t>humerus length (HL)</t>
  </si>
  <si>
    <t>Log(body mass) = Log(-1.221) + (2.418)*Log(humerus length (HL))</t>
  </si>
  <si>
    <t>Log(body mass) = Log(0.27) + (2.819)*Log(proximal humeral anteroposterior diameter (HAPDp))</t>
  </si>
  <si>
    <t>Log(body mass) = Log(-0.063) + (3.386)*Log(distal humeral transversal diameter (HTDd))</t>
  </si>
  <si>
    <t>Log(body mass) = Log(1.13) + (2.553)*Log(distal humeral anteroposterior diameter (HAPDd))</t>
  </si>
  <si>
    <t>TL</t>
  </si>
  <si>
    <t>tibia length (TL)</t>
  </si>
  <si>
    <t>Log(body mass) = Log(-1.271) + (2.254)*Log(tibia length (TL))</t>
  </si>
  <si>
    <t>TTDp</t>
  </si>
  <si>
    <t>proximal tibia transversal diameter (TTDp)</t>
  </si>
  <si>
    <t>Log(body mass) = Log(0.219) + (2.577)*Log(proximal tibia transversal diameter (TTDp))</t>
  </si>
  <si>
    <t>TAPDp</t>
  </si>
  <si>
    <t>proximal tibia anteroposterior diameter (TAPDp)</t>
  </si>
  <si>
    <t>Log(body mass) = Log(0.599) + (2.265)*Log(proximal tibia anteroposterior diameter (TAPDp))</t>
  </si>
  <si>
    <t>TTDd</t>
  </si>
  <si>
    <t>distal tibia transversal diameter (TTDd)</t>
  </si>
  <si>
    <t>Log(body mass) = Log(0.461) + (2.584)*Log(distal tibia transversal diameter (TTDd))</t>
  </si>
  <si>
    <t>WM/1</t>
  </si>
  <si>
    <t>width of the first lower molar (WM/1)</t>
  </si>
  <si>
    <t>Log(body mass) = Log(1.778) + (2.959)*Log(width of the first lower molar (WM/1))</t>
  </si>
  <si>
    <t>LM/1</t>
  </si>
  <si>
    <t xml:space="preserve">length of the first lower molar (LM/1) </t>
  </si>
  <si>
    <t>Log(body mass) = Log(1.807) + (3.353)*Log(length of the first lower molar (LM/1) )</t>
  </si>
  <si>
    <t>M/1AA</t>
  </si>
  <si>
    <t>area of the first lower molar (M/1AA)</t>
  </si>
  <si>
    <t>Log(body mass) = Log(1.89) + (1.47)*Log(area of the first lower molar (M/1AA))</t>
  </si>
  <si>
    <t>TRL</t>
  </si>
  <si>
    <t>toothrow length (TRL)</t>
  </si>
  <si>
    <t>Log(body mass) = Log(0.547) + (2.247)*Log(toothrow length (TRL))</t>
  </si>
  <si>
    <t>TRAA</t>
  </si>
  <si>
    <t>toothrow area (TRAA)</t>
  </si>
  <si>
    <t>Log(body mass) = Log(0.462) + (1.659)*Log(toothrow area (TRAA))</t>
  </si>
  <si>
    <t>Log(body mass) = Log(0.949) + (2.191)*Log(proximal humeral anteroposterior diameter (HAPDp))</t>
  </si>
  <si>
    <t>Log(body mass) = Log(0.934) + (2.393)*Log(distal humeral transversal diameter (HTDd))</t>
  </si>
  <si>
    <t>Log(body mass) = Log(1.536) + (2.076)*Log(distal humeral anteroposterior diameter (HAPDd))</t>
  </si>
  <si>
    <t>Log(body mass) = Log(1.483) + (2.728)*Log(width of the first lower molar (WM/1))</t>
  </si>
  <si>
    <t>Log(body mass) = Log(1.514) + (2.608)*Log(length of the first lower molar (LM/1) )</t>
  </si>
  <si>
    <t>Log(body mass) = Log(1.454) + (1.418)*Log(area of the first lower molar (M/1AA))</t>
  </si>
  <si>
    <t>Log(body mass) = Log(-0.228) + (2.741)*Log(toothrow length (TRL))</t>
  </si>
  <si>
    <t>Log(body mass) = Log(0.566) + (1.397)*Log(toothrow area (TRAA))</t>
  </si>
  <si>
    <t>OCB</t>
  </si>
  <si>
    <t>occipital condyle breadth</t>
  </si>
  <si>
    <t>total humerus length</t>
  </si>
  <si>
    <t>Log(occipital condyle breadth (OCB)) = (1.01)*Log(total humerus length) + (0.61)</t>
  </si>
  <si>
    <t>"ordinary least square (OLS) regressions were fitted to log 10 transformed data"</t>
  </si>
  <si>
    <t>&lt;0.0001</t>
  </si>
  <si>
    <t>Jukar, A.M., S.K. Lyons, and M.D. Uhen. 2018. A cranial correlate of body mass in proboscideans. Zoological Journal of the Linnean Society. XX, 1-13</t>
  </si>
  <si>
    <t>Figure 1. : Occipital condyle breadth (OCB): measured as linear distance across both condyles . Total length of humerus (HL): measured between most proximal end of lateral tuberosity to most distal end of lateral condyle</t>
  </si>
  <si>
    <t>total femur length (FL)</t>
  </si>
  <si>
    <t>Log(occipital condyle breadth (OCB)) = (0.81)*Log(total femur length (FL)) + (1.16)</t>
  </si>
  <si>
    <t>Figure 1. : Occipital condyle breadth (OCB): measured as linear distance across both condyles . Total length of femur (FL): measured between the proimal end of the femoral head and the distal-most end of the medial condyle.</t>
  </si>
  <si>
    <t>humerus minimum circumference (HMC)</t>
  </si>
  <si>
    <t>Log(occipital condyle breadth (OCB)) = (1.03)*Log(humerus minimum circumference (HMC)) + (0.15)</t>
  </si>
  <si>
    <t>Figure 1. : Occipital condyle breadth (OCB): measured as linear distance across both condyles . Humerus minimum circumference (HMC): measured using loop tape down the diaphysis of the limb bones until minimum circumference found.</t>
  </si>
  <si>
    <t>femur minimum circumference (FMC)</t>
  </si>
  <si>
    <t>Log(occipital condyle breadth (OCB)) = (1.01)*Log(femur minimum circumference (FMC)) + (0.17)</t>
  </si>
  <si>
    <t>Figure 1. : Occipital condyle breadth (OCB): measured as linear distance across both condyles . Femur minimum circumference (FMC): measured using loop tape down the diaphysis of the limb bones until minimum circumference found.</t>
  </si>
  <si>
    <t>Gomphotheriidae</t>
  </si>
  <si>
    <t>total humerus length (HL)</t>
  </si>
  <si>
    <t>Log(occipital condyle breadth (OCB)) = (1.67)*Log(total humerus length (HL)) + (-1.02)</t>
  </si>
  <si>
    <t>Log(occipital condyle breadth (OCB)) = (0.99)*Log(total humerus length (HL)) + (0.66)</t>
  </si>
  <si>
    <t>Log(occipital condyle breadth (OCB)) = (0.83)*Log(total femur length (FL)) + (1.1)</t>
  </si>
  <si>
    <t>Log(occipital condyle breadth (OCB)) = (1.19)*Log(humerus minimum circumference (HMC)) + (-0.22)</t>
  </si>
  <si>
    <t>Log(occipital condyle breadth (OCB)) = (1.12)*Log(femur minimum circumference (FMC)) + (-0.09)</t>
  </si>
  <si>
    <t>5.7 mm &lt; Hu. L. &lt; 830 mm</t>
  </si>
  <si>
    <t>Log(body mass) = (2.675)*Log(humerus length) + (-4.558)</t>
  </si>
  <si>
    <t>originally done as least-squares regression of log mass and log bone measurement</t>
  </si>
  <si>
    <t>&gt;0.90</t>
  </si>
  <si>
    <t>Roth, V.L. 1990. Insular dwarf elephants: a case study in body mass estimation and ecological inference. Body size im mammalian paleobiology: estimation and biological implication. Damuth, J. and B.J. MacFadden, eds. Cambridge University Press, New York. 151-179</t>
  </si>
  <si>
    <t>6.0 mm &lt; Fe. L. &lt; 980 mm</t>
  </si>
  <si>
    <t>Log(body mass) = (2.654)*Log(femur length) + (-4.751)</t>
  </si>
  <si>
    <t>4.9 mm &lt; Hu. C. &lt; 459 mm</t>
  </si>
  <si>
    <t>HC</t>
  </si>
  <si>
    <t>humerus circumference</t>
  </si>
  <si>
    <t>Log(body mass) = (2.611)*Log(humerus circumference) + (-3.024)</t>
  </si>
  <si>
    <t>5.5 mm &lt; Fe. C. &lt; 413 mm</t>
  </si>
  <si>
    <t>FC</t>
  </si>
  <si>
    <t>femur circumference</t>
  </si>
  <si>
    <t>Log(body mass) = (2.827)*Log(femur circumference) + (-3.421)</t>
  </si>
  <si>
    <t>HC + FL</t>
  </si>
  <si>
    <t>sum of humerus &amp; femur circumference</t>
  </si>
  <si>
    <t>Log(body mass) = (2.733)*Log(sum of humerus &amp; femur circumference) + (-4.075)</t>
  </si>
  <si>
    <t>JSK</t>
  </si>
  <si>
    <t xml:space="preserve">Copied over Catalina's additions to MP1 morphology table and homogenized format. Removed spaces before and after taxon/age/element names. Added columns for standardized element and standardized element type within Raw Data. Built an auto-element count by taxon sheet that will update automatically with addition of new specimens to the raw data sheet. Added BS equation check by taxon tab to see if Felisa wants me to proceed differently with it. </t>
  </si>
  <si>
    <t>r2</t>
  </si>
  <si>
    <t>df</t>
  </si>
  <si>
    <t>21-22</t>
  </si>
  <si>
    <t>.97-.98</t>
  </si>
  <si>
    <t>21-23</t>
  </si>
  <si>
    <t>.96-.98</t>
  </si>
  <si>
    <t>19-20</t>
  </si>
  <si>
    <t>.96-.99</t>
  </si>
  <si>
    <t>19-23</t>
  </si>
  <si>
    <t>Keller 2019 measurements</t>
  </si>
  <si>
    <t>C. dirus/Pleistocene</t>
  </si>
  <si>
    <t>C. latrans(2)/Holocene, Urocyon/Pleistocene</t>
  </si>
  <si>
    <t>C. latrans/Holocene, V. vulpes/Holocene</t>
  </si>
  <si>
    <t>C. latrans(3)/Holocene, C. latrans(3)/Pleistocene</t>
  </si>
  <si>
    <t>C. lupus/Pleistocene, V. macrotis/Holocene, V. vulpes(2)/Pleistocene</t>
  </si>
  <si>
    <t>Vulpes(2)/Pleistocene</t>
  </si>
  <si>
    <t>C. latrans(2)/Holocene, C. latrans/Pleistocene, Canis sp.(2)/Holocene</t>
  </si>
  <si>
    <t>C. latrans(2)/Holocene</t>
  </si>
  <si>
    <t>C. latrans(11)/Pleistocene, C. dirus/Pleistocene</t>
  </si>
  <si>
    <t>C. latrans(2)/Holocene, C. latrans(2)/Pleistocene</t>
  </si>
  <si>
    <r>
      <t xml:space="preserve">BS equation </t>
    </r>
    <r>
      <rPr>
        <b/>
        <sz val="12"/>
        <color rgb="FFFF0000"/>
        <rFont val="Calibri"/>
        <family val="2"/>
        <scheme val="minor"/>
      </rPr>
      <t>or taxon/age affected by loss</t>
    </r>
  </si>
  <si>
    <t>Lundelius 1972</t>
  </si>
  <si>
    <t>977-4</t>
  </si>
  <si>
    <t>Mylondontidae</t>
  </si>
  <si>
    <t xml:space="preserve">Holmesina </t>
  </si>
  <si>
    <t>lower 3 or 4th molar</t>
  </si>
  <si>
    <t>fas</t>
  </si>
  <si>
    <t xml:space="preserve">added in new measurements.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</si>
</sst>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
    <numFmt numFmtId="166" formatCode="_(* #,##0_);_(* \(#,##0\);_(* &quot;-&quot;??_);_(@_)"/>
  </numFmts>
  <fonts count="42" x14ac:knownFonts="1">
    <font>
      <sz val="12"/>
      <color theme="1"/>
      <name val="Calibri"/>
      <family val="2"/>
      <scheme val="minor"/>
    </font>
    <font>
      <sz val="12"/>
      <color theme="1"/>
      <name val="Calibri"/>
      <family val="2"/>
      <scheme val="minor"/>
    </font>
    <font>
      <sz val="14"/>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i/>
      <sz val="12"/>
      <color theme="1"/>
      <name val="Calibri"/>
      <family val="2"/>
      <scheme val="minor"/>
    </font>
    <font>
      <sz val="11"/>
      <color theme="1"/>
      <name val="Calibri"/>
      <family val="2"/>
      <scheme val="minor"/>
    </font>
    <font>
      <sz val="12"/>
      <color rgb="FF0070C0"/>
      <name val="Calibri"/>
      <family val="2"/>
      <scheme val="minor"/>
    </font>
    <font>
      <sz val="8"/>
      <color indexed="8"/>
      <name val="Calibri Light"/>
      <family val="2"/>
      <scheme val="major"/>
    </font>
    <font>
      <sz val="8"/>
      <color rgb="FF0000FF"/>
      <name val="Calibri Light"/>
      <family val="2"/>
      <scheme val="major"/>
    </font>
    <font>
      <sz val="9"/>
      <name val="Geneva"/>
      <family val="2"/>
    </font>
    <font>
      <i/>
      <sz val="8"/>
      <color rgb="FF0000FF"/>
      <name val="Calibri Light"/>
      <family val="2"/>
      <scheme val="major"/>
    </font>
    <font>
      <sz val="8"/>
      <color rgb="FFFF0000"/>
      <name val="Calibri Light"/>
      <family val="2"/>
      <scheme val="major"/>
    </font>
    <font>
      <strike/>
      <sz val="8"/>
      <color rgb="FFFF0000"/>
      <name val="Calibri Light"/>
      <family val="2"/>
      <scheme val="major"/>
    </font>
    <font>
      <i/>
      <strike/>
      <sz val="8"/>
      <color rgb="FFFF0000"/>
      <name val="Calibri Light"/>
      <family val="2"/>
      <scheme val="major"/>
    </font>
    <font>
      <sz val="8"/>
      <color rgb="FF800000"/>
      <name val="Calibri Light"/>
      <family val="2"/>
      <scheme val="major"/>
    </font>
    <font>
      <i/>
      <sz val="8"/>
      <color rgb="FF800000"/>
      <name val="Calibri Light"/>
      <family val="2"/>
      <scheme val="major"/>
    </font>
    <font>
      <sz val="8"/>
      <color theme="1"/>
      <name val="Calibri Light"/>
      <family val="2"/>
      <scheme val="major"/>
    </font>
    <font>
      <b/>
      <sz val="12"/>
      <color theme="1"/>
      <name val="Calibri"/>
      <family val="2"/>
      <scheme val="minor"/>
    </font>
    <font>
      <sz val="8"/>
      <color theme="1"/>
      <name val="Calibri"/>
      <family val="2"/>
      <scheme val="minor"/>
    </font>
    <font>
      <b/>
      <sz val="14"/>
      <color theme="1"/>
      <name val="Calibri"/>
      <family val="2"/>
      <scheme val="minor"/>
    </font>
    <font>
      <sz val="12"/>
      <color rgb="FFC00000"/>
      <name val="Calibri"/>
      <family val="2"/>
      <scheme val="minor"/>
    </font>
    <font>
      <sz val="12"/>
      <color theme="4" tint="-0.249977111117893"/>
      <name val="Calibri"/>
      <family val="2"/>
      <scheme val="minor"/>
    </font>
    <font>
      <sz val="8"/>
      <color rgb="FFC00000"/>
      <name val="Calibri"/>
      <family val="2"/>
      <scheme val="minor"/>
    </font>
    <font>
      <b/>
      <sz val="11"/>
      <color rgb="FFFF0000"/>
      <name val="Calibri"/>
      <family val="2"/>
      <scheme val="minor"/>
    </font>
    <font>
      <b/>
      <sz val="11"/>
      <color theme="4"/>
      <name val="Calibri"/>
      <family val="2"/>
      <scheme val="minor"/>
    </font>
    <font>
      <b/>
      <sz val="11"/>
      <color theme="1"/>
      <name val="Calibri"/>
      <family val="2"/>
      <scheme val="minor"/>
    </font>
    <font>
      <sz val="11"/>
      <color theme="0" tint="-0.34998626667073579"/>
      <name val="Calibri"/>
      <family val="2"/>
      <scheme val="minor"/>
    </font>
    <font>
      <b/>
      <sz val="11"/>
      <color theme="0" tint="-0.34998626667073579"/>
      <name val="Calibri"/>
      <family val="2"/>
      <scheme val="minor"/>
    </font>
    <font>
      <sz val="9"/>
      <color theme="1"/>
      <name val="Calibri"/>
      <family val="2"/>
      <scheme val="minor"/>
    </font>
    <font>
      <sz val="12"/>
      <color rgb="FF000000"/>
      <name val="Calibri"/>
      <family val="2"/>
      <scheme val="minor"/>
    </font>
    <font>
      <sz val="12"/>
      <color rgb="FF7030A0"/>
      <name val="Calibri"/>
      <family val="2"/>
      <scheme val="minor"/>
    </font>
    <font>
      <i/>
      <sz val="12"/>
      <color rgb="FF7030A0"/>
      <name val="Calibri"/>
      <family val="2"/>
      <scheme val="minor"/>
    </font>
    <font>
      <sz val="9"/>
      <color rgb="FF7030A0"/>
      <name val="Calibri"/>
      <family val="2"/>
      <scheme val="minor"/>
    </font>
    <font>
      <i/>
      <sz val="12"/>
      <color rgb="FF000000"/>
      <name val="Calibri"/>
      <family val="2"/>
      <scheme val="minor"/>
    </font>
    <font>
      <sz val="12"/>
      <name val="Calibri"/>
      <family val="2"/>
      <scheme val="minor"/>
    </font>
    <font>
      <b/>
      <sz val="12"/>
      <name val="Calibri"/>
      <family val="2"/>
      <scheme val="minor"/>
    </font>
    <font>
      <b/>
      <sz val="12"/>
      <color rgb="FFFF0000"/>
      <name val="Calibri"/>
      <family val="2"/>
      <scheme val="minor"/>
    </font>
    <font>
      <sz val="12"/>
      <color rgb="FFFF0000"/>
      <name val="Calibri"/>
      <family val="2"/>
      <scheme val="minor"/>
    </font>
    <font>
      <i/>
      <sz val="14"/>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5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0" borderId="0"/>
    <xf numFmtId="9" fontId="1" fillId="0" borderId="0" applyFont="0" applyFill="0" applyBorder="0" applyAlignment="0" applyProtection="0"/>
    <xf numFmtId="0" fontId="8" fillId="0" borderId="0"/>
    <xf numFmtId="43" fontId="8"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48">
    <xf numFmtId="0" fontId="0" fillId="0" borderId="0" xfId="0"/>
    <xf numFmtId="0" fontId="2" fillId="2" borderId="0" xfId="0" applyFont="1" applyFill="1" applyAlignment="1">
      <alignment horizontal="center" vertical="center" wrapText="1"/>
    </xf>
    <xf numFmtId="0" fontId="7" fillId="0" borderId="0" xfId="0" applyFont="1" applyAlignment="1">
      <alignment horizontal="center" vertical="center" wrapText="1"/>
    </xf>
    <xf numFmtId="0" fontId="2" fillId="2" borderId="0" xfId="0" applyFont="1" applyFill="1" applyAlignment="1">
      <alignment horizontal="center" vertical="center" textRotation="90" wrapText="1"/>
    </xf>
    <xf numFmtId="15" fontId="0" fillId="0" borderId="0" xfId="0" applyNumberFormat="1"/>
    <xf numFmtId="0" fontId="0" fillId="0" borderId="0" xfId="0" applyAlignment="1">
      <alignment wrapText="1"/>
    </xf>
    <xf numFmtId="0" fontId="0" fillId="3" borderId="0" xfId="0" applyFill="1"/>
    <xf numFmtId="0" fontId="9"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xf numFmtId="0" fontId="10" fillId="0" borderId="0" xfId="0" applyFont="1" applyAlignment="1">
      <alignment vertical="center" wrapText="1"/>
    </xf>
    <xf numFmtId="0" fontId="10" fillId="0" borderId="0" xfId="0" applyFont="1" applyAlignment="1">
      <alignment vertical="center"/>
    </xf>
    <xf numFmtId="0" fontId="11" fillId="0" borderId="0" xfId="0" applyFont="1" applyAlignment="1">
      <alignment horizontal="center" vertical="center" wrapText="1"/>
    </xf>
    <xf numFmtId="3" fontId="11" fillId="0" borderId="0" xfId="44" applyNumberFormat="1" applyFont="1" applyBorder="1" applyAlignment="1">
      <alignment horizontal="center" vertical="center" wrapText="1"/>
    </xf>
    <xf numFmtId="0" fontId="11" fillId="0" borderId="0" xfId="44" applyFont="1" applyBorder="1" applyAlignment="1">
      <alignment horizontal="center" vertical="center" wrapText="1"/>
    </xf>
    <xf numFmtId="0" fontId="13" fillId="0" borderId="0" xfId="0" applyFont="1" applyAlignment="1">
      <alignment horizontal="center" vertical="center" wrapText="1"/>
    </xf>
    <xf numFmtId="0" fontId="11"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Border="1" applyAlignment="1">
      <alignment horizontal="center" vertical="center" wrapText="1"/>
    </xf>
    <xf numFmtId="3" fontId="15" fillId="0" borderId="0" xfId="44" applyNumberFormat="1" applyFont="1" applyBorder="1" applyAlignment="1">
      <alignment horizontal="center" vertical="center" wrapText="1"/>
    </xf>
    <xf numFmtId="0" fontId="15" fillId="0" borderId="0" xfId="44" applyFont="1" applyBorder="1" applyAlignment="1">
      <alignment horizontal="center" vertical="center" wrapText="1"/>
    </xf>
    <xf numFmtId="0" fontId="16" fillId="0" borderId="0" xfId="44" applyFont="1" applyBorder="1" applyAlignment="1">
      <alignment horizontal="center" vertical="center" wrapText="1"/>
    </xf>
    <xf numFmtId="0" fontId="14" fillId="0" borderId="0" xfId="44" applyFont="1" applyBorder="1" applyAlignment="1">
      <alignment horizontal="center" vertical="center" wrapText="1"/>
    </xf>
    <xf numFmtId="1" fontId="14" fillId="0" borderId="0" xfId="0" applyNumberFormat="1" applyFont="1" applyFill="1" applyBorder="1" applyAlignment="1">
      <alignment horizontal="center" vertical="center" wrapText="1"/>
    </xf>
    <xf numFmtId="0" fontId="14" fillId="0" borderId="0" xfId="44" applyNumberFormat="1" applyFont="1" applyBorder="1" applyAlignment="1">
      <alignment horizontal="center" vertical="center" wrapText="1"/>
    </xf>
    <xf numFmtId="0" fontId="15" fillId="0" borderId="0" xfId="0" applyFont="1" applyAlignment="1">
      <alignment horizontal="center" vertical="center" wrapText="1"/>
    </xf>
    <xf numFmtId="0" fontId="15" fillId="0" borderId="0" xfId="0" applyFont="1" applyBorder="1" applyAlignment="1">
      <alignment horizontal="center" vertical="center" wrapText="1"/>
    </xf>
    <xf numFmtId="0" fontId="10" fillId="0" borderId="0" xfId="0" applyFont="1" applyAlignment="1">
      <alignment wrapText="1"/>
    </xf>
    <xf numFmtId="0" fontId="10" fillId="0" borderId="0" xfId="0" applyFont="1"/>
    <xf numFmtId="0" fontId="17" fillId="0" borderId="0" xfId="0" applyFont="1" applyAlignment="1">
      <alignment horizontal="center" vertical="center" wrapText="1"/>
    </xf>
    <xf numFmtId="0" fontId="17" fillId="0" borderId="0" xfId="0" applyFont="1" applyBorder="1" applyAlignment="1">
      <alignment horizontal="center" vertical="center" wrapText="1"/>
    </xf>
    <xf numFmtId="3" fontId="17" fillId="0" borderId="0" xfId="44" applyNumberFormat="1" applyFont="1" applyBorder="1" applyAlignment="1">
      <alignment horizontal="center" vertical="center" wrapText="1"/>
    </xf>
    <xf numFmtId="0" fontId="17" fillId="0" borderId="0" xfId="44" applyFont="1" applyBorder="1" applyAlignment="1">
      <alignment horizontal="center" vertical="center" wrapText="1"/>
    </xf>
    <xf numFmtId="0" fontId="18" fillId="0" borderId="0" xfId="44" applyFont="1" applyBorder="1" applyAlignment="1">
      <alignment horizontal="center" vertical="center" wrapText="1"/>
    </xf>
    <xf numFmtId="1" fontId="17" fillId="0" borderId="0" xfId="0" applyNumberFormat="1" applyFont="1" applyFill="1" applyBorder="1" applyAlignment="1">
      <alignment horizontal="center" vertical="center" wrapText="1"/>
    </xf>
    <xf numFmtId="0" fontId="17" fillId="0" borderId="0" xfId="44" applyNumberFormat="1" applyFont="1" applyBorder="1" applyAlignment="1">
      <alignment horizontal="center" vertical="center" wrapText="1"/>
    </xf>
    <xf numFmtId="15" fontId="19" fillId="0" borderId="0" xfId="0" applyNumberFormat="1" applyFont="1" applyAlignment="1">
      <alignment horizontal="center" vertical="top"/>
    </xf>
    <xf numFmtId="0" fontId="19" fillId="0" borderId="0" xfId="0" applyFont="1"/>
    <xf numFmtId="0" fontId="19" fillId="0" borderId="0" xfId="0" applyFont="1" applyAlignment="1">
      <alignment wrapText="1"/>
    </xf>
    <xf numFmtId="0" fontId="17" fillId="0" borderId="0" xfId="44" applyFont="1" applyFill="1" applyBorder="1" applyAlignment="1">
      <alignment horizontal="center" vertical="center" wrapText="1"/>
    </xf>
    <xf numFmtId="1" fontId="19" fillId="0" borderId="0" xfId="0" applyNumberFormat="1" applyFont="1"/>
    <xf numFmtId="0" fontId="10" fillId="0" borderId="0" xfId="0" applyFont="1" applyAlignment="1">
      <alignment horizontal="left" vertical="center" wrapText="1"/>
    </xf>
    <xf numFmtId="0" fontId="11" fillId="0" borderId="0" xfId="0" applyFont="1" applyAlignment="1">
      <alignment horizontal="left" vertical="center" wrapText="1"/>
    </xf>
    <xf numFmtId="0" fontId="14" fillId="0" borderId="0" xfId="0" applyFont="1" applyAlignment="1">
      <alignment horizontal="left" vertical="center" wrapText="1"/>
    </xf>
    <xf numFmtId="0" fontId="10" fillId="0" borderId="0" xfId="0" applyFont="1" applyAlignment="1">
      <alignment horizontal="left" wrapText="1"/>
    </xf>
    <xf numFmtId="0" fontId="17" fillId="0" borderId="0" xfId="0" applyFont="1" applyAlignment="1">
      <alignment horizontal="left" vertical="center" wrapText="1"/>
    </xf>
    <xf numFmtId="0" fontId="19" fillId="0" borderId="0" xfId="0" applyFont="1" applyAlignment="1">
      <alignment horizontal="left" wrapText="1"/>
    </xf>
    <xf numFmtId="0" fontId="0" fillId="0" borderId="0" xfId="0" applyFill="1" applyAlignment="1">
      <alignment vertical="center"/>
    </xf>
    <xf numFmtId="0" fontId="0" fillId="0" borderId="0" xfId="0" applyFill="1" applyAlignment="1">
      <alignment horizontal="center" vertical="center" wrapText="1"/>
    </xf>
    <xf numFmtId="0" fontId="9" fillId="0" borderId="0" xfId="0" applyFont="1" applyAlignment="1">
      <alignment vertical="center"/>
    </xf>
    <xf numFmtId="0" fontId="9" fillId="0" borderId="0" xfId="0" applyFont="1"/>
    <xf numFmtId="0" fontId="21" fillId="0" borderId="0" xfId="0" applyFont="1"/>
    <xf numFmtId="0" fontId="21" fillId="0" borderId="0" xfId="0" applyFont="1" applyFill="1" applyAlignment="1">
      <alignment vertical="center" wrapText="1"/>
    </xf>
    <xf numFmtId="0" fontId="22" fillId="4" borderId="0" xfId="0" applyFont="1" applyFill="1" applyAlignment="1">
      <alignment horizontal="center" vertical="center" wrapText="1"/>
    </xf>
    <xf numFmtId="2" fontId="22" fillId="4" borderId="0" xfId="0" applyNumberFormat="1" applyFont="1" applyFill="1" applyAlignment="1">
      <alignment horizontal="center" vertical="center" wrapText="1"/>
    </xf>
    <xf numFmtId="164" fontId="22" fillId="4" borderId="0" xfId="0" applyNumberFormat="1" applyFont="1" applyFill="1" applyAlignment="1">
      <alignment horizontal="center" vertical="center" wrapText="1"/>
    </xf>
    <xf numFmtId="0" fontId="22" fillId="4" borderId="0" xfId="0" applyFont="1" applyFill="1" applyAlignment="1">
      <alignment horizontal="center" vertical="center" textRotation="90" wrapText="1"/>
    </xf>
    <xf numFmtId="0" fontId="22" fillId="4" borderId="0" xfId="0" applyFont="1" applyFill="1" applyAlignment="1">
      <alignment horizontal="left" vertical="center" wrapText="1"/>
    </xf>
    <xf numFmtId="49" fontId="22" fillId="4" borderId="0" xfId="0" applyNumberFormat="1" applyFont="1" applyFill="1" applyAlignment="1">
      <alignment horizontal="center" vertical="center" wrapText="1"/>
    </xf>
    <xf numFmtId="0" fontId="0" fillId="0" borderId="0" xfId="0" applyFont="1" applyFill="1" applyAlignment="1">
      <alignment vertical="center"/>
    </xf>
    <xf numFmtId="2" fontId="0" fillId="0" borderId="0" xfId="0" applyNumberFormat="1" applyFont="1" applyFill="1" applyAlignment="1">
      <alignment horizontal="center" vertical="center"/>
    </xf>
    <xf numFmtId="164" fontId="0" fillId="0" borderId="0" xfId="0" applyNumberFormat="1" applyFont="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Font="1" applyFill="1" applyAlignment="1">
      <alignment horizontal="center" vertical="center" wrapText="1"/>
    </xf>
    <xf numFmtId="0" fontId="23" fillId="0" borderId="0" xfId="0" applyFont="1"/>
    <xf numFmtId="0" fontId="23" fillId="0" borderId="0" xfId="0" applyFont="1" applyAlignment="1">
      <alignment vertical="center"/>
    </xf>
    <xf numFmtId="0" fontId="0" fillId="3" borderId="0" xfId="0" applyFill="1" applyAlignment="1">
      <alignment vertical="center"/>
    </xf>
    <xf numFmtId="0" fontId="0" fillId="0" borderId="0" xfId="0" applyFill="1"/>
    <xf numFmtId="0" fontId="24" fillId="0" borderId="0" xfId="0" applyFont="1" applyFill="1"/>
    <xf numFmtId="0" fontId="24" fillId="0" borderId="0" xfId="0" applyFont="1" applyFill="1" applyAlignment="1">
      <alignment vertical="center"/>
    </xf>
    <xf numFmtId="0" fontId="0" fillId="0" borderId="0" xfId="0" applyFont="1" applyFill="1"/>
    <xf numFmtId="2" fontId="0" fillId="0" borderId="0" xfId="0" applyNumberFormat="1" applyFont="1" applyAlignment="1">
      <alignment horizontal="center" vertical="center"/>
    </xf>
    <xf numFmtId="0" fontId="0" fillId="0" borderId="0" xfId="0" applyFont="1" applyAlignment="1">
      <alignment vertical="center" wrapText="1"/>
    </xf>
    <xf numFmtId="0" fontId="0" fillId="0" borderId="0" xfId="0" applyFont="1" applyAlignment="1">
      <alignment horizontal="left" vertical="center" wrapText="1"/>
    </xf>
    <xf numFmtId="2" fontId="0" fillId="3" borderId="0" xfId="0" applyNumberFormat="1" applyFont="1" applyFill="1" applyAlignment="1">
      <alignment horizontal="center" vertical="center"/>
    </xf>
    <xf numFmtId="0" fontId="0" fillId="3" borderId="0" xfId="0" applyFont="1" applyFill="1" applyAlignment="1">
      <alignment horizontal="center" vertical="center"/>
    </xf>
    <xf numFmtId="0" fontId="0" fillId="3" borderId="0" xfId="0" applyFont="1" applyFill="1" applyAlignment="1">
      <alignment vertical="center" wrapText="1"/>
    </xf>
    <xf numFmtId="0" fontId="0" fillId="3" borderId="0" xfId="0" applyFont="1" applyFill="1" applyAlignment="1">
      <alignment horizontal="center" vertical="center" wrapText="1"/>
    </xf>
    <xf numFmtId="0" fontId="0" fillId="3" borderId="0" xfId="0" applyFont="1" applyFill="1"/>
    <xf numFmtId="164" fontId="0" fillId="3" borderId="0" xfId="0" applyNumberFormat="1" applyFont="1" applyFill="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Fill="1" applyAlignment="1">
      <alignment horizontal="center" vertical="center" wrapText="1"/>
    </xf>
    <xf numFmtId="49" fontId="0" fillId="3" borderId="0" xfId="0" applyNumberFormat="1" applyFont="1" applyFill="1" applyAlignment="1">
      <alignment horizontal="center" vertical="center" wrapText="1"/>
    </xf>
    <xf numFmtId="0" fontId="22" fillId="0" borderId="0" xfId="0" applyFont="1" applyFill="1" applyAlignment="1">
      <alignment horizontal="center" vertical="center" textRotation="90" wrapText="1"/>
    </xf>
    <xf numFmtId="0" fontId="2" fillId="0" borderId="0" xfId="0" applyFont="1" applyFill="1" applyAlignment="1">
      <alignment horizontal="center" vertical="center" wrapText="1"/>
    </xf>
    <xf numFmtId="0" fontId="2" fillId="0" borderId="0" xfId="0" applyFont="1" applyFill="1" applyAlignment="1">
      <alignment horizontal="center" vertical="center" textRotation="90" wrapText="1"/>
    </xf>
    <xf numFmtId="2" fontId="2" fillId="0" borderId="0" xfId="0" applyNumberFormat="1" applyFont="1" applyFill="1" applyAlignment="1">
      <alignment horizontal="center" vertical="center" wrapText="1"/>
    </xf>
    <xf numFmtId="164" fontId="2" fillId="0" borderId="0" xfId="0" applyNumberFormat="1" applyFont="1" applyFill="1" applyAlignment="1">
      <alignment horizontal="center" vertical="center" wrapText="1"/>
    </xf>
    <xf numFmtId="49" fontId="2" fillId="0" borderId="0" xfId="0" applyNumberFormat="1" applyFont="1" applyFill="1" applyAlignment="1">
      <alignment horizontal="center" vertical="center" wrapText="1"/>
    </xf>
    <xf numFmtId="0" fontId="2" fillId="0" borderId="0" xfId="0" applyFont="1" applyFill="1" applyAlignment="1">
      <alignment horizontal="left" vertical="center" wrapText="1"/>
    </xf>
    <xf numFmtId="17" fontId="2" fillId="0" borderId="0" xfId="0" applyNumberFormat="1" applyFont="1" applyFill="1" applyAlignment="1">
      <alignment horizontal="center" vertical="center" wrapText="1"/>
    </xf>
    <xf numFmtId="17" fontId="0" fillId="0" borderId="0" xfId="0" applyNumberFormat="1" applyFont="1" applyFill="1" applyAlignment="1">
      <alignment horizontal="center" vertical="center" wrapText="1"/>
    </xf>
    <xf numFmtId="2" fontId="0"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7" fillId="0" borderId="0" xfId="0" applyFont="1" applyAlignment="1">
      <alignment horizontal="center" vertical="center"/>
    </xf>
    <xf numFmtId="9" fontId="0" fillId="0" borderId="0" xfId="45" applyFont="1" applyAlignment="1">
      <alignment horizontal="center" vertical="center"/>
    </xf>
    <xf numFmtId="0" fontId="23" fillId="3" borderId="0" xfId="0" applyFont="1" applyFill="1" applyAlignment="1">
      <alignment vertical="center"/>
    </xf>
    <xf numFmtId="0" fontId="23" fillId="3" borderId="0" xfId="0" applyFont="1" applyFill="1" applyAlignment="1">
      <alignment vertical="center" wrapText="1"/>
    </xf>
    <xf numFmtId="0" fontId="25" fillId="3" borderId="0" xfId="0" applyFont="1" applyFill="1" applyAlignment="1">
      <alignment vertical="center"/>
    </xf>
    <xf numFmtId="0" fontId="0" fillId="0" borderId="0" xfId="0" applyFont="1" applyFill="1" applyAlignment="1">
      <alignment horizontal="center" vertical="center" textRotation="90"/>
    </xf>
    <xf numFmtId="0" fontId="7" fillId="0" borderId="0" xfId="0" applyFont="1" applyFill="1" applyAlignment="1">
      <alignment horizontal="center" vertical="center" wrapText="1"/>
    </xf>
    <xf numFmtId="0" fontId="0" fillId="0" borderId="0" xfId="0" applyFont="1" applyFill="1" applyAlignment="1">
      <alignment horizontal="center" vertical="center" textRotation="90" wrapText="1"/>
    </xf>
    <xf numFmtId="2" fontId="2" fillId="2" borderId="0" xfId="27" applyNumberFormat="1" applyFont="1" applyFill="1" applyAlignment="1">
      <alignment horizontal="center" vertical="center" wrapText="1"/>
    </xf>
    <xf numFmtId="0" fontId="0" fillId="5" borderId="0" xfId="0" applyFont="1" applyFill="1" applyAlignment="1">
      <alignment horizontal="center" vertical="center"/>
    </xf>
    <xf numFmtId="0" fontId="0" fillId="5" borderId="0" xfId="0" applyFont="1" applyFill="1" applyAlignment="1">
      <alignment vertical="center"/>
    </xf>
    <xf numFmtId="0" fontId="0" fillId="5" borderId="0" xfId="0" applyFont="1" applyFill="1" applyAlignment="1">
      <alignment horizontal="center" vertical="center" wrapText="1"/>
    </xf>
    <xf numFmtId="0" fontId="0" fillId="5" borderId="0" xfId="0" applyFont="1" applyFill="1" applyAlignment="1">
      <alignment vertical="center" wrapText="1"/>
    </xf>
    <xf numFmtId="0" fontId="21" fillId="5" borderId="0" xfId="0" applyFont="1" applyFill="1" applyAlignment="1">
      <alignment vertical="center"/>
    </xf>
    <xf numFmtId="0" fontId="0" fillId="5" borderId="0" xfId="0" applyFill="1" applyAlignment="1">
      <alignment vertical="center"/>
    </xf>
    <xf numFmtId="0" fontId="0" fillId="5" borderId="0" xfId="0" applyFill="1"/>
    <xf numFmtId="0" fontId="21" fillId="5" borderId="0" xfId="0" applyFont="1" applyFill="1"/>
    <xf numFmtId="0" fontId="23" fillId="3" borderId="0" xfId="0" applyFont="1" applyFill="1" applyAlignment="1">
      <alignment horizontal="center" vertical="center"/>
    </xf>
    <xf numFmtId="0" fontId="0" fillId="5" borderId="0" xfId="0" applyFill="1" applyAlignment="1">
      <alignment horizontal="center" vertical="center"/>
    </xf>
    <xf numFmtId="2" fontId="0" fillId="0" borderId="0" xfId="27" applyNumberFormat="1" applyFont="1" applyFill="1" applyAlignment="1">
      <alignment horizontal="center" vertical="center"/>
    </xf>
    <xf numFmtId="17" fontId="23" fillId="3" borderId="0" xfId="0" applyNumberFormat="1" applyFont="1" applyFill="1" applyAlignment="1">
      <alignment horizontal="center" vertical="center" wrapText="1"/>
    </xf>
    <xf numFmtId="17" fontId="0" fillId="5" borderId="0" xfId="0" applyNumberFormat="1" applyFont="1" applyFill="1" applyAlignment="1">
      <alignment horizontal="center" vertical="center" wrapText="1"/>
    </xf>
    <xf numFmtId="17" fontId="0" fillId="5" borderId="0" xfId="0" applyNumberFormat="1" applyFill="1" applyAlignment="1">
      <alignment horizontal="center" vertical="center" wrapText="1"/>
    </xf>
    <xf numFmtId="0" fontId="0" fillId="0" borderId="0" xfId="0" applyFont="1" applyAlignment="1">
      <alignment wrapText="1"/>
    </xf>
    <xf numFmtId="0" fontId="0" fillId="3" borderId="0" xfId="0" applyFont="1" applyFill="1" applyAlignment="1">
      <alignment wrapText="1"/>
    </xf>
    <xf numFmtId="0" fontId="0" fillId="0" borderId="0" xfId="0" applyFont="1" applyFill="1" applyAlignment="1">
      <alignment wrapText="1"/>
    </xf>
    <xf numFmtId="0" fontId="0" fillId="5" borderId="0" xfId="0" applyFill="1" applyAlignment="1">
      <alignment wrapText="1"/>
    </xf>
    <xf numFmtId="0" fontId="20" fillId="0" borderId="0" xfId="0" applyFont="1" applyFill="1" applyAlignment="1">
      <alignment horizontal="center" vertical="center" textRotation="90" wrapText="1"/>
    </xf>
    <xf numFmtId="0" fontId="23" fillId="3" borderId="0" xfId="0" applyFont="1" applyFill="1" applyAlignment="1">
      <alignment horizontal="center" vertical="center" wrapText="1"/>
    </xf>
    <xf numFmtId="0" fontId="7" fillId="3" borderId="0" xfId="0" applyFont="1" applyFill="1" applyAlignment="1">
      <alignment horizontal="center" vertical="center" wrapText="1"/>
    </xf>
    <xf numFmtId="2" fontId="0" fillId="3" borderId="0" xfId="27" applyNumberFormat="1" applyFont="1" applyFill="1" applyAlignment="1">
      <alignment horizontal="center" vertical="center"/>
    </xf>
    <xf numFmtId="0" fontId="7" fillId="3" borderId="0" xfId="0" applyFont="1" applyFill="1" applyAlignment="1">
      <alignment horizontal="center" vertical="center"/>
    </xf>
    <xf numFmtId="164" fontId="0" fillId="0" borderId="0" xfId="27" applyNumberFormat="1" applyFont="1" applyFill="1" applyAlignment="1">
      <alignment horizontal="center" vertical="center" wrapText="1"/>
    </xf>
    <xf numFmtId="164" fontId="6" fillId="2" borderId="0" xfId="0" applyNumberFormat="1" applyFont="1" applyFill="1" applyAlignment="1">
      <alignment horizontal="center" vertical="center" wrapText="1"/>
    </xf>
    <xf numFmtId="164" fontId="0" fillId="0" borderId="0" xfId="0" applyNumberFormat="1" applyFont="1" applyFill="1" applyAlignment="1">
      <alignment horizontal="center" vertical="center"/>
    </xf>
    <xf numFmtId="2" fontId="0" fillId="0" borderId="0" xfId="0" applyNumberFormat="1" applyFont="1" applyFill="1" applyAlignment="1">
      <alignment horizontal="center" vertical="center" textRotation="90"/>
    </xf>
    <xf numFmtId="2" fontId="7" fillId="0" borderId="0" xfId="0" applyNumberFormat="1" applyFont="1" applyFill="1" applyAlignment="1">
      <alignment horizontal="center" vertical="center" wrapText="1"/>
    </xf>
    <xf numFmtId="166" fontId="0" fillId="6" borderId="0" xfId="27" applyNumberFormat="1" applyFont="1" applyFill="1" applyAlignment="1">
      <alignment horizontal="center" vertical="center" textRotation="90"/>
    </xf>
    <xf numFmtId="166" fontId="7" fillId="6" borderId="0" xfId="27" applyNumberFormat="1" applyFont="1" applyFill="1" applyAlignment="1">
      <alignment horizontal="center" vertical="center" wrapText="1"/>
    </xf>
    <xf numFmtId="0" fontId="8" fillId="0" borderId="0" xfId="46" applyAlignment="1">
      <alignment horizontal="center" vertical="center" wrapText="1"/>
    </xf>
    <xf numFmtId="164" fontId="6" fillId="2" borderId="0" xfId="46" applyNumberFormat="1" applyFont="1" applyFill="1" applyAlignment="1">
      <alignment horizontal="center" vertical="center" wrapText="1"/>
    </xf>
    <xf numFmtId="0" fontId="2" fillId="2" borderId="0" xfId="46" applyFont="1" applyFill="1" applyAlignment="1">
      <alignment horizontal="center" vertical="center" textRotation="90" wrapText="1"/>
    </xf>
    <xf numFmtId="0" fontId="2" fillId="2" borderId="0" xfId="46" applyFont="1" applyFill="1" applyAlignment="1">
      <alignment horizontal="center" vertical="center" wrapText="1"/>
    </xf>
    <xf numFmtId="2" fontId="2" fillId="2" borderId="0" xfId="47" applyNumberFormat="1" applyFont="1" applyFill="1" applyAlignment="1">
      <alignment horizontal="center" vertical="center" wrapText="1"/>
    </xf>
    <xf numFmtId="0" fontId="2" fillId="0" borderId="0" xfId="46" applyFont="1" applyAlignment="1">
      <alignment horizontal="center" vertical="center" wrapText="1"/>
    </xf>
    <xf numFmtId="0" fontId="2" fillId="0" borderId="0" xfId="46" applyFont="1" applyAlignment="1">
      <alignment horizontal="center" vertical="center" textRotation="90" wrapText="1"/>
    </xf>
    <xf numFmtId="0" fontId="8" fillId="0" borderId="0" xfId="46" applyAlignment="1">
      <alignment horizontal="center" vertical="center" textRotation="90" wrapText="1"/>
    </xf>
    <xf numFmtId="2" fontId="8" fillId="0" borderId="0" xfId="46" applyNumberFormat="1" applyAlignment="1">
      <alignment horizontal="center" vertical="center" wrapText="1"/>
    </xf>
    <xf numFmtId="165" fontId="8" fillId="0" borderId="0" xfId="46" applyNumberFormat="1" applyAlignment="1">
      <alignment horizontal="center" vertical="center" wrapText="1"/>
    </xf>
    <xf numFmtId="0" fontId="8" fillId="0" borderId="0" xfId="46"/>
    <xf numFmtId="0" fontId="8" fillId="0" borderId="0" xfId="46" applyAlignment="1">
      <alignment wrapText="1"/>
    </xf>
    <xf numFmtId="0" fontId="8" fillId="0" borderId="0" xfId="46" applyAlignment="1">
      <alignment horizontal="center"/>
    </xf>
    <xf numFmtId="2" fontId="8" fillId="0" borderId="0" xfId="46" applyNumberFormat="1"/>
    <xf numFmtId="165" fontId="8" fillId="0" borderId="0" xfId="46" applyNumberFormat="1" applyFill="1"/>
    <xf numFmtId="0" fontId="8" fillId="3" borderId="0" xfId="46" applyFill="1"/>
    <xf numFmtId="0" fontId="8" fillId="3" borderId="0" xfId="46" applyFill="1" applyAlignment="1">
      <alignment wrapText="1"/>
    </xf>
    <xf numFmtId="0" fontId="8" fillId="3" borderId="0" xfId="46" applyFill="1" applyAlignment="1">
      <alignment horizontal="center"/>
    </xf>
    <xf numFmtId="2" fontId="8" fillId="3" borderId="0" xfId="46" applyNumberFormat="1" applyFill="1"/>
    <xf numFmtId="165" fontId="8" fillId="0" borderId="0" xfId="46" applyNumberFormat="1"/>
    <xf numFmtId="0" fontId="8" fillId="0" borderId="0" xfId="46" applyFill="1"/>
    <xf numFmtId="165" fontId="26" fillId="0" borderId="0" xfId="46" applyNumberFormat="1" applyFont="1" applyFill="1"/>
    <xf numFmtId="165" fontId="26" fillId="0" borderId="0" xfId="46" applyNumberFormat="1" applyFont="1"/>
    <xf numFmtId="165" fontId="27" fillId="0" borderId="0" xfId="46" applyNumberFormat="1" applyFont="1"/>
    <xf numFmtId="165" fontId="28" fillId="0" borderId="0" xfId="46" applyNumberFormat="1" applyFont="1"/>
    <xf numFmtId="0" fontId="8" fillId="0" borderId="0" xfId="46" applyFill="1" applyAlignment="1">
      <alignment wrapText="1"/>
    </xf>
    <xf numFmtId="0" fontId="8" fillId="0" borderId="0" xfId="46" applyFill="1" applyAlignment="1">
      <alignment horizontal="center"/>
    </xf>
    <xf numFmtId="2" fontId="8" fillId="0" borderId="0" xfId="46" applyNumberFormat="1" applyFill="1"/>
    <xf numFmtId="165" fontId="28" fillId="0" borderId="0" xfId="46" applyNumberFormat="1" applyFont="1" applyFill="1"/>
    <xf numFmtId="165" fontId="29" fillId="0" borderId="0" xfId="46" applyNumberFormat="1" applyFont="1"/>
    <xf numFmtId="165" fontId="30" fillId="0" borderId="0" xfId="46" applyNumberFormat="1" applyFont="1"/>
    <xf numFmtId="165" fontId="27" fillId="0" borderId="0" xfId="46" applyNumberFormat="1" applyFont="1" applyFill="1"/>
    <xf numFmtId="166" fontId="0" fillId="0" borderId="0" xfId="27" applyNumberFormat="1" applyFont="1" applyFill="1" applyAlignment="1">
      <alignment horizontal="center" vertical="center" textRotation="90"/>
    </xf>
    <xf numFmtId="0" fontId="7" fillId="0" borderId="0" xfId="0" applyFont="1" applyFill="1" applyAlignment="1">
      <alignment horizontal="center" vertical="center"/>
    </xf>
    <xf numFmtId="166" fontId="2" fillId="2" borderId="0" xfId="27" applyNumberFormat="1" applyFont="1" applyFill="1" applyAlignment="1">
      <alignment horizontal="center" vertical="center" textRotation="90" wrapText="1"/>
    </xf>
    <xf numFmtId="0" fontId="31" fillId="2" borderId="0" xfId="0" applyFont="1" applyFill="1" applyAlignment="1">
      <alignment horizontal="center" vertical="center" wrapText="1"/>
    </xf>
    <xf numFmtId="0" fontId="31" fillId="0" borderId="0" xfId="0" applyFont="1" applyFill="1" applyAlignment="1">
      <alignment horizontal="center" vertical="center" wrapText="1"/>
    </xf>
    <xf numFmtId="11" fontId="31" fillId="0" borderId="0" xfId="0" applyNumberFormat="1" applyFont="1" applyFill="1" applyAlignment="1">
      <alignment horizontal="center" vertical="center" wrapText="1"/>
    </xf>
    <xf numFmtId="3" fontId="31" fillId="0" borderId="0" xfId="0" applyNumberFormat="1" applyFont="1" applyFill="1" applyAlignment="1">
      <alignment horizontal="center" vertical="center" wrapText="1"/>
    </xf>
    <xf numFmtId="49" fontId="31" fillId="0" borderId="0" xfId="0" applyNumberFormat="1" applyFont="1" applyFill="1" applyAlignment="1">
      <alignment horizontal="center" vertical="center" wrapText="1"/>
    </xf>
    <xf numFmtId="166" fontId="0" fillId="6" borderId="0" xfId="27" applyNumberFormat="1" applyFont="1" applyFill="1" applyAlignment="1">
      <alignment horizontal="center" vertical="center" wrapText="1"/>
    </xf>
    <xf numFmtId="166" fontId="0" fillId="0" borderId="0" xfId="27" applyNumberFormat="1" applyFont="1" applyFill="1" applyAlignment="1">
      <alignment horizontal="center" vertical="center" wrapText="1"/>
    </xf>
    <xf numFmtId="166" fontId="0" fillId="6" borderId="0" xfId="27" applyNumberFormat="1" applyFont="1" applyFill="1" applyAlignment="1">
      <alignment horizontal="center" vertical="center"/>
    </xf>
    <xf numFmtId="166" fontId="0" fillId="0" borderId="0" xfId="27" applyNumberFormat="1" applyFont="1" applyFill="1" applyAlignment="1">
      <alignment horizontal="center" vertical="center"/>
    </xf>
    <xf numFmtId="0" fontId="8" fillId="0" borderId="0" xfId="0" applyFont="1" applyFill="1" applyAlignment="1">
      <alignment horizontal="center" vertical="center"/>
    </xf>
    <xf numFmtId="2" fontId="2" fillId="0" borderId="0" xfId="0" applyNumberFormat="1" applyFont="1" applyFill="1" applyAlignment="1">
      <alignment horizontal="center" vertical="center" textRotation="90" wrapText="1"/>
    </xf>
    <xf numFmtId="0" fontId="31" fillId="3" borderId="0" xfId="0" applyFont="1" applyFill="1" applyAlignment="1">
      <alignment horizontal="center" vertical="center" wrapText="1"/>
    </xf>
    <xf numFmtId="164" fontId="0" fillId="3" borderId="0" xfId="0" applyNumberFormat="1" applyFont="1" applyFill="1" applyAlignment="1">
      <alignment horizontal="center" vertical="center"/>
    </xf>
    <xf numFmtId="166" fontId="0" fillId="3" borderId="0" xfId="27" applyNumberFormat="1" applyFont="1" applyFill="1" applyAlignment="1">
      <alignment horizontal="center" vertical="center"/>
    </xf>
    <xf numFmtId="2" fontId="0" fillId="3" borderId="0" xfId="0" applyNumberFormat="1" applyFont="1" applyFill="1" applyAlignment="1">
      <alignment horizontal="center" vertical="center" wrapText="1"/>
    </xf>
    <xf numFmtId="0" fontId="33" fillId="0" borderId="0" xfId="0" applyFont="1" applyFill="1" applyAlignment="1">
      <alignment horizontal="center" vertical="center" wrapText="1"/>
    </xf>
    <xf numFmtId="0" fontId="33" fillId="0" borderId="0" xfId="0" applyFont="1" applyAlignment="1">
      <alignment horizontal="center" vertical="center"/>
    </xf>
    <xf numFmtId="0" fontId="35" fillId="0" borderId="0" xfId="0" applyFont="1" applyFill="1" applyAlignment="1">
      <alignment horizontal="center" vertical="center" wrapText="1"/>
    </xf>
    <xf numFmtId="0" fontId="33" fillId="0" borderId="0" xfId="0" applyFont="1" applyFill="1" applyAlignment="1">
      <alignment horizontal="center" vertical="center"/>
    </xf>
    <xf numFmtId="0" fontId="33" fillId="0" borderId="0" xfId="0" applyFont="1" applyFill="1" applyAlignment="1">
      <alignment horizontal="center" vertical="center" textRotation="90"/>
    </xf>
    <xf numFmtId="2" fontId="33" fillId="0" borderId="0" xfId="0" applyNumberFormat="1" applyFont="1" applyFill="1" applyAlignment="1">
      <alignment horizontal="center" vertical="center"/>
    </xf>
    <xf numFmtId="0" fontId="33" fillId="0" borderId="0" xfId="0" applyFont="1" applyAlignment="1">
      <alignment horizontal="center" vertical="center" wrapText="1"/>
    </xf>
    <xf numFmtId="0" fontId="33" fillId="0" borderId="0" xfId="0" applyFont="1" applyFill="1"/>
    <xf numFmtId="0" fontId="33" fillId="0" borderId="0" xfId="0" applyFont="1"/>
    <xf numFmtId="0" fontId="34" fillId="0" borderId="0" xfId="0" applyFont="1" applyFill="1" applyAlignment="1">
      <alignment horizontal="center" vertical="center"/>
    </xf>
    <xf numFmtId="0" fontId="34" fillId="0" borderId="0" xfId="0" applyFont="1" applyAlignment="1">
      <alignment horizontal="center" vertical="center" wrapText="1"/>
    </xf>
    <xf numFmtId="166" fontId="33" fillId="0" borderId="0" xfId="27" applyNumberFormat="1" applyFont="1" applyFill="1" applyAlignment="1">
      <alignment horizontal="center" vertical="center"/>
    </xf>
    <xf numFmtId="164" fontId="33" fillId="0" borderId="0" xfId="0" applyNumberFormat="1" applyFont="1" applyFill="1" applyAlignment="1">
      <alignment horizontal="center" vertical="center"/>
    </xf>
    <xf numFmtId="2" fontId="33" fillId="0" borderId="0" xfId="27" applyNumberFormat="1" applyFont="1" applyFill="1" applyAlignment="1">
      <alignment horizontal="center" vertical="center"/>
    </xf>
    <xf numFmtId="166" fontId="33" fillId="6" borderId="0" xfId="27" applyNumberFormat="1" applyFont="1" applyFill="1" applyAlignment="1">
      <alignment horizontal="center" vertical="center" wrapText="1"/>
    </xf>
    <xf numFmtId="2" fontId="33" fillId="0" borderId="0" xfId="0" applyNumberFormat="1" applyFont="1" applyFill="1" applyAlignment="1">
      <alignment horizontal="center" vertical="center" wrapText="1"/>
    </xf>
    <xf numFmtId="0" fontId="33" fillId="3" borderId="0" xfId="0" applyFont="1" applyFill="1"/>
    <xf numFmtId="0" fontId="20" fillId="0" borderId="0" xfId="0" applyFont="1" applyAlignment="1">
      <alignment horizontal="center" vertical="center"/>
    </xf>
    <xf numFmtId="11" fontId="0" fillId="0" borderId="0" xfId="0" applyNumberFormat="1" applyFont="1" applyAlignment="1">
      <alignment horizontal="center" vertical="center"/>
    </xf>
    <xf numFmtId="0" fontId="0" fillId="2" borderId="0" xfId="0" applyFont="1" applyFill="1" applyAlignment="1">
      <alignment horizontal="center" vertical="center" wrapText="1"/>
    </xf>
    <xf numFmtId="0" fontId="34" fillId="0" borderId="0" xfId="0" applyFont="1" applyAlignment="1">
      <alignment horizontal="center" vertical="center"/>
    </xf>
    <xf numFmtId="0" fontId="35" fillId="0" borderId="0" xfId="0" applyFont="1" applyAlignment="1">
      <alignment horizontal="center" vertical="center" wrapText="1"/>
    </xf>
    <xf numFmtId="166" fontId="33" fillId="0" borderId="0" xfId="0" applyNumberFormat="1" applyFont="1" applyAlignment="1">
      <alignment horizontal="center" vertical="center"/>
    </xf>
    <xf numFmtId="2" fontId="33" fillId="0" borderId="0" xfId="0" applyNumberFormat="1" applyFont="1" applyAlignment="1">
      <alignment horizontal="center" vertical="center"/>
    </xf>
    <xf numFmtId="0" fontId="35" fillId="0" borderId="0" xfId="0" applyFont="1" applyAlignment="1">
      <alignment horizontal="center" vertical="center"/>
    </xf>
    <xf numFmtId="166" fontId="33" fillId="6" borderId="0" xfId="27" applyNumberFormat="1" applyFont="1" applyFill="1" applyAlignment="1">
      <alignment horizontal="center" vertical="center"/>
    </xf>
    <xf numFmtId="0" fontId="36" fillId="0" borderId="0" xfId="0" applyFont="1" applyAlignment="1">
      <alignment horizontal="center" vertical="center" wrapText="1"/>
    </xf>
    <xf numFmtId="0" fontId="32" fillId="0" borderId="0" xfId="0" applyFont="1" applyAlignment="1">
      <alignment horizontal="center" vertical="center"/>
    </xf>
    <xf numFmtId="0" fontId="37" fillId="0" borderId="0" xfId="0" applyFont="1" applyFill="1" applyAlignment="1">
      <alignment horizontal="center" vertical="center" wrapText="1"/>
    </xf>
    <xf numFmtId="0" fontId="37" fillId="0" borderId="0" xfId="0" applyFont="1" applyFill="1" applyAlignment="1">
      <alignment horizontal="center" vertical="center"/>
    </xf>
    <xf numFmtId="0" fontId="20" fillId="7" borderId="0" xfId="0" applyFont="1" applyFill="1"/>
    <xf numFmtId="0" fontId="0" fillId="7" borderId="0" xfId="0" applyFill="1"/>
    <xf numFmtId="0" fontId="20" fillId="0" borderId="0" xfId="0" applyFont="1"/>
    <xf numFmtId="0" fontId="20" fillId="8" borderId="0" xfId="0" applyFont="1" applyFill="1"/>
    <xf numFmtId="0" fontId="20" fillId="0" borderId="0" xfId="0" applyFont="1" applyFill="1"/>
    <xf numFmtId="0" fontId="0" fillId="8" borderId="0" xfId="0" applyFont="1" applyFill="1" applyAlignment="1">
      <alignment horizontal="center" vertical="center"/>
    </xf>
    <xf numFmtId="0" fontId="37" fillId="8" borderId="0" xfId="0" applyFont="1" applyFill="1" applyAlignment="1">
      <alignment horizontal="center" vertical="center"/>
    </xf>
    <xf numFmtId="0" fontId="37" fillId="8" borderId="0" xfId="0" applyFont="1" applyFill="1" applyAlignment="1">
      <alignment horizontal="center" vertical="center" wrapText="1"/>
    </xf>
    <xf numFmtId="0" fontId="0" fillId="8" borderId="0" xfId="0" applyFont="1" applyFill="1" applyAlignment="1">
      <alignment horizontal="center" vertical="center" wrapText="1"/>
    </xf>
    <xf numFmtId="0" fontId="20" fillId="8" borderId="0" xfId="0" applyFont="1" applyFill="1" applyAlignment="1">
      <alignment horizontal="center"/>
    </xf>
    <xf numFmtId="0" fontId="20" fillId="0" borderId="0" xfId="0" applyFont="1" applyAlignment="1">
      <alignment horizontal="center"/>
    </xf>
    <xf numFmtId="0" fontId="38" fillId="0" borderId="0" xfId="0" applyFont="1" applyFill="1" applyAlignment="1">
      <alignment horizontal="center"/>
    </xf>
    <xf numFmtId="14" fontId="0" fillId="0" borderId="0" xfId="0" applyNumberFormat="1"/>
    <xf numFmtId="0" fontId="40" fillId="0" borderId="0" xfId="0" applyFont="1"/>
    <xf numFmtId="0" fontId="10" fillId="0" borderId="0" xfId="0" applyFont="1" applyAlignment="1">
      <alignment horizontal="center" vertical="center" wrapText="1"/>
    </xf>
    <xf numFmtId="0" fontId="38" fillId="0" borderId="0" xfId="0" applyFont="1" applyFill="1" applyAlignment="1">
      <alignment horizontal="center"/>
    </xf>
    <xf numFmtId="0" fontId="20" fillId="0" borderId="0" xfId="0" applyFont="1" applyAlignment="1">
      <alignment horizontal="center"/>
    </xf>
    <xf numFmtId="0" fontId="20" fillId="0" borderId="0" xfId="0" applyFont="1" applyFill="1" applyAlignment="1">
      <alignment horizontal="center" vertical="center"/>
    </xf>
    <xf numFmtId="0" fontId="20" fillId="0" borderId="0" xfId="0" applyFont="1" applyFill="1" applyAlignment="1">
      <alignment horizontal="center" vertical="center"/>
    </xf>
    <xf numFmtId="0" fontId="0" fillId="0" borderId="0" xfId="0" applyAlignment="1">
      <alignment horizontal="center" vertical="center" wrapText="1"/>
    </xf>
    <xf numFmtId="0" fontId="31" fillId="0" borderId="0" xfId="0" applyFont="1" applyAlignment="1">
      <alignment horizontal="center" vertical="center" wrapText="1"/>
    </xf>
    <xf numFmtId="164"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wrapText="1"/>
    </xf>
    <xf numFmtId="0" fontId="0" fillId="0" borderId="0" xfId="0" applyAlignment="1">
      <alignment horizontal="center" vertical="center" textRotation="90"/>
    </xf>
    <xf numFmtId="2" fontId="0" fillId="3" borderId="0" xfId="0" applyNumberFormat="1" applyFill="1" applyAlignment="1">
      <alignment horizontal="center" vertical="center"/>
    </xf>
    <xf numFmtId="0" fontId="21" fillId="0" borderId="0" xfId="0" applyFont="1" applyAlignment="1">
      <alignment horizontal="center" vertical="center"/>
    </xf>
    <xf numFmtId="16" fontId="0" fillId="0" borderId="0" xfId="0" applyNumberFormat="1"/>
    <xf numFmtId="0" fontId="41" fillId="2" borderId="0" xfId="0" applyFont="1" applyFill="1" applyAlignment="1">
      <alignment horizontal="center" vertical="center" wrapText="1"/>
    </xf>
  </cellXfs>
  <cellStyles count="50">
    <cellStyle name="Comma" xfId="27" builtinId="3"/>
    <cellStyle name="Comma 2" xfId="47" xr:uid="{00000000-0005-0000-0000-000001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8" builtinId="8" hidden="1"/>
    <cellStyle name="Normal" xfId="0" builtinId="0"/>
    <cellStyle name="Normal 2" xfId="46" xr:uid="{00000000-0005-0000-0000-00002F000000}"/>
    <cellStyle name="Normal_Sheet1" xfId="44" xr:uid="{00000000-0005-0000-0000-000030000000}"/>
    <cellStyle name="Percent" xfId="4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9"/>
  <sheetViews>
    <sheetView workbookViewId="0">
      <selection activeCell="A16" sqref="A16"/>
    </sheetView>
  </sheetViews>
  <sheetFormatPr baseColWidth="10" defaultColWidth="11" defaultRowHeight="16" x14ac:dyDescent="0.2"/>
  <cols>
    <col min="17" max="17" width="54.6640625" style="5" customWidth="1"/>
  </cols>
  <sheetData>
    <row r="1" spans="1:3" x14ac:dyDescent="0.2">
      <c r="A1" t="s">
        <v>255</v>
      </c>
    </row>
    <row r="2" spans="1:3" x14ac:dyDescent="0.2">
      <c r="A2" t="s">
        <v>314</v>
      </c>
    </row>
    <row r="3" spans="1:3" x14ac:dyDescent="0.2">
      <c r="A3" t="s">
        <v>315</v>
      </c>
    </row>
    <row r="4" spans="1:3" x14ac:dyDescent="0.2">
      <c r="A4" t="s">
        <v>349</v>
      </c>
    </row>
    <row r="8" spans="1:3" x14ac:dyDescent="0.2">
      <c r="A8" s="4">
        <v>43109</v>
      </c>
      <c r="B8" t="s">
        <v>13</v>
      </c>
      <c r="C8" t="s">
        <v>393</v>
      </c>
    </row>
    <row r="9" spans="1:3" x14ac:dyDescent="0.2">
      <c r="A9" s="4">
        <v>43110</v>
      </c>
      <c r="B9" t="s">
        <v>13</v>
      </c>
      <c r="C9" t="s">
        <v>475</v>
      </c>
    </row>
    <row r="11" spans="1:3" x14ac:dyDescent="0.2">
      <c r="A11" s="4">
        <v>43240</v>
      </c>
      <c r="B11" t="s">
        <v>13</v>
      </c>
      <c r="C11" t="s">
        <v>478</v>
      </c>
    </row>
    <row r="12" spans="1:3" x14ac:dyDescent="0.2">
      <c r="C12" t="s">
        <v>479</v>
      </c>
    </row>
    <row r="14" spans="1:3" x14ac:dyDescent="0.2">
      <c r="A14" s="231">
        <v>44025</v>
      </c>
      <c r="B14" t="s">
        <v>2820</v>
      </c>
      <c r="C14" t="s">
        <v>2821</v>
      </c>
    </row>
    <row r="15" spans="1:3" x14ac:dyDescent="0.2">
      <c r="A15" s="246">
        <v>44029</v>
      </c>
      <c r="B15" t="s">
        <v>2848</v>
      </c>
      <c r="C15" t="s">
        <v>2849</v>
      </c>
    </row>
    <row r="20" spans="1:30" s="12" customFormat="1" ht="18" customHeight="1" x14ac:dyDescent="0.2">
      <c r="A20" s="233" t="s">
        <v>480</v>
      </c>
      <c r="B20" s="233"/>
      <c r="C20" s="233"/>
      <c r="D20" s="233"/>
      <c r="E20" s="11"/>
      <c r="F20" s="11"/>
      <c r="G20" s="11"/>
      <c r="H20" s="11"/>
      <c r="I20" s="11"/>
      <c r="J20" s="11"/>
      <c r="K20" s="11"/>
      <c r="L20" s="11"/>
      <c r="M20" s="11"/>
      <c r="N20" s="11"/>
      <c r="O20" s="11"/>
      <c r="P20" s="11"/>
      <c r="Q20" s="42"/>
      <c r="R20" s="11"/>
      <c r="S20" s="11"/>
      <c r="T20" s="11"/>
      <c r="U20" s="11"/>
      <c r="V20" s="11"/>
      <c r="W20" s="11"/>
      <c r="X20" s="11"/>
      <c r="Y20" s="11"/>
      <c r="Z20" s="11"/>
      <c r="AA20" s="11"/>
      <c r="AB20" s="11"/>
      <c r="AC20" s="11"/>
      <c r="AD20" s="11"/>
    </row>
    <row r="21" spans="1:30" s="17" customFormat="1" ht="18" customHeight="1" x14ac:dyDescent="0.2">
      <c r="A21" s="13"/>
      <c r="B21" s="13"/>
      <c r="C21" s="13"/>
      <c r="D21" s="13" t="s">
        <v>481</v>
      </c>
      <c r="E21" s="13" t="s">
        <v>482</v>
      </c>
      <c r="F21" s="13" t="s">
        <v>483</v>
      </c>
      <c r="G21" s="14" t="s">
        <v>484</v>
      </c>
      <c r="H21" s="15" t="s">
        <v>485</v>
      </c>
      <c r="I21" s="15" t="s">
        <v>486</v>
      </c>
      <c r="J21" s="16" t="s">
        <v>10</v>
      </c>
      <c r="K21" s="16" t="s">
        <v>487</v>
      </c>
      <c r="L21" s="13"/>
      <c r="M21" s="13">
        <v>394.8</v>
      </c>
      <c r="N21" s="13" t="s">
        <v>488</v>
      </c>
      <c r="O21" s="13"/>
      <c r="P21" s="13" t="s">
        <v>482</v>
      </c>
      <c r="Q21" s="43" t="s">
        <v>489</v>
      </c>
      <c r="R21" s="13"/>
      <c r="S21" s="13"/>
      <c r="T21" s="13"/>
      <c r="U21" s="13"/>
      <c r="V21" s="13"/>
      <c r="W21" s="13"/>
      <c r="X21" s="13"/>
      <c r="Y21" s="13"/>
      <c r="Z21" s="13"/>
      <c r="AA21" s="13"/>
      <c r="AB21" s="13"/>
      <c r="AC21" s="13"/>
      <c r="AD21" s="13"/>
    </row>
    <row r="22" spans="1:30" s="17" customFormat="1" ht="18" customHeight="1" x14ac:dyDescent="0.2">
      <c r="A22" s="13"/>
      <c r="B22" s="13"/>
      <c r="C22" s="13"/>
      <c r="D22" s="13" t="s">
        <v>490</v>
      </c>
      <c r="E22" s="13" t="s">
        <v>482</v>
      </c>
      <c r="F22" s="13" t="s">
        <v>491</v>
      </c>
      <c r="G22" s="14" t="s">
        <v>484</v>
      </c>
      <c r="H22" s="15" t="s">
        <v>485</v>
      </c>
      <c r="I22" s="15" t="s">
        <v>486</v>
      </c>
      <c r="J22" s="16" t="s">
        <v>10</v>
      </c>
      <c r="K22" s="16" t="s">
        <v>492</v>
      </c>
      <c r="L22" s="13"/>
      <c r="M22" s="13" t="s">
        <v>493</v>
      </c>
      <c r="N22" s="13" t="s">
        <v>488</v>
      </c>
      <c r="O22" s="13"/>
      <c r="P22" s="13" t="s">
        <v>482</v>
      </c>
      <c r="Q22" s="43" t="s">
        <v>494</v>
      </c>
      <c r="R22" s="13"/>
      <c r="S22" s="13"/>
      <c r="T22" s="13"/>
      <c r="U22" s="13"/>
      <c r="V22" s="13"/>
      <c r="W22" s="13"/>
      <c r="X22" s="13"/>
      <c r="Y22" s="13"/>
      <c r="Z22" s="13"/>
      <c r="AA22" s="13"/>
      <c r="AB22" s="13"/>
      <c r="AC22" s="13"/>
      <c r="AD22" s="13"/>
    </row>
    <row r="23" spans="1:30" s="17" customFormat="1" ht="18" customHeight="1" x14ac:dyDescent="0.2">
      <c r="A23" s="13"/>
      <c r="B23" s="13"/>
      <c r="C23" s="13"/>
      <c r="D23" s="13" t="s">
        <v>495</v>
      </c>
      <c r="E23" s="13" t="s">
        <v>482</v>
      </c>
      <c r="F23" s="13" t="s">
        <v>491</v>
      </c>
      <c r="G23" s="14" t="s">
        <v>484</v>
      </c>
      <c r="H23" s="15" t="s">
        <v>485</v>
      </c>
      <c r="I23" s="15" t="s">
        <v>486</v>
      </c>
      <c r="J23" s="16" t="s">
        <v>10</v>
      </c>
      <c r="K23" s="16" t="s">
        <v>496</v>
      </c>
      <c r="L23" s="13"/>
      <c r="M23" s="13" t="s">
        <v>493</v>
      </c>
      <c r="N23" s="13" t="s">
        <v>488</v>
      </c>
      <c r="O23" s="13"/>
      <c r="P23" s="13" t="s">
        <v>482</v>
      </c>
      <c r="Q23" s="43" t="s">
        <v>497</v>
      </c>
      <c r="R23" s="13"/>
      <c r="S23" s="13"/>
      <c r="T23" s="13"/>
      <c r="U23" s="13"/>
      <c r="V23" s="13"/>
      <c r="W23" s="13"/>
      <c r="X23" s="13"/>
      <c r="Y23" s="13"/>
      <c r="Z23" s="13"/>
      <c r="AA23" s="13"/>
      <c r="AB23" s="13"/>
      <c r="AC23" s="13"/>
      <c r="AD23" s="13"/>
    </row>
    <row r="24" spans="1:30" s="17" customFormat="1" ht="18" customHeight="1" x14ac:dyDescent="0.2">
      <c r="A24" s="13"/>
      <c r="B24" s="13"/>
      <c r="C24" s="13"/>
      <c r="D24" s="13" t="s">
        <v>498</v>
      </c>
      <c r="E24" s="13" t="s">
        <v>482</v>
      </c>
      <c r="F24" s="13" t="s">
        <v>499</v>
      </c>
      <c r="G24" s="14" t="s">
        <v>484</v>
      </c>
      <c r="H24" s="15" t="s">
        <v>485</v>
      </c>
      <c r="I24" s="15" t="s">
        <v>486</v>
      </c>
      <c r="J24" s="16" t="s">
        <v>10</v>
      </c>
      <c r="K24" s="16" t="s">
        <v>440</v>
      </c>
      <c r="L24" s="13"/>
      <c r="M24" s="13" t="s">
        <v>493</v>
      </c>
      <c r="N24" s="13" t="s">
        <v>488</v>
      </c>
      <c r="O24" s="13"/>
      <c r="P24" s="13" t="s">
        <v>482</v>
      </c>
      <c r="Q24" s="43" t="s">
        <v>500</v>
      </c>
      <c r="R24" s="13"/>
      <c r="S24" s="13"/>
      <c r="T24" s="13"/>
      <c r="U24" s="13"/>
      <c r="V24" s="13"/>
      <c r="W24" s="13"/>
      <c r="X24" s="13"/>
      <c r="Y24" s="13"/>
      <c r="Z24" s="13"/>
      <c r="AA24" s="13"/>
      <c r="AB24" s="13"/>
      <c r="AC24" s="13"/>
      <c r="AD24" s="13"/>
    </row>
    <row r="25" spans="1:30" s="17" customFormat="1" ht="18" customHeight="1" x14ac:dyDescent="0.2">
      <c r="A25" s="13"/>
      <c r="B25" s="13"/>
      <c r="C25" s="13"/>
      <c r="D25" s="13" t="s">
        <v>501</v>
      </c>
      <c r="E25" s="13" t="s">
        <v>482</v>
      </c>
      <c r="F25" s="13" t="s">
        <v>483</v>
      </c>
      <c r="G25" s="14" t="s">
        <v>484</v>
      </c>
      <c r="H25" s="15" t="s">
        <v>485</v>
      </c>
      <c r="I25" s="15" t="s">
        <v>486</v>
      </c>
      <c r="J25" s="16" t="s">
        <v>10</v>
      </c>
      <c r="K25" s="16" t="s">
        <v>502</v>
      </c>
      <c r="L25" s="13"/>
      <c r="M25" s="13" t="s">
        <v>493</v>
      </c>
      <c r="N25" s="13" t="s">
        <v>488</v>
      </c>
      <c r="O25" s="13"/>
      <c r="P25" s="13" t="s">
        <v>482</v>
      </c>
      <c r="Q25" s="43" t="s">
        <v>503</v>
      </c>
      <c r="R25" s="13"/>
      <c r="S25" s="13"/>
      <c r="T25" s="13"/>
      <c r="U25" s="13"/>
      <c r="V25" s="13"/>
      <c r="W25" s="13"/>
      <c r="X25" s="13"/>
      <c r="Y25" s="13"/>
      <c r="Z25" s="13"/>
      <c r="AA25" s="13"/>
      <c r="AB25" s="13"/>
      <c r="AC25" s="13"/>
      <c r="AD25" s="13"/>
    </row>
    <row r="26" spans="1:30" s="17" customFormat="1" ht="18" customHeight="1" x14ac:dyDescent="0.2">
      <c r="A26" s="13"/>
      <c r="B26" s="13"/>
      <c r="C26" s="13"/>
      <c r="D26" s="13" t="s">
        <v>504</v>
      </c>
      <c r="E26" s="13" t="s">
        <v>482</v>
      </c>
      <c r="F26" s="13" t="s">
        <v>505</v>
      </c>
      <c r="G26" s="14" t="s">
        <v>484</v>
      </c>
      <c r="H26" s="15" t="s">
        <v>485</v>
      </c>
      <c r="I26" s="15" t="s">
        <v>486</v>
      </c>
      <c r="J26" s="16" t="s">
        <v>10</v>
      </c>
      <c r="K26" s="16" t="s">
        <v>506</v>
      </c>
      <c r="L26" s="13"/>
      <c r="M26" s="13" t="s">
        <v>493</v>
      </c>
      <c r="N26" s="13" t="s">
        <v>488</v>
      </c>
      <c r="O26" s="13"/>
      <c r="P26" s="13" t="s">
        <v>482</v>
      </c>
      <c r="Q26" s="43"/>
      <c r="R26" s="13"/>
      <c r="S26" s="13"/>
      <c r="T26" s="13"/>
      <c r="U26" s="13"/>
      <c r="V26" s="13"/>
      <c r="W26" s="13"/>
      <c r="X26" s="13"/>
      <c r="Y26" s="13"/>
      <c r="Z26" s="13"/>
      <c r="AA26" s="13"/>
      <c r="AB26" s="13"/>
      <c r="AC26" s="13"/>
      <c r="AD26" s="13"/>
    </row>
    <row r="27" spans="1:30" s="18" customFormat="1" ht="18" customHeight="1" x14ac:dyDescent="0.2">
      <c r="D27" s="18" t="s">
        <v>507</v>
      </c>
      <c r="E27" s="19" t="s">
        <v>482</v>
      </c>
      <c r="F27" s="19" t="s">
        <v>491</v>
      </c>
      <c r="G27" s="20" t="s">
        <v>484</v>
      </c>
      <c r="H27" s="21" t="s">
        <v>485</v>
      </c>
      <c r="I27" s="21" t="s">
        <v>486</v>
      </c>
      <c r="J27" s="22" t="s">
        <v>10</v>
      </c>
      <c r="K27" s="22" t="s">
        <v>508</v>
      </c>
      <c r="L27" s="23" t="s">
        <v>509</v>
      </c>
      <c r="M27" s="24">
        <v>334</v>
      </c>
      <c r="N27" s="18" t="s">
        <v>488</v>
      </c>
      <c r="O27" s="25"/>
      <c r="P27" s="18" t="s">
        <v>482</v>
      </c>
      <c r="Q27" s="44" t="s">
        <v>510</v>
      </c>
    </row>
    <row r="28" spans="1:30" s="26" customFormat="1" ht="18" customHeight="1" x14ac:dyDescent="0.2">
      <c r="D28" s="18" t="s">
        <v>511</v>
      </c>
      <c r="E28" s="19" t="s">
        <v>482</v>
      </c>
      <c r="F28" s="27" t="s">
        <v>499</v>
      </c>
      <c r="G28" s="20" t="s">
        <v>484</v>
      </c>
      <c r="H28" s="21" t="s">
        <v>485</v>
      </c>
      <c r="I28" s="21" t="s">
        <v>486</v>
      </c>
      <c r="J28" s="22" t="s">
        <v>10</v>
      </c>
      <c r="K28" s="22" t="s">
        <v>512</v>
      </c>
      <c r="L28" s="21"/>
      <c r="M28" s="24">
        <v>250</v>
      </c>
      <c r="N28" s="18" t="s">
        <v>488</v>
      </c>
      <c r="O28" s="25"/>
      <c r="P28" s="18" t="s">
        <v>482</v>
      </c>
      <c r="Q28" s="44" t="s">
        <v>513</v>
      </c>
    </row>
    <row r="29" spans="1:30" s="26" customFormat="1" ht="18" customHeight="1" x14ac:dyDescent="0.2">
      <c r="D29" s="18"/>
      <c r="E29" s="19" t="s">
        <v>482</v>
      </c>
      <c r="F29" s="27"/>
      <c r="G29" s="20" t="s">
        <v>484</v>
      </c>
      <c r="H29" s="21" t="s">
        <v>485</v>
      </c>
      <c r="I29" s="21" t="s">
        <v>486</v>
      </c>
      <c r="J29" s="22" t="s">
        <v>10</v>
      </c>
      <c r="K29" s="22" t="s">
        <v>514</v>
      </c>
      <c r="L29" s="23" t="s">
        <v>515</v>
      </c>
      <c r="M29" s="24">
        <v>250</v>
      </c>
      <c r="N29" s="18" t="s">
        <v>488</v>
      </c>
      <c r="O29" s="25"/>
      <c r="P29" s="18" t="s">
        <v>482</v>
      </c>
      <c r="Q29" s="44" t="s">
        <v>516</v>
      </c>
    </row>
    <row r="30" spans="1:30" s="18" customFormat="1" ht="18" customHeight="1" x14ac:dyDescent="0.2">
      <c r="D30" s="18" t="s">
        <v>517</v>
      </c>
      <c r="E30" s="19" t="s">
        <v>482</v>
      </c>
      <c r="F30" s="19" t="s">
        <v>491</v>
      </c>
      <c r="G30" s="20" t="s">
        <v>484</v>
      </c>
      <c r="H30" s="21" t="s">
        <v>485</v>
      </c>
      <c r="I30" s="21" t="s">
        <v>486</v>
      </c>
      <c r="J30" s="22" t="s">
        <v>10</v>
      </c>
      <c r="K30" s="22" t="s">
        <v>518</v>
      </c>
      <c r="L30" s="23" t="s">
        <v>519</v>
      </c>
      <c r="M30" s="24">
        <v>259</v>
      </c>
      <c r="N30" s="18" t="s">
        <v>488</v>
      </c>
      <c r="O30" s="25"/>
      <c r="P30" s="18" t="s">
        <v>482</v>
      </c>
      <c r="Q30" s="44" t="s">
        <v>520</v>
      </c>
    </row>
    <row r="31" spans="1:30" s="29" customFormat="1" ht="18" customHeight="1" x14ac:dyDescent="0.15">
      <c r="A31" s="28"/>
      <c r="B31" s="28"/>
      <c r="C31" s="28"/>
      <c r="D31" s="28"/>
      <c r="E31" s="28"/>
      <c r="F31" s="28"/>
      <c r="G31" s="28"/>
      <c r="H31" s="28"/>
      <c r="I31" s="28"/>
      <c r="J31" s="28"/>
      <c r="K31" s="28"/>
      <c r="L31" s="28"/>
      <c r="M31" s="28"/>
      <c r="N31" s="28"/>
      <c r="O31" s="28"/>
      <c r="P31" s="28"/>
      <c r="Q31" s="45"/>
      <c r="R31" s="28"/>
      <c r="S31" s="28"/>
      <c r="T31" s="28"/>
      <c r="U31" s="28"/>
      <c r="V31" s="28"/>
      <c r="W31" s="28"/>
      <c r="X31" s="28"/>
      <c r="Y31" s="28"/>
      <c r="Z31" s="28"/>
      <c r="AA31" s="28"/>
      <c r="AB31" s="28"/>
      <c r="AC31" s="28"/>
      <c r="AD31" s="28"/>
    </row>
    <row r="32" spans="1:30" s="30" customFormat="1" ht="42" customHeight="1" x14ac:dyDescent="0.2">
      <c r="D32" s="30" t="s">
        <v>521</v>
      </c>
      <c r="E32" s="31" t="s">
        <v>482</v>
      </c>
      <c r="F32" s="31" t="s">
        <v>522</v>
      </c>
      <c r="G32" s="32" t="s">
        <v>484</v>
      </c>
      <c r="H32" s="33" t="s">
        <v>485</v>
      </c>
      <c r="I32" s="33" t="s">
        <v>486</v>
      </c>
      <c r="J32" s="34" t="s">
        <v>10</v>
      </c>
      <c r="K32" s="34" t="s">
        <v>523</v>
      </c>
      <c r="L32" s="33" t="s">
        <v>524</v>
      </c>
      <c r="M32" s="35">
        <v>306</v>
      </c>
      <c r="N32" s="30" t="s">
        <v>488</v>
      </c>
      <c r="O32" s="36"/>
      <c r="P32" s="30" t="s">
        <v>482</v>
      </c>
      <c r="Q32" s="46" t="s">
        <v>525</v>
      </c>
    </row>
    <row r="33" spans="1:17" s="30" customFormat="1" ht="42" customHeight="1" x14ac:dyDescent="0.2">
      <c r="E33" s="31" t="s">
        <v>482</v>
      </c>
      <c r="F33" s="31"/>
      <c r="G33" s="32" t="s">
        <v>484</v>
      </c>
      <c r="H33" s="33" t="s">
        <v>485</v>
      </c>
      <c r="I33" s="33" t="s">
        <v>486</v>
      </c>
      <c r="J33" s="34" t="s">
        <v>10</v>
      </c>
      <c r="K33" s="34" t="s">
        <v>526</v>
      </c>
      <c r="L33" s="33" t="s">
        <v>527</v>
      </c>
      <c r="M33" s="35">
        <v>372</v>
      </c>
      <c r="N33" s="30" t="s">
        <v>488</v>
      </c>
      <c r="O33" s="36"/>
      <c r="P33" s="30" t="s">
        <v>482</v>
      </c>
      <c r="Q33" s="46" t="s">
        <v>528</v>
      </c>
    </row>
    <row r="34" spans="1:17" s="30" customFormat="1" ht="42" customHeight="1" x14ac:dyDescent="0.2">
      <c r="D34" s="30" t="s">
        <v>529</v>
      </c>
      <c r="E34" s="31" t="s">
        <v>482</v>
      </c>
      <c r="F34" s="31" t="s">
        <v>499</v>
      </c>
      <c r="G34" s="32" t="s">
        <v>484</v>
      </c>
      <c r="H34" s="33" t="s">
        <v>485</v>
      </c>
      <c r="I34" s="33" t="s">
        <v>486</v>
      </c>
      <c r="J34" s="34" t="s">
        <v>10</v>
      </c>
      <c r="K34" s="34" t="s">
        <v>78</v>
      </c>
      <c r="L34" s="33" t="s">
        <v>509</v>
      </c>
      <c r="M34" s="35">
        <v>400</v>
      </c>
      <c r="N34" s="30" t="s">
        <v>488</v>
      </c>
      <c r="O34" s="36"/>
      <c r="P34" s="30" t="s">
        <v>482</v>
      </c>
      <c r="Q34" s="46" t="s">
        <v>530</v>
      </c>
    </row>
    <row r="35" spans="1:17" s="30" customFormat="1" ht="42" customHeight="1" x14ac:dyDescent="0.2">
      <c r="D35" s="30" t="s">
        <v>531</v>
      </c>
      <c r="E35" s="31" t="s">
        <v>482</v>
      </c>
      <c r="F35" s="31" t="s">
        <v>499</v>
      </c>
      <c r="G35" s="32" t="s">
        <v>484</v>
      </c>
      <c r="H35" s="33" t="s">
        <v>485</v>
      </c>
      <c r="I35" s="33" t="s">
        <v>486</v>
      </c>
      <c r="J35" s="34" t="s">
        <v>10</v>
      </c>
      <c r="K35" s="34" t="s">
        <v>532</v>
      </c>
      <c r="L35" s="33"/>
      <c r="M35" s="35">
        <v>400</v>
      </c>
      <c r="N35" s="30" t="s">
        <v>488</v>
      </c>
      <c r="O35" s="36"/>
      <c r="P35" s="30" t="s">
        <v>482</v>
      </c>
      <c r="Q35" s="46" t="s">
        <v>533</v>
      </c>
    </row>
    <row r="36" spans="1:17" s="30" customFormat="1" ht="42" customHeight="1" x14ac:dyDescent="0.2">
      <c r="D36" s="30" t="s">
        <v>534</v>
      </c>
      <c r="E36" s="31" t="s">
        <v>482</v>
      </c>
      <c r="F36" s="31" t="s">
        <v>535</v>
      </c>
      <c r="G36" s="32" t="s">
        <v>484</v>
      </c>
      <c r="H36" s="33" t="s">
        <v>485</v>
      </c>
      <c r="I36" s="33" t="s">
        <v>486</v>
      </c>
      <c r="J36" s="34" t="s">
        <v>10</v>
      </c>
      <c r="K36" s="34" t="s">
        <v>536</v>
      </c>
      <c r="L36" s="33" t="s">
        <v>537</v>
      </c>
      <c r="M36" s="35">
        <v>555</v>
      </c>
      <c r="N36" s="30" t="s">
        <v>488</v>
      </c>
      <c r="O36" s="36"/>
      <c r="P36" s="30" t="s">
        <v>482</v>
      </c>
      <c r="Q36" s="46" t="s">
        <v>538</v>
      </c>
    </row>
    <row r="37" spans="1:17" s="30" customFormat="1" ht="42" customHeight="1" x14ac:dyDescent="0.2">
      <c r="D37" s="30" t="s">
        <v>539</v>
      </c>
      <c r="E37" s="31" t="s">
        <v>482</v>
      </c>
      <c r="F37" s="31" t="s">
        <v>499</v>
      </c>
      <c r="G37" s="32" t="s">
        <v>484</v>
      </c>
      <c r="H37" s="33" t="s">
        <v>485</v>
      </c>
      <c r="I37" s="33" t="s">
        <v>486</v>
      </c>
      <c r="J37" s="34" t="s">
        <v>10</v>
      </c>
      <c r="K37" s="34" t="s">
        <v>540</v>
      </c>
      <c r="L37" s="33" t="s">
        <v>541</v>
      </c>
      <c r="M37" s="35">
        <v>574</v>
      </c>
      <c r="N37" s="30" t="s">
        <v>488</v>
      </c>
      <c r="O37" s="36"/>
      <c r="P37" s="30" t="s">
        <v>482</v>
      </c>
      <c r="Q37" s="46" t="s">
        <v>542</v>
      </c>
    </row>
    <row r="38" spans="1:17" s="30" customFormat="1" ht="42" customHeight="1" x14ac:dyDescent="0.2">
      <c r="E38" s="31" t="s">
        <v>482</v>
      </c>
      <c r="F38" s="31"/>
      <c r="G38" s="32" t="s">
        <v>484</v>
      </c>
      <c r="H38" s="33" t="s">
        <v>485</v>
      </c>
      <c r="I38" s="33" t="s">
        <v>486</v>
      </c>
      <c r="J38" s="34" t="s">
        <v>10</v>
      </c>
      <c r="K38" s="34" t="s">
        <v>543</v>
      </c>
      <c r="L38" s="33"/>
      <c r="M38" s="35">
        <v>648</v>
      </c>
      <c r="N38" s="30" t="s">
        <v>488</v>
      </c>
      <c r="O38" s="36"/>
      <c r="P38" s="30" t="s">
        <v>482</v>
      </c>
      <c r="Q38" s="46" t="s">
        <v>544</v>
      </c>
    </row>
    <row r="39" spans="1:17" s="38" customFormat="1" ht="24" x14ac:dyDescent="0.15">
      <c r="A39" s="37"/>
      <c r="D39" s="39"/>
      <c r="H39" s="40" t="s">
        <v>545</v>
      </c>
      <c r="M39" s="41">
        <f>AVERAGE(M32:M38)</f>
        <v>465</v>
      </c>
      <c r="Q39" s="47"/>
    </row>
  </sheetData>
  <mergeCells count="1">
    <mergeCell ref="A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C1939"/>
  <sheetViews>
    <sheetView tabSelected="1" topLeftCell="A94" zoomScale="90" zoomScaleNormal="90" workbookViewId="0">
      <selection activeCell="G31" sqref="G31"/>
    </sheetView>
  </sheetViews>
  <sheetFormatPr baseColWidth="10" defaultColWidth="10.83203125" defaultRowHeight="16" x14ac:dyDescent="0.2"/>
  <cols>
    <col min="1" max="1" width="26.5" style="100" bestFit="1" customWidth="1"/>
    <col min="2" max="2" width="26.1640625" style="9" customWidth="1"/>
    <col min="3" max="4" width="26.1640625" style="8" customWidth="1"/>
    <col min="5" max="6" width="26.1640625" style="2" customWidth="1"/>
    <col min="7" max="7" width="26.1640625" style="9" customWidth="1"/>
    <col min="8" max="8" width="26.1640625" style="8" customWidth="1"/>
    <col min="9" max="9" width="26.1640625" style="9" customWidth="1"/>
    <col min="10" max="10" width="26.1640625" style="8" customWidth="1"/>
    <col min="11" max="11" width="26.1640625" style="69" customWidth="1"/>
    <col min="12" max="12" width="26.1640625" style="175" customWidth="1"/>
    <col min="13" max="13" width="26.1640625" style="134" customWidth="1"/>
    <col min="14" max="15" width="26.1640625" style="105" customWidth="1"/>
    <col min="16" max="16" width="26.1640625" style="63" customWidth="1"/>
    <col min="17" max="19" width="26.1640625" style="69" customWidth="1"/>
    <col min="20" max="20" width="13.33203125" style="63" customWidth="1"/>
    <col min="21" max="23" width="10" style="63" customWidth="1"/>
    <col min="24" max="24" width="13.1640625" style="119" customWidth="1"/>
    <col min="25" max="25" width="36.6640625" style="119" customWidth="1"/>
    <col min="26" max="26" width="13.1640625" style="69" customWidth="1"/>
    <col min="27" max="27" width="10" style="179" customWidth="1"/>
    <col min="28" max="28" width="10" style="98" customWidth="1"/>
    <col min="29" max="29" width="53.5" style="9" customWidth="1"/>
    <col min="30" max="30" width="118" style="9" customWidth="1"/>
    <col min="31" max="32" width="10.83203125" style="63"/>
    <col min="33" max="62" width="10.83203125" style="76"/>
    <col min="63" max="16384" width="10.83203125" style="10"/>
  </cols>
  <sheetData>
    <row r="1" spans="1:133" s="1" customFormat="1" ht="124" x14ac:dyDescent="0.2">
      <c r="A1" s="247" t="s">
        <v>2450</v>
      </c>
      <c r="B1" s="1" t="s">
        <v>1250</v>
      </c>
      <c r="C1" s="1" t="s">
        <v>1570</v>
      </c>
      <c r="D1" s="1" t="s">
        <v>2025</v>
      </c>
      <c r="E1" s="247" t="s">
        <v>9</v>
      </c>
      <c r="F1" s="247" t="s">
        <v>476</v>
      </c>
      <c r="G1" s="1" t="s">
        <v>1957</v>
      </c>
      <c r="H1" s="1" t="s">
        <v>1997</v>
      </c>
      <c r="I1" s="1" t="s">
        <v>1</v>
      </c>
      <c r="J1" s="1" t="s">
        <v>26</v>
      </c>
      <c r="K1" s="1" t="s">
        <v>1251</v>
      </c>
      <c r="L1" s="174" t="s">
        <v>1810</v>
      </c>
      <c r="M1" s="133" t="s">
        <v>1852</v>
      </c>
      <c r="N1" s="3" t="s">
        <v>2</v>
      </c>
      <c r="O1" s="3" t="s">
        <v>3</v>
      </c>
      <c r="P1" s="1" t="s">
        <v>4</v>
      </c>
      <c r="Q1" s="1" t="s">
        <v>5</v>
      </c>
      <c r="R1" s="1" t="s">
        <v>2351</v>
      </c>
      <c r="S1" s="1" t="s">
        <v>2360</v>
      </c>
      <c r="T1" s="1" t="s">
        <v>165</v>
      </c>
      <c r="U1" s="3" t="s">
        <v>6</v>
      </c>
      <c r="V1" s="3" t="s">
        <v>1878</v>
      </c>
      <c r="W1" s="3" t="s">
        <v>1879</v>
      </c>
      <c r="X1" s="108" t="s">
        <v>7</v>
      </c>
      <c r="Y1" s="108" t="s">
        <v>8</v>
      </c>
      <c r="Z1" s="90" t="s">
        <v>477</v>
      </c>
      <c r="AA1" s="173" t="s">
        <v>1988</v>
      </c>
      <c r="AB1" s="184" t="s">
        <v>1960</v>
      </c>
      <c r="AC1" s="3" t="s">
        <v>1253</v>
      </c>
      <c r="AD1" s="1" t="s">
        <v>570</v>
      </c>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208"/>
      <c r="BL1" s="208"/>
      <c r="BM1" s="208"/>
      <c r="BN1" s="208"/>
      <c r="BO1" s="208"/>
      <c r="BP1" s="208"/>
      <c r="BQ1" s="208"/>
      <c r="BR1" s="208"/>
      <c r="BS1" s="208"/>
      <c r="BT1" s="208"/>
      <c r="BU1" s="208"/>
      <c r="BV1" s="208"/>
      <c r="BW1" s="208"/>
      <c r="BX1" s="208"/>
      <c r="BY1" s="208"/>
      <c r="BZ1" s="208"/>
      <c r="CA1" s="208"/>
      <c r="CB1" s="208"/>
      <c r="CC1" s="208"/>
      <c r="CD1" s="208"/>
      <c r="CE1" s="208"/>
      <c r="CF1" s="208"/>
      <c r="CG1" s="208"/>
      <c r="CH1" s="208"/>
      <c r="CI1" s="208"/>
      <c r="CJ1" s="208"/>
      <c r="CK1" s="208"/>
      <c r="CL1" s="208"/>
      <c r="CM1" s="208"/>
      <c r="CN1" s="208"/>
      <c r="CO1" s="208"/>
      <c r="CP1" s="208"/>
      <c r="CQ1" s="208"/>
      <c r="CR1" s="208"/>
      <c r="CS1" s="208"/>
      <c r="CT1" s="208"/>
      <c r="CU1" s="208"/>
      <c r="CV1" s="208"/>
      <c r="CW1" s="208"/>
      <c r="CX1" s="208"/>
      <c r="CY1" s="208"/>
      <c r="CZ1" s="208"/>
      <c r="DA1" s="208"/>
      <c r="DB1" s="208"/>
      <c r="DC1" s="208"/>
      <c r="DD1" s="208"/>
      <c r="DE1" s="208"/>
      <c r="DF1" s="208"/>
      <c r="DG1" s="208"/>
      <c r="DH1" s="208"/>
      <c r="DI1" s="208"/>
      <c r="DJ1" s="208"/>
      <c r="DK1" s="208"/>
      <c r="DL1" s="208"/>
      <c r="DM1" s="208"/>
      <c r="DN1" s="208"/>
      <c r="DO1" s="208"/>
      <c r="DP1" s="208"/>
      <c r="DQ1" s="208"/>
      <c r="DR1" s="208"/>
      <c r="DS1" s="208"/>
      <c r="DT1" s="208"/>
      <c r="DU1" s="208"/>
      <c r="DV1" s="208"/>
      <c r="DW1" s="208"/>
      <c r="DX1" s="208"/>
      <c r="DY1" s="208"/>
      <c r="DZ1" s="208"/>
    </row>
    <row r="2" spans="1:133" ht="17" x14ac:dyDescent="0.2">
      <c r="A2" s="100" t="str">
        <f>CONCATENATE(E2," ",F2)</f>
        <v>Antilocapra americana</v>
      </c>
      <c r="C2" s="8" t="s">
        <v>1571</v>
      </c>
      <c r="D2" s="8" t="s">
        <v>2144</v>
      </c>
      <c r="E2" s="2" t="s">
        <v>59</v>
      </c>
      <c r="F2" s="2" t="s">
        <v>55</v>
      </c>
      <c r="G2" s="9">
        <v>908</v>
      </c>
      <c r="H2" s="8">
        <v>4187</v>
      </c>
      <c r="I2" s="9" t="s">
        <v>100</v>
      </c>
      <c r="J2" s="8" t="s">
        <v>391</v>
      </c>
      <c r="K2" s="69" t="s">
        <v>470</v>
      </c>
      <c r="L2" s="175" t="s">
        <v>113</v>
      </c>
      <c r="M2" s="99"/>
      <c r="N2" s="61">
        <v>29.366667</v>
      </c>
      <c r="O2" s="61">
        <v>-99.466667000000001</v>
      </c>
      <c r="P2" s="99">
        <v>85.268902538297496</v>
      </c>
      <c r="Q2" s="69" t="s">
        <v>111</v>
      </c>
      <c r="R2" s="69" t="s">
        <v>111</v>
      </c>
      <c r="S2" s="69" t="s">
        <v>111</v>
      </c>
      <c r="T2" s="63" t="s">
        <v>335</v>
      </c>
      <c r="U2" s="63" t="s">
        <v>13</v>
      </c>
      <c r="X2" s="119">
        <v>34.409999999999997</v>
      </c>
      <c r="Y2" s="119">
        <v>20.28</v>
      </c>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row>
    <row r="3" spans="1:133" ht="17" x14ac:dyDescent="0.2">
      <c r="A3" s="100" t="str">
        <f>CONCATENATE(E3," ",F3)</f>
        <v>Antilocapra americana</v>
      </c>
      <c r="C3" s="8" t="s">
        <v>1571</v>
      </c>
      <c r="D3" s="8" t="s">
        <v>2144</v>
      </c>
      <c r="E3" s="2" t="s">
        <v>59</v>
      </c>
      <c r="F3" s="2" t="s">
        <v>55</v>
      </c>
      <c r="G3" s="9">
        <v>908</v>
      </c>
      <c r="H3" s="8">
        <v>4188</v>
      </c>
      <c r="I3" s="9" t="s">
        <v>100</v>
      </c>
      <c r="J3" s="8" t="s">
        <v>391</v>
      </c>
      <c r="K3" s="69" t="s">
        <v>470</v>
      </c>
      <c r="L3" s="175" t="s">
        <v>113</v>
      </c>
      <c r="M3" s="99"/>
      <c r="N3" s="61">
        <v>29.366667</v>
      </c>
      <c r="O3" s="61">
        <v>-99.466667000000001</v>
      </c>
      <c r="P3" s="99">
        <v>85.268902538297496</v>
      </c>
      <c r="Q3" s="69" t="s">
        <v>111</v>
      </c>
      <c r="R3" s="69" t="s">
        <v>111</v>
      </c>
      <c r="S3" s="69" t="s">
        <v>111</v>
      </c>
      <c r="T3" s="63" t="s">
        <v>335</v>
      </c>
      <c r="U3" s="63" t="s">
        <v>13</v>
      </c>
      <c r="X3" s="119">
        <v>34.76</v>
      </c>
      <c r="Y3" s="119">
        <v>21.12</v>
      </c>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row>
    <row r="4" spans="1:133" ht="17" x14ac:dyDescent="0.2">
      <c r="A4" s="100" t="str">
        <f>CONCATENATE(E4," ",F4)</f>
        <v>Antilocapra americana</v>
      </c>
      <c r="B4" s="69"/>
      <c r="C4" s="63" t="s">
        <v>1571</v>
      </c>
      <c r="D4" s="63" t="s">
        <v>2144</v>
      </c>
      <c r="E4" s="106" t="s">
        <v>59</v>
      </c>
      <c r="F4" s="106" t="s">
        <v>55</v>
      </c>
      <c r="G4" s="69">
        <v>908</v>
      </c>
      <c r="H4" s="63">
        <v>4189</v>
      </c>
      <c r="I4" s="69" t="s">
        <v>100</v>
      </c>
      <c r="J4" s="63" t="s">
        <v>391</v>
      </c>
      <c r="K4" s="69" t="s">
        <v>470</v>
      </c>
      <c r="L4" s="175" t="s">
        <v>113</v>
      </c>
      <c r="M4" s="99"/>
      <c r="N4" s="61">
        <v>29.366667</v>
      </c>
      <c r="O4" s="61">
        <v>-99.466667000000001</v>
      </c>
      <c r="P4" s="99">
        <v>85.268902538297496</v>
      </c>
      <c r="Q4" s="69" t="s">
        <v>111</v>
      </c>
      <c r="R4" s="69" t="s">
        <v>111</v>
      </c>
      <c r="S4" s="69" t="s">
        <v>111</v>
      </c>
      <c r="T4" s="63" t="s">
        <v>335</v>
      </c>
      <c r="U4" s="63" t="s">
        <v>13</v>
      </c>
      <c r="X4" s="119">
        <v>34.85</v>
      </c>
      <c r="Y4" s="119">
        <v>19.23</v>
      </c>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row>
    <row r="5" spans="1:133" s="84" customFormat="1" ht="17" x14ac:dyDescent="0.2">
      <c r="A5" s="100" t="str">
        <f>CONCATENATE(E5," ",F5)</f>
        <v>Antilocapra americana</v>
      </c>
      <c r="B5" s="69"/>
      <c r="C5" s="63" t="s">
        <v>1571</v>
      </c>
      <c r="D5" s="8" t="s">
        <v>2144</v>
      </c>
      <c r="E5" s="106" t="s">
        <v>59</v>
      </c>
      <c r="F5" s="106" t="s">
        <v>55</v>
      </c>
      <c r="G5" s="69">
        <v>908</v>
      </c>
      <c r="H5" s="63">
        <v>3829</v>
      </c>
      <c r="I5" s="69" t="s">
        <v>100</v>
      </c>
      <c r="J5" s="63" t="s">
        <v>391</v>
      </c>
      <c r="K5" s="63" t="s">
        <v>1222</v>
      </c>
      <c r="L5" s="175" t="s">
        <v>1805</v>
      </c>
      <c r="M5" s="99"/>
      <c r="N5" s="61">
        <v>29.366667</v>
      </c>
      <c r="O5" s="61">
        <v>-99.466667000000001</v>
      </c>
      <c r="P5" s="99">
        <v>85.268902538297496</v>
      </c>
      <c r="Q5" s="69" t="s">
        <v>1806</v>
      </c>
      <c r="R5" s="63" t="s">
        <v>374</v>
      </c>
      <c r="S5" s="69"/>
      <c r="T5" s="63" t="s">
        <v>171</v>
      </c>
      <c r="U5" s="63" t="s">
        <v>13</v>
      </c>
      <c r="V5" s="63"/>
      <c r="W5" s="63"/>
      <c r="X5" s="119">
        <v>29.59</v>
      </c>
      <c r="Y5" s="119">
        <v>23.19</v>
      </c>
      <c r="Z5" s="69"/>
      <c r="AA5" s="179"/>
      <c r="AB5" s="98"/>
      <c r="AC5" s="69"/>
      <c r="AD5" s="69"/>
      <c r="AE5" s="63"/>
      <c r="AF5" s="63"/>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row>
    <row r="6" spans="1:133" ht="17" x14ac:dyDescent="0.2">
      <c r="A6" s="100" t="str">
        <f>CONCATENATE(E6," ",F6)</f>
        <v>Antilocapra americana</v>
      </c>
      <c r="C6" s="8" t="s">
        <v>1571</v>
      </c>
      <c r="D6" s="8" t="s">
        <v>2144</v>
      </c>
      <c r="E6" s="2" t="s">
        <v>59</v>
      </c>
      <c r="F6" s="2" t="s">
        <v>55</v>
      </c>
      <c r="G6" s="9">
        <v>998</v>
      </c>
      <c r="H6" s="8">
        <v>40</v>
      </c>
      <c r="I6" s="9" t="s">
        <v>323</v>
      </c>
      <c r="J6" s="8" t="s">
        <v>324</v>
      </c>
      <c r="K6" s="69" t="s">
        <v>175</v>
      </c>
      <c r="Q6" s="69" t="s">
        <v>24</v>
      </c>
      <c r="R6" s="69" t="s">
        <v>2367</v>
      </c>
      <c r="T6" s="63" t="s">
        <v>166</v>
      </c>
      <c r="U6" s="63" t="s">
        <v>13</v>
      </c>
      <c r="X6" s="119">
        <v>22.01</v>
      </c>
      <c r="Y6" s="119">
        <v>7</v>
      </c>
      <c r="AD6" s="9" t="s">
        <v>328</v>
      </c>
    </row>
    <row r="7" spans="1:133" ht="17" x14ac:dyDescent="0.2">
      <c r="A7" s="100" t="str">
        <f>CONCATENATE(E7," ",F7)</f>
        <v>Antilocapra americana</v>
      </c>
      <c r="B7" s="69" t="s">
        <v>1602</v>
      </c>
      <c r="C7" s="8" t="s">
        <v>1571</v>
      </c>
      <c r="D7" s="8" t="s">
        <v>2144</v>
      </c>
      <c r="E7" s="2" t="s">
        <v>59</v>
      </c>
      <c r="F7" s="106" t="s">
        <v>55</v>
      </c>
      <c r="G7" s="69">
        <v>40541</v>
      </c>
      <c r="H7" s="69">
        <v>110</v>
      </c>
      <c r="I7" s="69" t="s">
        <v>1231</v>
      </c>
      <c r="J7" s="63" t="s">
        <v>1232</v>
      </c>
      <c r="K7" s="69" t="s">
        <v>470</v>
      </c>
      <c r="M7" s="99"/>
      <c r="N7" s="107"/>
      <c r="O7" s="107"/>
      <c r="P7" s="69"/>
      <c r="Q7" s="69" t="s">
        <v>207</v>
      </c>
      <c r="R7" s="69" t="s">
        <v>2363</v>
      </c>
      <c r="T7" s="69" t="s">
        <v>166</v>
      </c>
      <c r="U7" s="63" t="s">
        <v>13</v>
      </c>
      <c r="W7" s="105"/>
      <c r="X7" s="61">
        <v>15.23</v>
      </c>
      <c r="Y7" s="61">
        <v>8.34</v>
      </c>
      <c r="Z7" s="63"/>
      <c r="AA7" s="137"/>
      <c r="AB7" s="135"/>
      <c r="AC7" s="105"/>
      <c r="AD7" s="69" t="s">
        <v>1596</v>
      </c>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row>
    <row r="8" spans="1:133" ht="17" x14ac:dyDescent="0.2">
      <c r="A8" s="100" t="str">
        <f>CONCATENATE(E8," ",F8)</f>
        <v>Antilocapra americana</v>
      </c>
      <c r="B8" s="69" t="s">
        <v>1602</v>
      </c>
      <c r="C8" s="8" t="s">
        <v>1571</v>
      </c>
      <c r="D8" s="8" t="s">
        <v>2144</v>
      </c>
      <c r="E8" s="2" t="s">
        <v>59</v>
      </c>
      <c r="F8" s="106" t="s">
        <v>55</v>
      </c>
      <c r="G8" s="69">
        <v>40541</v>
      </c>
      <c r="H8" s="69">
        <v>112</v>
      </c>
      <c r="I8" s="69" t="s">
        <v>1231</v>
      </c>
      <c r="J8" s="63" t="s">
        <v>1232</v>
      </c>
      <c r="K8" s="69" t="s">
        <v>470</v>
      </c>
      <c r="M8" s="99"/>
      <c r="N8" s="107"/>
      <c r="O8" s="107"/>
      <c r="P8" s="69"/>
      <c r="Q8" s="69" t="s">
        <v>152</v>
      </c>
      <c r="R8" s="69" t="s">
        <v>2367</v>
      </c>
      <c r="T8" s="69" t="s">
        <v>166</v>
      </c>
      <c r="U8" s="63" t="s">
        <v>13</v>
      </c>
      <c r="W8" s="105"/>
      <c r="X8" s="61">
        <v>23.01</v>
      </c>
      <c r="Y8" s="61">
        <v>7.4</v>
      </c>
      <c r="Z8" s="63"/>
      <c r="AA8" s="137"/>
      <c r="AB8" s="135"/>
      <c r="AC8" s="105"/>
      <c r="AD8" s="69"/>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row>
    <row r="9" spans="1:133" ht="17" x14ac:dyDescent="0.2">
      <c r="A9" s="100" t="str">
        <f>CONCATENATE(E9," ",F9)</f>
        <v>Antilocapra americana</v>
      </c>
      <c r="B9" s="69" t="s">
        <v>1602</v>
      </c>
      <c r="C9" s="8" t="s">
        <v>1571</v>
      </c>
      <c r="D9" s="8" t="s">
        <v>2144</v>
      </c>
      <c r="E9" s="2" t="s">
        <v>59</v>
      </c>
      <c r="F9" s="106" t="s">
        <v>55</v>
      </c>
      <c r="G9" s="69">
        <v>40541</v>
      </c>
      <c r="H9" s="69">
        <v>221</v>
      </c>
      <c r="I9" s="69" t="s">
        <v>1231</v>
      </c>
      <c r="J9" s="63" t="s">
        <v>1232</v>
      </c>
      <c r="K9" s="69" t="s">
        <v>470</v>
      </c>
      <c r="M9" s="99"/>
      <c r="N9" s="107"/>
      <c r="O9" s="107"/>
      <c r="P9" s="69"/>
      <c r="Q9" s="69" t="s">
        <v>152</v>
      </c>
      <c r="R9" s="69" t="s">
        <v>2367</v>
      </c>
      <c r="T9" s="69" t="s">
        <v>166</v>
      </c>
      <c r="U9" s="63" t="s">
        <v>13</v>
      </c>
      <c r="W9" s="105"/>
      <c r="X9" s="61">
        <v>15.32</v>
      </c>
      <c r="Y9" s="61">
        <v>5.75</v>
      </c>
      <c r="Z9" s="63"/>
      <c r="AA9" s="137"/>
      <c r="AB9" s="135"/>
      <c r="AC9" s="105"/>
      <c r="AD9" s="69" t="s">
        <v>1599</v>
      </c>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row>
    <row r="10" spans="1:133" ht="17" x14ac:dyDescent="0.2">
      <c r="A10" s="100" t="str">
        <f>CONCATENATE(E10," ",F10)</f>
        <v>Antilocapra americana</v>
      </c>
      <c r="B10" s="69" t="s">
        <v>1602</v>
      </c>
      <c r="C10" s="8" t="s">
        <v>1571</v>
      </c>
      <c r="D10" s="8" t="s">
        <v>2144</v>
      </c>
      <c r="E10" s="2" t="s">
        <v>59</v>
      </c>
      <c r="F10" s="106" t="s">
        <v>55</v>
      </c>
      <c r="G10" s="69">
        <v>40541</v>
      </c>
      <c r="H10" s="69">
        <v>110</v>
      </c>
      <c r="I10" s="69" t="s">
        <v>1231</v>
      </c>
      <c r="J10" s="63" t="s">
        <v>1232</v>
      </c>
      <c r="K10" s="69" t="s">
        <v>470</v>
      </c>
      <c r="M10" s="99"/>
      <c r="N10" s="107"/>
      <c r="O10" s="107"/>
      <c r="P10" s="69"/>
      <c r="Q10" s="69" t="s">
        <v>206</v>
      </c>
      <c r="R10" s="69" t="s">
        <v>2371</v>
      </c>
      <c r="T10" s="69" t="s">
        <v>166</v>
      </c>
      <c r="U10" s="63" t="s">
        <v>13</v>
      </c>
      <c r="W10" s="105"/>
      <c r="X10" s="61">
        <v>11.8</v>
      </c>
      <c r="Y10" s="61">
        <v>6.44</v>
      </c>
      <c r="Z10" s="63"/>
      <c r="AA10" s="137"/>
      <c r="AB10" s="135"/>
      <c r="AC10" s="105"/>
      <c r="AD10" s="69" t="s">
        <v>1600</v>
      </c>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row>
    <row r="11" spans="1:133" ht="17" x14ac:dyDescent="0.2">
      <c r="A11" s="100" t="str">
        <f>CONCATENATE(E11," ",F11)</f>
        <v>Antilocapra americana</v>
      </c>
      <c r="B11" s="69" t="s">
        <v>1602</v>
      </c>
      <c r="C11" s="8" t="s">
        <v>1571</v>
      </c>
      <c r="D11" s="8" t="s">
        <v>2144</v>
      </c>
      <c r="E11" s="2" t="s">
        <v>59</v>
      </c>
      <c r="F11" s="106" t="s">
        <v>55</v>
      </c>
      <c r="G11" s="69">
        <v>40541</v>
      </c>
      <c r="H11" s="69">
        <v>101</v>
      </c>
      <c r="I11" s="69" t="s">
        <v>1231</v>
      </c>
      <c r="J11" s="63" t="s">
        <v>1232</v>
      </c>
      <c r="K11" s="69" t="s">
        <v>470</v>
      </c>
      <c r="M11" s="99"/>
      <c r="N11" s="107"/>
      <c r="O11" s="107"/>
      <c r="P11" s="69"/>
      <c r="Q11" s="69" t="s">
        <v>377</v>
      </c>
      <c r="R11" s="69" t="s">
        <v>2372</v>
      </c>
      <c r="T11" s="69" t="s">
        <v>171</v>
      </c>
      <c r="U11" s="63" t="s">
        <v>13</v>
      </c>
      <c r="W11" s="105"/>
      <c r="X11" s="61">
        <v>10.3</v>
      </c>
      <c r="Y11" s="61">
        <v>6.51</v>
      </c>
      <c r="Z11" s="63"/>
      <c r="AA11" s="137"/>
      <c r="AB11" s="135"/>
      <c r="AC11" s="105"/>
      <c r="AD11" s="69" t="s">
        <v>1603</v>
      </c>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row>
    <row r="12" spans="1:133" ht="17" x14ac:dyDescent="0.2">
      <c r="A12" s="100" t="str">
        <f>CONCATENATE(E12," ",F12)</f>
        <v>Antilocapra americana</v>
      </c>
      <c r="B12" s="69" t="s">
        <v>1602</v>
      </c>
      <c r="C12" s="8" t="s">
        <v>1571</v>
      </c>
      <c r="D12" s="8" t="s">
        <v>2144</v>
      </c>
      <c r="E12" s="2" t="s">
        <v>59</v>
      </c>
      <c r="F12" s="106" t="s">
        <v>55</v>
      </c>
      <c r="G12" s="69">
        <v>40541</v>
      </c>
      <c r="H12" s="69">
        <v>1229</v>
      </c>
      <c r="I12" s="69" t="s">
        <v>1231</v>
      </c>
      <c r="J12" s="63" t="s">
        <v>1232</v>
      </c>
      <c r="K12" s="69" t="s">
        <v>470</v>
      </c>
      <c r="M12" s="99"/>
      <c r="N12" s="107"/>
      <c r="O12" s="107"/>
      <c r="P12" s="69"/>
      <c r="Q12" s="69" t="s">
        <v>377</v>
      </c>
      <c r="R12" s="69" t="s">
        <v>2372</v>
      </c>
      <c r="T12" s="69" t="s">
        <v>166</v>
      </c>
      <c r="U12" s="63" t="s">
        <v>13</v>
      </c>
      <c r="W12" s="105"/>
      <c r="X12" s="61">
        <v>11.32</v>
      </c>
      <c r="Y12" s="61">
        <v>6.48</v>
      </c>
      <c r="Z12" s="63"/>
      <c r="AA12" s="137"/>
      <c r="AB12" s="135"/>
      <c r="AC12" s="105"/>
      <c r="AD12" s="69" t="s">
        <v>1598</v>
      </c>
      <c r="BK12" s="76"/>
      <c r="BL12" s="76"/>
      <c r="BM12" s="76"/>
      <c r="BN12" s="76"/>
      <c r="BO12" s="76"/>
      <c r="BP12" s="76"/>
      <c r="BQ12" s="76"/>
      <c r="BR12" s="76"/>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c r="DF12" s="76"/>
      <c r="DG12" s="76"/>
      <c r="DH12" s="76"/>
      <c r="DI12" s="76"/>
      <c r="DJ12" s="76"/>
      <c r="DK12" s="76"/>
      <c r="DL12" s="76"/>
      <c r="DM12" s="76"/>
      <c r="DN12" s="76"/>
      <c r="DO12" s="76"/>
      <c r="DP12" s="76"/>
      <c r="DQ12" s="76"/>
      <c r="DR12" s="76"/>
      <c r="DS12" s="76"/>
      <c r="DT12" s="76"/>
      <c r="DU12" s="76"/>
      <c r="DV12" s="76"/>
      <c r="DW12" s="76"/>
      <c r="DX12" s="76"/>
      <c r="DY12" s="76"/>
      <c r="DZ12" s="76"/>
      <c r="EA12" s="76"/>
      <c r="EB12" s="76"/>
      <c r="EC12" s="76"/>
    </row>
    <row r="13" spans="1:133" ht="17" x14ac:dyDescent="0.2">
      <c r="A13" s="100" t="str">
        <f>CONCATENATE(E13," ",F13)</f>
        <v>Antilocapra americana</v>
      </c>
      <c r="B13" s="69" t="s">
        <v>1602</v>
      </c>
      <c r="C13" s="8" t="s">
        <v>1571</v>
      </c>
      <c r="D13" s="8" t="s">
        <v>2144</v>
      </c>
      <c r="E13" s="2" t="s">
        <v>59</v>
      </c>
      <c r="F13" s="106" t="s">
        <v>55</v>
      </c>
      <c r="G13" s="69">
        <v>40541</v>
      </c>
      <c r="H13" s="69">
        <v>1232</v>
      </c>
      <c r="I13" s="69" t="s">
        <v>1231</v>
      </c>
      <c r="J13" s="63" t="s">
        <v>1232</v>
      </c>
      <c r="K13" s="69" t="s">
        <v>470</v>
      </c>
      <c r="M13" s="99"/>
      <c r="N13" s="107"/>
      <c r="O13" s="107"/>
      <c r="P13" s="69"/>
      <c r="Q13" s="69" t="s">
        <v>154</v>
      </c>
      <c r="R13" s="69" t="s">
        <v>2375</v>
      </c>
      <c r="T13" s="69" t="s">
        <v>171</v>
      </c>
      <c r="U13" s="63" t="s">
        <v>13</v>
      </c>
      <c r="W13" s="105"/>
      <c r="X13" s="61">
        <v>14.24</v>
      </c>
      <c r="Y13" s="61">
        <v>9.6</v>
      </c>
      <c r="Z13" s="63"/>
      <c r="AA13" s="137"/>
      <c r="AB13" s="135"/>
      <c r="AC13" s="105"/>
      <c r="AD13" s="69" t="s">
        <v>1601</v>
      </c>
      <c r="BK13" s="76"/>
      <c r="BL13" s="76"/>
      <c r="BM13" s="76"/>
      <c r="BN13" s="76"/>
      <c r="BO13" s="76"/>
      <c r="BP13" s="76"/>
      <c r="BQ13" s="76"/>
      <c r="BR13" s="76"/>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c r="DF13" s="76"/>
      <c r="DG13" s="76"/>
      <c r="DH13" s="76"/>
      <c r="DI13" s="76"/>
      <c r="DJ13" s="76"/>
      <c r="DK13" s="76"/>
      <c r="DL13" s="76"/>
      <c r="DM13" s="76"/>
      <c r="DN13" s="76"/>
      <c r="DO13" s="76"/>
      <c r="DP13" s="76"/>
      <c r="DQ13" s="76"/>
      <c r="DR13" s="76"/>
      <c r="DS13" s="76"/>
      <c r="DT13" s="76"/>
      <c r="DU13" s="76"/>
      <c r="DV13" s="76"/>
      <c r="DW13" s="76"/>
      <c r="DX13" s="76"/>
      <c r="DY13" s="76"/>
      <c r="DZ13" s="76"/>
      <c r="EA13" s="76"/>
      <c r="EB13" s="76"/>
      <c r="EC13" s="76"/>
    </row>
    <row r="14" spans="1:133" ht="17" x14ac:dyDescent="0.2">
      <c r="A14" s="100" t="str">
        <f>CONCATENATE(E14," ",F14)</f>
        <v>Antilocapra americana</v>
      </c>
      <c r="B14" s="69" t="s">
        <v>1602</v>
      </c>
      <c r="C14" s="8" t="s">
        <v>1571</v>
      </c>
      <c r="D14" s="8" t="s">
        <v>2144</v>
      </c>
      <c r="E14" s="2" t="s">
        <v>59</v>
      </c>
      <c r="F14" s="106" t="s">
        <v>55</v>
      </c>
      <c r="G14" s="69">
        <v>40541</v>
      </c>
      <c r="H14" s="69">
        <v>1233</v>
      </c>
      <c r="I14" s="69" t="s">
        <v>1231</v>
      </c>
      <c r="J14" s="63" t="s">
        <v>1232</v>
      </c>
      <c r="K14" s="69" t="s">
        <v>470</v>
      </c>
      <c r="M14" s="99"/>
      <c r="N14" s="107"/>
      <c r="O14" s="107"/>
      <c r="P14" s="69"/>
      <c r="Q14" s="69" t="s">
        <v>154</v>
      </c>
      <c r="R14" s="69" t="s">
        <v>2375</v>
      </c>
      <c r="T14" s="69" t="s">
        <v>1597</v>
      </c>
      <c r="U14" s="63" t="s">
        <v>13</v>
      </c>
      <c r="W14" s="105"/>
      <c r="X14" s="61">
        <v>14.25</v>
      </c>
      <c r="Y14" s="61">
        <v>11.18</v>
      </c>
      <c r="Z14" s="63"/>
      <c r="AA14" s="137"/>
      <c r="AB14" s="135"/>
      <c r="AC14" s="105"/>
      <c r="AD14" s="69" t="s">
        <v>1601</v>
      </c>
      <c r="BK14" s="76"/>
      <c r="BL14" s="76"/>
      <c r="BM14" s="76"/>
      <c r="BN14" s="76"/>
      <c r="BO14" s="76"/>
      <c r="BP14" s="76"/>
      <c r="BQ14" s="76"/>
      <c r="BR14" s="76"/>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c r="DF14" s="76"/>
      <c r="DG14" s="76"/>
      <c r="DH14" s="76"/>
      <c r="DI14" s="76"/>
      <c r="DJ14" s="76"/>
      <c r="DK14" s="76"/>
      <c r="DL14" s="76"/>
      <c r="DM14" s="76"/>
      <c r="DN14" s="76"/>
      <c r="DO14" s="76"/>
      <c r="DP14" s="76"/>
      <c r="DQ14" s="76"/>
      <c r="DR14" s="76"/>
      <c r="DS14" s="76"/>
      <c r="DT14" s="76"/>
      <c r="DU14" s="76"/>
      <c r="DV14" s="76"/>
      <c r="DW14" s="76"/>
      <c r="DX14" s="76"/>
      <c r="DY14" s="76"/>
      <c r="DZ14" s="76"/>
      <c r="EA14" s="76"/>
      <c r="EB14" s="76"/>
      <c r="EC14" s="76"/>
    </row>
    <row r="15" spans="1:133" ht="17" x14ac:dyDescent="0.2">
      <c r="A15" s="100" t="str">
        <f>CONCATENATE(E15," ",F15)</f>
        <v>Antilocapra americana</v>
      </c>
      <c r="C15" s="8" t="s">
        <v>1571</v>
      </c>
      <c r="D15" s="8" t="s">
        <v>2144</v>
      </c>
      <c r="E15" s="2" t="s">
        <v>59</v>
      </c>
      <c r="F15" s="2" t="s">
        <v>55</v>
      </c>
      <c r="G15" s="9" t="s">
        <v>1783</v>
      </c>
      <c r="H15" s="8" t="s">
        <v>1996</v>
      </c>
      <c r="I15" s="9" t="s">
        <v>404</v>
      </c>
      <c r="J15" s="8" t="s">
        <v>397</v>
      </c>
      <c r="N15" s="63"/>
      <c r="Q15" s="69" t="s">
        <v>152</v>
      </c>
      <c r="R15" s="69" t="s">
        <v>2367</v>
      </c>
      <c r="T15" s="63" t="s">
        <v>171</v>
      </c>
      <c r="U15" s="63" t="s">
        <v>13</v>
      </c>
      <c r="X15" s="119">
        <v>15.87</v>
      </c>
      <c r="Y15" s="119">
        <v>8.2799999999999994</v>
      </c>
      <c r="AD15" s="9" t="s">
        <v>1199</v>
      </c>
      <c r="BK15" s="76"/>
      <c r="BL15" s="76"/>
      <c r="BM15" s="76"/>
      <c r="BN15" s="76"/>
      <c r="BO15" s="76"/>
      <c r="BP15" s="76"/>
      <c r="BQ15" s="76"/>
      <c r="BR15" s="76"/>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c r="CT15" s="76"/>
      <c r="CU15" s="76"/>
      <c r="CV15" s="76"/>
      <c r="CW15" s="76"/>
      <c r="CX15" s="76"/>
      <c r="CY15" s="76"/>
      <c r="CZ15" s="76"/>
      <c r="DA15" s="76"/>
      <c r="DB15" s="76"/>
      <c r="DC15" s="76"/>
      <c r="DD15" s="76"/>
      <c r="DE15" s="76"/>
      <c r="DF15" s="76"/>
      <c r="DG15" s="76"/>
      <c r="DH15" s="76"/>
      <c r="DI15" s="76"/>
      <c r="DJ15" s="76"/>
      <c r="DK15" s="76"/>
      <c r="DL15" s="76"/>
      <c r="DM15" s="76"/>
      <c r="DN15" s="76"/>
      <c r="DO15" s="76"/>
      <c r="DP15" s="76"/>
      <c r="DQ15" s="76"/>
      <c r="DR15" s="76"/>
      <c r="DS15" s="76"/>
      <c r="DT15" s="76"/>
      <c r="DU15" s="76"/>
      <c r="DV15" s="76"/>
      <c r="DW15" s="76"/>
      <c r="DX15" s="76"/>
      <c r="DY15" s="76"/>
      <c r="DZ15" s="76"/>
      <c r="EA15" s="76"/>
      <c r="EB15" s="76"/>
      <c r="EC15" s="76"/>
    </row>
    <row r="16" spans="1:133" ht="17" x14ac:dyDescent="0.2">
      <c r="A16" s="100" t="str">
        <f>CONCATENATE(E16," ",F16)</f>
        <v>Antilocapra sp.</v>
      </c>
      <c r="C16" s="8" t="s">
        <v>1571</v>
      </c>
      <c r="D16" s="8" t="s">
        <v>2144</v>
      </c>
      <c r="E16" s="2" t="s">
        <v>59</v>
      </c>
      <c r="F16" s="2" t="s">
        <v>15</v>
      </c>
      <c r="G16" s="9">
        <v>892</v>
      </c>
      <c r="H16" s="8" t="s">
        <v>1996</v>
      </c>
      <c r="I16" s="9" t="s">
        <v>270</v>
      </c>
      <c r="J16" s="8" t="s">
        <v>212</v>
      </c>
      <c r="K16" s="8" t="s">
        <v>175</v>
      </c>
      <c r="L16" s="175" t="s">
        <v>329</v>
      </c>
      <c r="M16" s="99"/>
      <c r="N16" s="77">
        <v>33.620556000000001</v>
      </c>
      <c r="O16" s="77">
        <v>-101.892222</v>
      </c>
      <c r="P16" s="62">
        <v>447.65370878447101</v>
      </c>
      <c r="Q16" s="69" t="s">
        <v>16</v>
      </c>
      <c r="R16" s="69" t="s">
        <v>2363</v>
      </c>
      <c r="T16" s="63" t="s">
        <v>166</v>
      </c>
      <c r="U16" s="63" t="s">
        <v>13</v>
      </c>
      <c r="X16" s="119">
        <v>13.05</v>
      </c>
      <c r="Y16" s="119">
        <v>6.53</v>
      </c>
      <c r="AD16" s="9" t="s">
        <v>463</v>
      </c>
    </row>
    <row r="17" spans="1:133" ht="17" x14ac:dyDescent="0.2">
      <c r="A17" s="100" t="str">
        <f>CONCATENATE(E17," ",F17)</f>
        <v>Antilocapra sp.</v>
      </c>
      <c r="C17" s="8" t="s">
        <v>1571</v>
      </c>
      <c r="D17" s="8" t="s">
        <v>2144</v>
      </c>
      <c r="E17" s="2" t="s">
        <v>59</v>
      </c>
      <c r="F17" s="2" t="s">
        <v>15</v>
      </c>
      <c r="G17" s="9">
        <v>892</v>
      </c>
      <c r="H17" s="8" t="s">
        <v>1996</v>
      </c>
      <c r="I17" s="9" t="s">
        <v>270</v>
      </c>
      <c r="J17" s="8" t="s">
        <v>212</v>
      </c>
      <c r="K17" s="8" t="s">
        <v>175</v>
      </c>
      <c r="L17" s="175" t="s">
        <v>329</v>
      </c>
      <c r="M17" s="99"/>
      <c r="N17" s="77">
        <v>33.620556000000001</v>
      </c>
      <c r="O17" s="77">
        <v>-101.892222</v>
      </c>
      <c r="P17" s="62">
        <v>447.65370878447101</v>
      </c>
      <c r="Q17" s="69" t="s">
        <v>31</v>
      </c>
      <c r="R17" s="69" t="s">
        <v>2376</v>
      </c>
      <c r="T17" s="63" t="s">
        <v>166</v>
      </c>
      <c r="U17" s="63" t="s">
        <v>13</v>
      </c>
      <c r="X17" s="119">
        <v>12.51</v>
      </c>
      <c r="Y17" s="119">
        <v>7.27</v>
      </c>
      <c r="AD17" s="9" t="s">
        <v>330</v>
      </c>
    </row>
    <row r="18" spans="1:133" ht="17" x14ac:dyDescent="0.2">
      <c r="A18" s="100" t="str">
        <f>CONCATENATE(E18," ",F18)</f>
        <v>Antilocapra sp.</v>
      </c>
      <c r="C18" s="8" t="s">
        <v>1571</v>
      </c>
      <c r="D18" s="8" t="s">
        <v>2144</v>
      </c>
      <c r="E18" s="2" t="s">
        <v>59</v>
      </c>
      <c r="F18" s="2" t="s">
        <v>15</v>
      </c>
      <c r="G18" s="9">
        <v>892</v>
      </c>
      <c r="H18" s="8" t="s">
        <v>1996</v>
      </c>
      <c r="I18" s="9" t="s">
        <v>270</v>
      </c>
      <c r="J18" s="8" t="s">
        <v>212</v>
      </c>
      <c r="K18" s="63" t="s">
        <v>175</v>
      </c>
      <c r="L18" s="175" t="s">
        <v>329</v>
      </c>
      <c r="M18" s="99"/>
      <c r="N18" s="77">
        <v>33.620556000000001</v>
      </c>
      <c r="O18" s="77">
        <v>-101.892222</v>
      </c>
      <c r="P18" s="62">
        <v>447.65370878447101</v>
      </c>
      <c r="Q18" s="69" t="s">
        <v>24</v>
      </c>
      <c r="R18" s="69" t="s">
        <v>2367</v>
      </c>
      <c r="T18" s="63" t="s">
        <v>166</v>
      </c>
      <c r="U18" s="63" t="s">
        <v>13</v>
      </c>
      <c r="X18" s="119">
        <v>20.74</v>
      </c>
      <c r="Y18" s="119">
        <v>6.91</v>
      </c>
      <c r="AD18" s="9" t="s">
        <v>330</v>
      </c>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row>
    <row r="19" spans="1:133" ht="17" x14ac:dyDescent="0.2">
      <c r="A19" s="100" t="str">
        <f>CONCATENATE(E19," ",F19)</f>
        <v>Antilocapra sp.</v>
      </c>
      <c r="C19" s="8" t="s">
        <v>1571</v>
      </c>
      <c r="D19" s="8" t="s">
        <v>2144</v>
      </c>
      <c r="E19" s="2" t="s">
        <v>59</v>
      </c>
      <c r="F19" s="2" t="s">
        <v>15</v>
      </c>
      <c r="G19" s="9">
        <v>892</v>
      </c>
      <c r="H19" s="8">
        <v>292</v>
      </c>
      <c r="I19" s="9" t="s">
        <v>270</v>
      </c>
      <c r="J19" s="8" t="s">
        <v>212</v>
      </c>
      <c r="K19" s="63" t="s">
        <v>175</v>
      </c>
      <c r="L19" s="175" t="s">
        <v>331</v>
      </c>
      <c r="M19" s="99"/>
      <c r="N19" s="77">
        <v>33.620556000000001</v>
      </c>
      <c r="O19" s="77">
        <v>-101.892222</v>
      </c>
      <c r="P19" s="62">
        <v>447.65370878447101</v>
      </c>
      <c r="Q19" s="69" t="s">
        <v>114</v>
      </c>
      <c r="R19" s="69" t="s">
        <v>114</v>
      </c>
      <c r="U19" s="63" t="s">
        <v>13</v>
      </c>
      <c r="X19" s="119">
        <v>29.6</v>
      </c>
      <c r="Y19" s="119">
        <v>20.8</v>
      </c>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4"/>
      <c r="CJ19" s="84"/>
      <c r="CK19" s="84"/>
      <c r="CL19" s="84"/>
      <c r="CM19" s="84"/>
      <c r="CN19" s="84"/>
      <c r="CO19" s="84"/>
      <c r="CP19" s="84"/>
      <c r="CQ19" s="84"/>
      <c r="CR19" s="84"/>
      <c r="CS19" s="84"/>
      <c r="CT19" s="84"/>
      <c r="CU19" s="84"/>
      <c r="CV19" s="84"/>
      <c r="CW19" s="84"/>
      <c r="CX19" s="84"/>
      <c r="CY19" s="84"/>
      <c r="CZ19" s="84"/>
      <c r="DA19" s="84"/>
      <c r="DB19" s="84"/>
      <c r="DC19" s="84"/>
      <c r="DD19" s="84"/>
      <c r="DE19" s="84"/>
      <c r="DF19" s="84"/>
      <c r="DG19" s="84"/>
      <c r="DH19" s="84"/>
      <c r="DI19" s="84"/>
      <c r="DJ19" s="84"/>
      <c r="DK19" s="84"/>
      <c r="DL19" s="84"/>
      <c r="DM19" s="84"/>
      <c r="DN19" s="84"/>
      <c r="DO19" s="84"/>
      <c r="DP19" s="84"/>
      <c r="DQ19" s="84"/>
      <c r="DR19" s="84"/>
      <c r="DS19" s="84"/>
      <c r="DT19" s="84"/>
      <c r="DU19" s="84"/>
      <c r="DV19" s="84"/>
      <c r="DW19" s="84"/>
      <c r="DX19" s="84"/>
      <c r="DY19" s="84"/>
      <c r="DZ19" s="84"/>
    </row>
    <row r="20" spans="1:133" ht="17" x14ac:dyDescent="0.2">
      <c r="A20" s="100" t="str">
        <f>CONCATENATE(E20," ",F20)</f>
        <v>Antilocapra sp.</v>
      </c>
      <c r="B20" s="69" t="s">
        <v>2073</v>
      </c>
      <c r="C20" s="63" t="s">
        <v>1571</v>
      </c>
      <c r="D20" s="63" t="s">
        <v>2144</v>
      </c>
      <c r="E20" s="106" t="s">
        <v>59</v>
      </c>
      <c r="F20" s="106" t="s">
        <v>15</v>
      </c>
      <c r="G20" s="63">
        <v>30839</v>
      </c>
      <c r="H20" s="63">
        <v>46</v>
      </c>
      <c r="I20" s="63" t="s">
        <v>2074</v>
      </c>
      <c r="J20" s="63" t="s">
        <v>400</v>
      </c>
      <c r="K20" s="63" t="s">
        <v>175</v>
      </c>
      <c r="M20" s="63"/>
      <c r="N20" s="63"/>
      <c r="O20" s="63"/>
      <c r="Q20" s="69" t="s">
        <v>111</v>
      </c>
      <c r="R20" s="69" t="s">
        <v>111</v>
      </c>
      <c r="S20" s="69" t="s">
        <v>111</v>
      </c>
      <c r="T20" s="63" t="s">
        <v>171</v>
      </c>
      <c r="U20" s="63" t="s">
        <v>13</v>
      </c>
      <c r="X20" s="63">
        <v>33.700000000000003</v>
      </c>
      <c r="Y20" s="63">
        <v>19.36</v>
      </c>
      <c r="Z20" s="63"/>
      <c r="AA20" s="182"/>
      <c r="AB20" s="61"/>
      <c r="AC20" s="63"/>
      <c r="AD20" s="69" t="s">
        <v>2075</v>
      </c>
      <c r="BK20" s="84"/>
      <c r="BL20" s="84"/>
      <c r="BM20" s="84"/>
      <c r="BN20" s="84"/>
      <c r="BO20" s="84"/>
      <c r="BP20" s="84"/>
      <c r="BQ20" s="84"/>
      <c r="BR20" s="84"/>
      <c r="BS20" s="84"/>
      <c r="BT20" s="84"/>
      <c r="BU20" s="84"/>
      <c r="BV20" s="84"/>
      <c r="BW20" s="84"/>
      <c r="BX20" s="84"/>
      <c r="BY20" s="84"/>
      <c r="BZ20" s="84"/>
      <c r="CA20" s="84"/>
      <c r="CB20" s="84"/>
      <c r="CC20" s="84"/>
      <c r="CD20" s="84"/>
      <c r="CE20" s="84"/>
      <c r="CF20" s="84"/>
      <c r="CG20" s="84"/>
      <c r="CH20" s="84"/>
      <c r="CI20" s="84"/>
      <c r="CJ20" s="84"/>
      <c r="CK20" s="84"/>
      <c r="CL20" s="84"/>
      <c r="CM20" s="84"/>
      <c r="CN20" s="84"/>
      <c r="CO20" s="84"/>
      <c r="CP20" s="84"/>
      <c r="CQ20" s="84"/>
      <c r="CR20" s="84"/>
      <c r="CS20" s="84"/>
      <c r="CT20" s="84"/>
      <c r="CU20" s="84"/>
      <c r="CV20" s="84"/>
      <c r="CW20" s="84"/>
      <c r="CX20" s="84"/>
      <c r="CY20" s="84"/>
      <c r="CZ20" s="84"/>
      <c r="DA20" s="84"/>
      <c r="DB20" s="84"/>
      <c r="DC20" s="84"/>
      <c r="DD20" s="84"/>
      <c r="DE20" s="84"/>
      <c r="DF20" s="84"/>
      <c r="DG20" s="84"/>
      <c r="DH20" s="84"/>
      <c r="DI20" s="84"/>
      <c r="DJ20" s="84"/>
      <c r="DK20" s="84"/>
      <c r="DL20" s="84"/>
      <c r="DM20" s="84"/>
      <c r="DN20" s="84"/>
      <c r="DO20" s="84"/>
      <c r="DP20" s="84"/>
      <c r="DQ20" s="84"/>
      <c r="DR20" s="84"/>
      <c r="DS20" s="84"/>
      <c r="DT20" s="84"/>
      <c r="DU20" s="84"/>
      <c r="DV20" s="84"/>
      <c r="DW20" s="84"/>
      <c r="DX20" s="84"/>
      <c r="DY20" s="84"/>
      <c r="DZ20" s="84"/>
    </row>
    <row r="21" spans="1:133" ht="17" x14ac:dyDescent="0.2">
      <c r="A21" s="100" t="str">
        <f>CONCATENATE(E21," ",F21)</f>
        <v>Antilocapra sp.</v>
      </c>
      <c r="B21" s="69" t="s">
        <v>2073</v>
      </c>
      <c r="C21" s="63" t="s">
        <v>1571</v>
      </c>
      <c r="D21" s="8" t="s">
        <v>2144</v>
      </c>
      <c r="E21" s="172" t="s">
        <v>59</v>
      </c>
      <c r="F21" s="2" t="s">
        <v>15</v>
      </c>
      <c r="G21" s="63">
        <v>30839</v>
      </c>
      <c r="H21" s="63">
        <v>27</v>
      </c>
      <c r="I21" s="63" t="s">
        <v>2074</v>
      </c>
      <c r="J21" s="63" t="s">
        <v>400</v>
      </c>
      <c r="K21" s="63" t="s">
        <v>175</v>
      </c>
      <c r="M21" s="63"/>
      <c r="N21" s="63"/>
      <c r="O21" s="63"/>
      <c r="Q21" s="63" t="s">
        <v>2087</v>
      </c>
      <c r="R21" s="63" t="s">
        <v>379</v>
      </c>
      <c r="S21" s="63"/>
      <c r="T21" s="63" t="s">
        <v>171</v>
      </c>
      <c r="U21" s="63" t="s">
        <v>13</v>
      </c>
      <c r="X21" s="63">
        <v>195</v>
      </c>
      <c r="Y21" s="63"/>
      <c r="Z21" s="63"/>
      <c r="AA21" s="182"/>
      <c r="AB21" s="61"/>
      <c r="AC21" s="63"/>
      <c r="AD21" s="69" t="s">
        <v>2076</v>
      </c>
      <c r="BK21" s="76"/>
      <c r="BL21" s="76"/>
      <c r="BM21" s="76"/>
      <c r="BN21" s="76"/>
      <c r="BO21" s="76"/>
      <c r="BP21" s="76"/>
      <c r="BQ21" s="76"/>
      <c r="BR21" s="76"/>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76"/>
      <c r="DA21" s="76"/>
      <c r="DB21" s="76"/>
      <c r="DC21" s="76"/>
      <c r="DD21" s="76"/>
      <c r="DE21" s="76"/>
      <c r="DF21" s="76"/>
      <c r="DG21" s="76"/>
      <c r="DH21" s="76"/>
      <c r="DI21" s="76"/>
      <c r="DJ21" s="76"/>
      <c r="DK21" s="76"/>
      <c r="DL21" s="76"/>
      <c r="DM21" s="76"/>
      <c r="DN21" s="76"/>
      <c r="DO21" s="76"/>
      <c r="DP21" s="76"/>
      <c r="DQ21" s="76"/>
      <c r="DR21" s="76"/>
      <c r="DS21" s="76"/>
      <c r="DT21" s="76"/>
      <c r="DU21" s="76"/>
      <c r="DV21" s="76"/>
      <c r="DW21" s="76"/>
      <c r="DX21" s="76"/>
      <c r="DY21" s="76"/>
      <c r="DZ21" s="76"/>
    </row>
    <row r="22" spans="1:133" ht="17" x14ac:dyDescent="0.2">
      <c r="A22" s="100" t="str">
        <f>CONCATENATE(E22," ",F22)</f>
        <v>Antilocapra sp.</v>
      </c>
      <c r="B22" s="69" t="s">
        <v>2073</v>
      </c>
      <c r="C22" s="63" t="s">
        <v>1571</v>
      </c>
      <c r="D22" s="8" t="s">
        <v>2144</v>
      </c>
      <c r="E22" s="172" t="s">
        <v>59</v>
      </c>
      <c r="F22" s="2" t="s">
        <v>15</v>
      </c>
      <c r="G22" s="63">
        <v>30839</v>
      </c>
      <c r="H22" s="63">
        <v>27</v>
      </c>
      <c r="I22" s="63" t="s">
        <v>2074</v>
      </c>
      <c r="J22" s="63" t="s">
        <v>400</v>
      </c>
      <c r="K22" s="63" t="s">
        <v>175</v>
      </c>
      <c r="M22" s="63"/>
      <c r="N22" s="63"/>
      <c r="O22" s="63"/>
      <c r="Q22" s="63" t="s">
        <v>2088</v>
      </c>
      <c r="R22" s="63" t="s">
        <v>379</v>
      </c>
      <c r="S22" s="63"/>
      <c r="T22" s="63" t="s">
        <v>171</v>
      </c>
      <c r="U22" s="63" t="s">
        <v>13</v>
      </c>
      <c r="X22" s="63">
        <v>30.2</v>
      </c>
      <c r="Y22" s="63">
        <v>22.65</v>
      </c>
      <c r="Z22" s="63"/>
      <c r="AA22" s="182"/>
      <c r="AB22" s="61"/>
      <c r="AC22" s="63"/>
      <c r="AD22" s="69" t="s">
        <v>2076</v>
      </c>
      <c r="BK22" s="76"/>
      <c r="BL22" s="76"/>
      <c r="BM22" s="76"/>
      <c r="BN22" s="76"/>
      <c r="BO22" s="76"/>
      <c r="BP22" s="76"/>
      <c r="BQ22" s="76"/>
      <c r="BR22" s="76"/>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76"/>
      <c r="DA22" s="76"/>
      <c r="DB22" s="76"/>
      <c r="DC22" s="76"/>
      <c r="DD22" s="76"/>
      <c r="DE22" s="76"/>
      <c r="DF22" s="76"/>
      <c r="DG22" s="76"/>
      <c r="DH22" s="76"/>
      <c r="DI22" s="76"/>
      <c r="DJ22" s="76"/>
      <c r="DK22" s="76"/>
      <c r="DL22" s="76"/>
      <c r="DM22" s="76"/>
      <c r="DN22" s="76"/>
      <c r="DO22" s="76"/>
      <c r="DP22" s="76"/>
      <c r="DQ22" s="76"/>
      <c r="DR22" s="76"/>
      <c r="DS22" s="76"/>
      <c r="DT22" s="76"/>
      <c r="DU22" s="76"/>
      <c r="DV22" s="76"/>
      <c r="DW22" s="76"/>
      <c r="DX22" s="76"/>
      <c r="DY22" s="76"/>
      <c r="DZ22" s="76"/>
    </row>
    <row r="23" spans="1:133" ht="17" x14ac:dyDescent="0.2">
      <c r="A23" s="100" t="str">
        <f>CONCATENATE(E23," ",F23)</f>
        <v>Antilocapra sp.</v>
      </c>
      <c r="B23" s="69" t="s">
        <v>2073</v>
      </c>
      <c r="C23" s="63" t="s">
        <v>1571</v>
      </c>
      <c r="D23" s="8" t="s">
        <v>2144</v>
      </c>
      <c r="E23" s="172" t="s">
        <v>59</v>
      </c>
      <c r="F23" s="2" t="s">
        <v>15</v>
      </c>
      <c r="G23" s="63">
        <v>30839</v>
      </c>
      <c r="H23" s="63">
        <v>47</v>
      </c>
      <c r="I23" s="63" t="s">
        <v>2074</v>
      </c>
      <c r="J23" s="63" t="s">
        <v>400</v>
      </c>
      <c r="K23" s="63" t="s">
        <v>175</v>
      </c>
      <c r="M23" s="63"/>
      <c r="N23" s="63"/>
      <c r="O23" s="63"/>
      <c r="Q23" s="63" t="s">
        <v>183</v>
      </c>
      <c r="R23" s="69" t="s">
        <v>2378</v>
      </c>
      <c r="S23" s="63"/>
      <c r="T23" s="63" t="s">
        <v>166</v>
      </c>
      <c r="U23" s="63" t="s">
        <v>13</v>
      </c>
      <c r="X23" s="63">
        <v>21.76</v>
      </c>
      <c r="Y23" s="63">
        <v>11.24</v>
      </c>
      <c r="Z23" s="63"/>
      <c r="AA23" s="182"/>
      <c r="AB23" s="61"/>
      <c r="AC23" s="63"/>
      <c r="AD23" s="69" t="s">
        <v>2081</v>
      </c>
      <c r="BK23" s="76"/>
      <c r="BL23" s="76"/>
      <c r="BM23" s="76"/>
      <c r="BN23" s="76"/>
      <c r="BO23" s="76"/>
      <c r="BP23" s="76"/>
      <c r="BQ23" s="76"/>
      <c r="BR23" s="76"/>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76"/>
      <c r="DA23" s="76"/>
      <c r="DB23" s="76"/>
      <c r="DC23" s="76"/>
      <c r="DD23" s="76"/>
      <c r="DE23" s="76"/>
      <c r="DF23" s="76"/>
      <c r="DG23" s="76"/>
      <c r="DH23" s="76"/>
      <c r="DI23" s="76"/>
      <c r="DJ23" s="76"/>
      <c r="DK23" s="76"/>
      <c r="DL23" s="76"/>
      <c r="DM23" s="76"/>
      <c r="DN23" s="76"/>
      <c r="DO23" s="76"/>
      <c r="DP23" s="76"/>
      <c r="DQ23" s="76"/>
      <c r="DR23" s="76"/>
      <c r="DS23" s="76"/>
      <c r="DT23" s="76"/>
      <c r="DU23" s="76"/>
      <c r="DV23" s="76"/>
      <c r="DW23" s="76"/>
      <c r="DX23" s="76"/>
      <c r="DY23" s="76"/>
      <c r="DZ23" s="76"/>
    </row>
    <row r="24" spans="1:133" ht="17" x14ac:dyDescent="0.2">
      <c r="A24" s="100" t="str">
        <f>CONCATENATE(E24," ",F24)</f>
        <v>Capromeryx minor</v>
      </c>
      <c r="B24" s="9" t="s">
        <v>1622</v>
      </c>
      <c r="C24" s="8" t="s">
        <v>1571</v>
      </c>
      <c r="D24" s="8" t="s">
        <v>2144</v>
      </c>
      <c r="E24" s="2" t="s">
        <v>819</v>
      </c>
      <c r="F24" s="2" t="s">
        <v>1623</v>
      </c>
      <c r="G24" s="9">
        <v>998</v>
      </c>
      <c r="H24" s="8">
        <v>19</v>
      </c>
      <c r="I24" s="9" t="s">
        <v>323</v>
      </c>
      <c r="J24" s="8" t="s">
        <v>324</v>
      </c>
      <c r="K24" s="69" t="s">
        <v>175</v>
      </c>
      <c r="Q24" s="69" t="s">
        <v>152</v>
      </c>
      <c r="R24" s="69" t="s">
        <v>2367</v>
      </c>
      <c r="T24" s="63" t="s">
        <v>166</v>
      </c>
      <c r="U24" s="63" t="s">
        <v>13</v>
      </c>
      <c r="X24" s="119">
        <v>14.63</v>
      </c>
      <c r="Y24" s="119">
        <v>4.71</v>
      </c>
    </row>
    <row r="25" spans="1:133" ht="17" x14ac:dyDescent="0.2">
      <c r="A25" s="100" t="str">
        <f>CONCATENATE(E25," ",F25)</f>
        <v>Capromeryx minor</v>
      </c>
      <c r="B25" s="9" t="s">
        <v>1625</v>
      </c>
      <c r="C25" s="8" t="s">
        <v>1571</v>
      </c>
      <c r="D25" s="8" t="s">
        <v>2144</v>
      </c>
      <c r="E25" s="2" t="s">
        <v>819</v>
      </c>
      <c r="F25" s="2" t="s">
        <v>1623</v>
      </c>
      <c r="G25" s="9">
        <v>998</v>
      </c>
      <c r="H25" s="8">
        <v>137</v>
      </c>
      <c r="I25" s="9" t="s">
        <v>323</v>
      </c>
      <c r="J25" s="8" t="s">
        <v>324</v>
      </c>
      <c r="K25" s="69" t="s">
        <v>175</v>
      </c>
      <c r="Q25" s="69" t="s">
        <v>1624</v>
      </c>
      <c r="R25" s="69" t="s">
        <v>2380</v>
      </c>
      <c r="U25" s="63" t="s">
        <v>13</v>
      </c>
      <c r="X25" s="119">
        <v>19.18</v>
      </c>
      <c r="Y25" s="119">
        <v>11.81</v>
      </c>
      <c r="AD25" s="9" t="s">
        <v>325</v>
      </c>
    </row>
    <row r="26" spans="1:133" ht="17" x14ac:dyDescent="0.2">
      <c r="A26" s="100" t="str">
        <f>CONCATENATE(E26," ",F26)</f>
        <v>Capromeryx minor</v>
      </c>
      <c r="B26" s="9" t="s">
        <v>1625</v>
      </c>
      <c r="C26" s="8" t="s">
        <v>1571</v>
      </c>
      <c r="D26" s="8" t="s">
        <v>2144</v>
      </c>
      <c r="E26" s="2" t="s">
        <v>819</v>
      </c>
      <c r="F26" s="2" t="s">
        <v>1623</v>
      </c>
      <c r="G26" s="9">
        <v>998</v>
      </c>
      <c r="H26" s="8">
        <v>195</v>
      </c>
      <c r="I26" s="9" t="s">
        <v>323</v>
      </c>
      <c r="J26" s="8" t="s">
        <v>324</v>
      </c>
      <c r="K26" s="69" t="s">
        <v>175</v>
      </c>
      <c r="Q26" s="69" t="s">
        <v>1624</v>
      </c>
      <c r="R26" s="69" t="s">
        <v>2380</v>
      </c>
      <c r="U26" s="63" t="s">
        <v>13</v>
      </c>
      <c r="X26" s="119">
        <v>20.309999999999999</v>
      </c>
      <c r="Y26" s="119">
        <v>14.06</v>
      </c>
    </row>
    <row r="27" spans="1:133" ht="17" x14ac:dyDescent="0.2">
      <c r="A27" s="100" t="str">
        <f>CONCATENATE(E27," ",F27)</f>
        <v>Capromeryx minor</v>
      </c>
      <c r="B27" s="69" t="s">
        <v>2126</v>
      </c>
      <c r="C27" s="8" t="s">
        <v>1571</v>
      </c>
      <c r="D27" s="8" t="s">
        <v>2144</v>
      </c>
      <c r="E27" s="172" t="s">
        <v>819</v>
      </c>
      <c r="F27" s="172" t="s">
        <v>1623</v>
      </c>
      <c r="G27" s="63">
        <v>31034</v>
      </c>
      <c r="H27" s="63">
        <v>95</v>
      </c>
      <c r="I27" s="63" t="s">
        <v>431</v>
      </c>
      <c r="J27" s="63" t="s">
        <v>220</v>
      </c>
      <c r="K27" s="63" t="s">
        <v>175</v>
      </c>
      <c r="M27" s="63"/>
      <c r="N27" s="63"/>
      <c r="O27" s="63"/>
      <c r="Q27" s="63" t="s">
        <v>207</v>
      </c>
      <c r="R27" s="69" t="s">
        <v>2363</v>
      </c>
      <c r="S27" s="63"/>
      <c r="T27" s="63" t="s">
        <v>171</v>
      </c>
      <c r="U27" s="63" t="s">
        <v>2136</v>
      </c>
      <c r="X27" s="63">
        <v>9.56</v>
      </c>
      <c r="Y27" s="63">
        <v>7.29</v>
      </c>
      <c r="Z27" s="63"/>
      <c r="AA27" s="182"/>
      <c r="AB27" s="61"/>
      <c r="AC27" s="63"/>
      <c r="AD27" s="69" t="s">
        <v>2137</v>
      </c>
      <c r="BK27" s="76"/>
      <c r="BL27" s="76"/>
      <c r="BM27" s="76"/>
      <c r="BN27" s="76"/>
      <c r="BO27" s="76"/>
      <c r="BP27" s="76"/>
      <c r="BQ27" s="76"/>
      <c r="BR27" s="76"/>
      <c r="BS27" s="76"/>
      <c r="BT27" s="76"/>
      <c r="BU27" s="76"/>
      <c r="BV27" s="76"/>
      <c r="BW27" s="76"/>
      <c r="BX27" s="76"/>
      <c r="BY27" s="76"/>
      <c r="BZ27" s="76"/>
      <c r="CA27" s="76"/>
      <c r="CB27" s="76"/>
      <c r="CC27" s="76"/>
      <c r="CD27" s="76"/>
      <c r="CE27" s="76"/>
      <c r="CF27" s="76"/>
      <c r="CG27" s="76"/>
      <c r="CH27" s="76"/>
      <c r="CI27" s="76"/>
      <c r="CJ27" s="76"/>
      <c r="CK27" s="76"/>
      <c r="CL27" s="76"/>
      <c r="CM27" s="76"/>
      <c r="CN27" s="76"/>
      <c r="CO27" s="76"/>
      <c r="CP27" s="76"/>
      <c r="CQ27" s="76"/>
      <c r="CR27" s="76"/>
      <c r="CS27" s="76"/>
      <c r="CT27" s="76"/>
      <c r="CU27" s="76"/>
      <c r="CV27" s="76"/>
      <c r="CW27" s="76"/>
      <c r="CX27" s="76"/>
      <c r="CY27" s="76"/>
      <c r="CZ27" s="76"/>
      <c r="DA27" s="76"/>
      <c r="DB27" s="76"/>
      <c r="DC27" s="76"/>
      <c r="DD27" s="76"/>
      <c r="DE27" s="76"/>
      <c r="DF27" s="76"/>
      <c r="DG27" s="76"/>
      <c r="DH27" s="76"/>
      <c r="DI27" s="76"/>
      <c r="DJ27" s="76"/>
      <c r="DK27" s="76"/>
      <c r="DL27" s="76"/>
      <c r="DM27" s="76"/>
      <c r="DN27" s="76"/>
      <c r="DO27" s="76"/>
      <c r="DP27" s="76"/>
      <c r="DQ27" s="76"/>
      <c r="DR27" s="76"/>
      <c r="DS27" s="76"/>
      <c r="DT27" s="76"/>
      <c r="DU27" s="76"/>
      <c r="DV27" s="76"/>
      <c r="DW27" s="76"/>
      <c r="DX27" s="76"/>
      <c r="DY27" s="76"/>
      <c r="DZ27" s="76"/>
      <c r="EA27" s="76"/>
      <c r="EB27" s="76"/>
      <c r="EC27" s="76"/>
    </row>
    <row r="28" spans="1:133" ht="17" x14ac:dyDescent="0.2">
      <c r="A28" s="100" t="str">
        <f>CONCATENATE(E28," ",F28)</f>
        <v xml:space="preserve">Capromeryx </v>
      </c>
      <c r="B28" s="69" t="s">
        <v>2126</v>
      </c>
      <c r="C28" s="8" t="s">
        <v>1571</v>
      </c>
      <c r="D28" s="8" t="s">
        <v>2144</v>
      </c>
      <c r="E28" s="172" t="s">
        <v>819</v>
      </c>
      <c r="F28" s="172"/>
      <c r="G28" s="63">
        <v>31034</v>
      </c>
      <c r="H28" s="63">
        <v>91</v>
      </c>
      <c r="I28" s="63" t="s">
        <v>431</v>
      </c>
      <c r="J28" s="63" t="s">
        <v>220</v>
      </c>
      <c r="K28" s="63" t="s">
        <v>175</v>
      </c>
      <c r="M28" s="63"/>
      <c r="N28" s="63"/>
      <c r="O28" s="63"/>
      <c r="Q28" s="63" t="s">
        <v>2031</v>
      </c>
      <c r="R28" s="63" t="s">
        <v>2031</v>
      </c>
      <c r="S28" s="63" t="s">
        <v>2031</v>
      </c>
      <c r="T28" s="63" t="s">
        <v>171</v>
      </c>
      <c r="U28" s="63" t="s">
        <v>13</v>
      </c>
      <c r="X28" s="63">
        <v>33.42</v>
      </c>
      <c r="Y28" s="63"/>
      <c r="Z28" s="63"/>
      <c r="AA28" s="182"/>
      <c r="AB28" s="61"/>
      <c r="AC28" s="63"/>
      <c r="AD28" s="69" t="s">
        <v>2139</v>
      </c>
      <c r="EA28" s="76"/>
      <c r="EB28" s="76"/>
      <c r="EC28" s="76"/>
    </row>
    <row r="29" spans="1:133" ht="17" x14ac:dyDescent="0.2">
      <c r="A29" s="100" t="str">
        <f>CONCATENATE(E29," ",F29)</f>
        <v xml:space="preserve">Capromeryx </v>
      </c>
      <c r="B29" s="69" t="s">
        <v>2126</v>
      </c>
      <c r="C29" s="8" t="s">
        <v>1571</v>
      </c>
      <c r="D29" s="63" t="s">
        <v>2144</v>
      </c>
      <c r="E29" s="172" t="s">
        <v>819</v>
      </c>
      <c r="F29" s="172"/>
      <c r="G29" s="63">
        <v>31034</v>
      </c>
      <c r="H29" s="63">
        <v>123</v>
      </c>
      <c r="I29" s="63" t="s">
        <v>431</v>
      </c>
      <c r="J29" s="63" t="s">
        <v>220</v>
      </c>
      <c r="K29" s="63" t="s">
        <v>175</v>
      </c>
      <c r="M29" s="63"/>
      <c r="N29" s="63"/>
      <c r="O29" s="63"/>
      <c r="Q29" s="63" t="s">
        <v>152</v>
      </c>
      <c r="R29" s="69" t="s">
        <v>2367</v>
      </c>
      <c r="S29" s="63"/>
      <c r="T29" s="63" t="s">
        <v>166</v>
      </c>
      <c r="U29" s="63" t="s">
        <v>13</v>
      </c>
      <c r="X29" s="63">
        <v>12.12</v>
      </c>
      <c r="Y29" s="63">
        <v>4.42</v>
      </c>
      <c r="Z29" s="63"/>
      <c r="AA29" s="182"/>
      <c r="AB29" s="61"/>
      <c r="AC29" s="63"/>
      <c r="AD29" s="69" t="s">
        <v>2131</v>
      </c>
      <c r="BK29" s="76"/>
      <c r="BL29" s="76"/>
      <c r="BM29" s="76"/>
      <c r="BN29" s="76"/>
      <c r="BO29" s="76"/>
      <c r="BP29" s="76"/>
      <c r="BQ29" s="76"/>
      <c r="BR29" s="76"/>
      <c r="BS29" s="76"/>
      <c r="BT29" s="76"/>
      <c r="BU29" s="76"/>
      <c r="BV29" s="76"/>
      <c r="BW29" s="76"/>
      <c r="BX29" s="76"/>
      <c r="BY29" s="76"/>
      <c r="BZ29" s="76"/>
      <c r="CA29" s="76"/>
      <c r="CB29" s="76"/>
      <c r="CC29" s="76"/>
      <c r="CD29" s="76"/>
      <c r="CE29" s="76"/>
      <c r="CF29" s="76"/>
      <c r="CG29" s="76"/>
      <c r="CH29" s="76"/>
      <c r="CI29" s="76"/>
      <c r="CJ29" s="76"/>
      <c r="CK29" s="76"/>
      <c r="CL29" s="76"/>
      <c r="CM29" s="76"/>
      <c r="CN29" s="76"/>
      <c r="CO29" s="76"/>
      <c r="CP29" s="76"/>
      <c r="CQ29" s="76"/>
      <c r="CR29" s="76"/>
      <c r="CS29" s="76"/>
      <c r="CT29" s="76"/>
      <c r="CU29" s="76"/>
      <c r="CV29" s="76"/>
      <c r="CW29" s="76"/>
      <c r="CX29" s="76"/>
      <c r="CY29" s="76"/>
      <c r="CZ29" s="76"/>
      <c r="DA29" s="76"/>
      <c r="DB29" s="76"/>
      <c r="DC29" s="76"/>
      <c r="DD29" s="76"/>
      <c r="DE29" s="76"/>
      <c r="DF29" s="76"/>
      <c r="DG29" s="76"/>
      <c r="DH29" s="76"/>
      <c r="DI29" s="76"/>
      <c r="DJ29" s="76"/>
      <c r="DK29" s="76"/>
      <c r="DL29" s="76"/>
      <c r="DM29" s="76"/>
      <c r="DN29" s="76"/>
      <c r="DO29" s="76"/>
      <c r="DP29" s="76"/>
      <c r="DQ29" s="76"/>
      <c r="DR29" s="76"/>
      <c r="DS29" s="76"/>
      <c r="DT29" s="76"/>
      <c r="DU29" s="76"/>
      <c r="DV29" s="76"/>
      <c r="DW29" s="76"/>
      <c r="DX29" s="76"/>
      <c r="DY29" s="76"/>
      <c r="DZ29" s="76"/>
      <c r="EA29" s="76"/>
      <c r="EB29" s="76"/>
      <c r="EC29" s="76"/>
    </row>
    <row r="30" spans="1:133" ht="17" x14ac:dyDescent="0.2">
      <c r="A30" s="100" t="str">
        <f>CONCATENATE(E30," ",F30)</f>
        <v>gen sp</v>
      </c>
      <c r="B30" s="69" t="s">
        <v>2126</v>
      </c>
      <c r="C30" s="8" t="s">
        <v>1571</v>
      </c>
      <c r="D30" s="8" t="s">
        <v>2144</v>
      </c>
      <c r="E30" s="172" t="s">
        <v>2129</v>
      </c>
      <c r="F30" s="172" t="s">
        <v>1521</v>
      </c>
      <c r="G30" s="63">
        <v>31034</v>
      </c>
      <c r="H30" s="63">
        <v>2</v>
      </c>
      <c r="I30" s="63" t="s">
        <v>431</v>
      </c>
      <c r="J30" s="63" t="s">
        <v>220</v>
      </c>
      <c r="K30" s="63" t="s">
        <v>175</v>
      </c>
      <c r="L30" s="175" t="s">
        <v>2133</v>
      </c>
      <c r="M30" s="63"/>
      <c r="N30" s="63"/>
      <c r="O30" s="63"/>
      <c r="Q30" s="63" t="s">
        <v>207</v>
      </c>
      <c r="R30" s="69" t="s">
        <v>2363</v>
      </c>
      <c r="S30" s="63"/>
      <c r="T30" s="63" t="s">
        <v>171</v>
      </c>
      <c r="U30" s="63" t="s">
        <v>13</v>
      </c>
      <c r="X30" s="63">
        <v>13.4</v>
      </c>
      <c r="Y30" s="63">
        <v>7.27</v>
      </c>
      <c r="Z30" s="63"/>
      <c r="AA30" s="182"/>
      <c r="AB30" s="61"/>
      <c r="AC30" s="63"/>
      <c r="AD30" s="69" t="s">
        <v>2132</v>
      </c>
      <c r="BK30" s="76"/>
      <c r="BL30" s="76"/>
      <c r="BM30" s="76"/>
      <c r="BN30" s="76"/>
      <c r="BO30" s="76"/>
      <c r="BP30" s="76"/>
      <c r="BQ30" s="76"/>
      <c r="BR30" s="76"/>
      <c r="BS30" s="76"/>
      <c r="BT30" s="76"/>
      <c r="BU30" s="76"/>
      <c r="BV30" s="76"/>
      <c r="BW30" s="76"/>
      <c r="BX30" s="76"/>
      <c r="BY30" s="76"/>
      <c r="BZ30" s="76"/>
      <c r="CA30" s="76"/>
      <c r="CB30" s="76"/>
      <c r="CC30" s="76"/>
      <c r="CD30" s="76"/>
      <c r="CE30" s="76"/>
      <c r="CF30" s="76"/>
      <c r="CG30" s="76"/>
      <c r="CH30" s="76"/>
      <c r="CI30" s="76"/>
      <c r="CJ30" s="76"/>
      <c r="CK30" s="76"/>
      <c r="CL30" s="76"/>
      <c r="CM30" s="76"/>
      <c r="CN30" s="76"/>
      <c r="CO30" s="76"/>
      <c r="CP30" s="76"/>
      <c r="CQ30" s="76"/>
      <c r="CR30" s="76"/>
      <c r="CS30" s="76"/>
      <c r="CT30" s="76"/>
      <c r="CU30" s="76"/>
      <c r="CV30" s="76"/>
      <c r="CW30" s="76"/>
      <c r="CX30" s="76"/>
      <c r="CY30" s="76"/>
      <c r="CZ30" s="76"/>
      <c r="DA30" s="76"/>
      <c r="DB30" s="76"/>
      <c r="DC30" s="76"/>
      <c r="DD30" s="76"/>
      <c r="DE30" s="76"/>
      <c r="DF30" s="76"/>
      <c r="DG30" s="76"/>
      <c r="DH30" s="76"/>
      <c r="DI30" s="76"/>
      <c r="DJ30" s="76"/>
      <c r="DK30" s="76"/>
      <c r="DL30" s="76"/>
      <c r="DM30" s="76"/>
      <c r="DN30" s="76"/>
      <c r="DO30" s="76"/>
      <c r="DP30" s="76"/>
      <c r="DQ30" s="76"/>
      <c r="DR30" s="76"/>
      <c r="DS30" s="76"/>
      <c r="DT30" s="76"/>
      <c r="DU30" s="76"/>
      <c r="DV30" s="76"/>
      <c r="DW30" s="76"/>
      <c r="DX30" s="76"/>
      <c r="DY30" s="76"/>
      <c r="DZ30" s="76"/>
      <c r="EA30" s="76"/>
      <c r="EB30" s="76"/>
      <c r="EC30" s="76"/>
    </row>
    <row r="31" spans="1:133" ht="17" x14ac:dyDescent="0.2">
      <c r="A31" s="100" t="str">
        <f>CONCATENATE(E31," ",F31)</f>
        <v>gen sp</v>
      </c>
      <c r="B31" s="69" t="s">
        <v>2126</v>
      </c>
      <c r="C31" s="8" t="s">
        <v>1571</v>
      </c>
      <c r="D31" s="8" t="s">
        <v>2144</v>
      </c>
      <c r="E31" s="172" t="s">
        <v>2129</v>
      </c>
      <c r="F31" s="172" t="s">
        <v>1521</v>
      </c>
      <c r="G31" s="63">
        <v>31034</v>
      </c>
      <c r="H31" s="63">
        <v>108</v>
      </c>
      <c r="I31" s="63" t="s">
        <v>431</v>
      </c>
      <c r="J31" s="63" t="s">
        <v>220</v>
      </c>
      <c r="K31" s="63" t="s">
        <v>175</v>
      </c>
      <c r="M31" s="63"/>
      <c r="N31" s="63"/>
      <c r="O31" s="63"/>
      <c r="Q31" s="63" t="s">
        <v>129</v>
      </c>
      <c r="R31" s="63" t="s">
        <v>2366</v>
      </c>
      <c r="S31" s="63"/>
      <c r="T31" s="63" t="s">
        <v>171</v>
      </c>
      <c r="U31" s="63" t="s">
        <v>13</v>
      </c>
      <c r="X31" s="63">
        <v>14.73</v>
      </c>
      <c r="Y31" s="63">
        <v>11.72</v>
      </c>
      <c r="Z31" s="63"/>
      <c r="AA31" s="182"/>
      <c r="AB31" s="61"/>
      <c r="AC31" s="63"/>
      <c r="AD31" s="69" t="s">
        <v>2130</v>
      </c>
      <c r="BK31" s="76"/>
      <c r="BL31" s="76"/>
      <c r="BM31" s="76"/>
      <c r="BN31" s="76"/>
      <c r="BO31" s="76"/>
      <c r="BP31" s="76"/>
      <c r="BQ31" s="76"/>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6"/>
      <c r="CX31" s="76"/>
      <c r="CY31" s="76"/>
      <c r="CZ31" s="76"/>
      <c r="DA31" s="76"/>
      <c r="DB31" s="76"/>
      <c r="DC31" s="76"/>
      <c r="DD31" s="76"/>
      <c r="DE31" s="76"/>
      <c r="DF31" s="76"/>
      <c r="DG31" s="76"/>
      <c r="DH31" s="76"/>
      <c r="DI31" s="76"/>
      <c r="DJ31" s="76"/>
      <c r="DK31" s="76"/>
      <c r="DL31" s="76"/>
      <c r="DM31" s="76"/>
      <c r="DN31" s="76"/>
      <c r="DO31" s="76"/>
      <c r="DP31" s="76"/>
      <c r="DQ31" s="76"/>
      <c r="DR31" s="76"/>
      <c r="DS31" s="76"/>
      <c r="DT31" s="76"/>
      <c r="DU31" s="76"/>
      <c r="DV31" s="76"/>
      <c r="DW31" s="76"/>
      <c r="DX31" s="76"/>
      <c r="DY31" s="76"/>
      <c r="DZ31" s="76"/>
      <c r="EA31" s="76"/>
      <c r="EB31" s="76"/>
      <c r="EC31" s="76"/>
    </row>
    <row r="32" spans="1:133" ht="17" x14ac:dyDescent="0.2">
      <c r="A32" s="100" t="str">
        <f>CONCATENATE(E32," ",F32)</f>
        <v>gen sp</v>
      </c>
      <c r="B32" s="69" t="s">
        <v>2126</v>
      </c>
      <c r="C32" s="8" t="s">
        <v>1571</v>
      </c>
      <c r="D32" s="8" t="s">
        <v>2144</v>
      </c>
      <c r="E32" s="172" t="s">
        <v>2129</v>
      </c>
      <c r="F32" s="172" t="s">
        <v>1521</v>
      </c>
      <c r="G32" s="63">
        <v>31034</v>
      </c>
      <c r="H32" s="63">
        <v>108</v>
      </c>
      <c r="I32" s="63" t="s">
        <v>431</v>
      </c>
      <c r="J32" s="63" t="s">
        <v>220</v>
      </c>
      <c r="K32" s="63" t="s">
        <v>175</v>
      </c>
      <c r="M32" s="63"/>
      <c r="N32" s="63"/>
      <c r="O32" s="63"/>
      <c r="Q32" s="63" t="s">
        <v>152</v>
      </c>
      <c r="R32" s="69" t="s">
        <v>2367</v>
      </c>
      <c r="S32" s="63"/>
      <c r="T32" s="63" t="s">
        <v>171</v>
      </c>
      <c r="U32" s="63" t="s">
        <v>13</v>
      </c>
      <c r="X32" s="63">
        <v>24.33</v>
      </c>
      <c r="Y32" s="63">
        <v>12.25</v>
      </c>
      <c r="Z32" s="63"/>
      <c r="AA32" s="182"/>
      <c r="AB32" s="61"/>
      <c r="AC32" s="63"/>
      <c r="AD32" s="69" t="s">
        <v>2130</v>
      </c>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c r="DI32" s="76"/>
      <c r="DJ32" s="76"/>
      <c r="DK32" s="76"/>
      <c r="DL32" s="76"/>
      <c r="DM32" s="76"/>
      <c r="DN32" s="76"/>
      <c r="DO32" s="76"/>
      <c r="DP32" s="76"/>
      <c r="DQ32" s="76"/>
      <c r="DR32" s="76"/>
      <c r="DS32" s="76"/>
      <c r="DT32" s="76"/>
      <c r="DU32" s="76"/>
      <c r="DV32" s="76"/>
      <c r="DW32" s="76"/>
      <c r="DX32" s="76"/>
      <c r="DY32" s="76"/>
      <c r="DZ32" s="76"/>
      <c r="EA32" s="76"/>
      <c r="EB32" s="76"/>
      <c r="EC32" s="76"/>
    </row>
    <row r="33" spans="1:133" ht="17" x14ac:dyDescent="0.2">
      <c r="A33" s="100" t="str">
        <f>CONCATENATE(E33," ",F33)</f>
        <v>gen sp</v>
      </c>
      <c r="B33" s="69" t="s">
        <v>2126</v>
      </c>
      <c r="C33" s="8" t="s">
        <v>1571</v>
      </c>
      <c r="D33" s="8" t="s">
        <v>2144</v>
      </c>
      <c r="E33" s="172" t="s">
        <v>2129</v>
      </c>
      <c r="F33" s="172" t="s">
        <v>1521</v>
      </c>
      <c r="G33" s="63">
        <v>31034</v>
      </c>
      <c r="H33" s="63">
        <v>20</v>
      </c>
      <c r="I33" s="63" t="s">
        <v>431</v>
      </c>
      <c r="J33" s="63" t="s">
        <v>220</v>
      </c>
      <c r="K33" s="63" t="s">
        <v>175</v>
      </c>
      <c r="M33" s="63"/>
      <c r="N33" s="63"/>
      <c r="O33" s="63"/>
      <c r="Q33" s="63" t="s">
        <v>152</v>
      </c>
      <c r="R33" s="69" t="s">
        <v>2367</v>
      </c>
      <c r="S33" s="63"/>
      <c r="T33" s="63" t="s">
        <v>166</v>
      </c>
      <c r="U33" s="63" t="s">
        <v>13</v>
      </c>
      <c r="X33" s="63">
        <v>30</v>
      </c>
      <c r="Y33" s="63">
        <v>9.3000000000000007</v>
      </c>
      <c r="Z33" s="63"/>
      <c r="AA33" s="182"/>
      <c r="AB33" s="61"/>
      <c r="AC33" s="63"/>
      <c r="AD33" s="69" t="s">
        <v>2135</v>
      </c>
      <c r="BK33" s="76"/>
      <c r="BL33" s="76"/>
      <c r="BM33" s="76"/>
      <c r="BN33" s="76"/>
      <c r="BO33" s="76"/>
      <c r="BP33" s="76"/>
      <c r="BQ33" s="76"/>
      <c r="BR33" s="76"/>
      <c r="BS33" s="76"/>
      <c r="BT33" s="76"/>
      <c r="BU33" s="76"/>
      <c r="BV33" s="76"/>
      <c r="BW33" s="76"/>
      <c r="BX33" s="76"/>
      <c r="BY33" s="76"/>
      <c r="BZ33" s="76"/>
      <c r="CA33" s="76"/>
      <c r="CB33" s="76"/>
      <c r="CC33" s="76"/>
      <c r="CD33" s="76"/>
      <c r="CE33" s="76"/>
      <c r="CF33" s="76"/>
      <c r="CG33" s="76"/>
      <c r="CH33" s="76"/>
      <c r="CI33" s="76"/>
      <c r="CJ33" s="76"/>
      <c r="CK33" s="76"/>
      <c r="CL33" s="76"/>
      <c r="CM33" s="76"/>
      <c r="CN33" s="76"/>
      <c r="CO33" s="76"/>
      <c r="CP33" s="76"/>
      <c r="CQ33" s="76"/>
      <c r="CR33" s="76"/>
      <c r="CS33" s="76"/>
      <c r="CT33" s="76"/>
      <c r="CU33" s="76"/>
      <c r="CV33" s="76"/>
      <c r="CW33" s="76"/>
      <c r="CX33" s="76"/>
      <c r="CY33" s="76"/>
      <c r="CZ33" s="76"/>
      <c r="DA33" s="76"/>
      <c r="DB33" s="76"/>
      <c r="DC33" s="76"/>
      <c r="DD33" s="76"/>
      <c r="DE33" s="76"/>
      <c r="DF33" s="76"/>
      <c r="DG33" s="76"/>
      <c r="DH33" s="76"/>
      <c r="DI33" s="76"/>
      <c r="DJ33" s="76"/>
      <c r="DK33" s="76"/>
      <c r="DL33" s="76"/>
      <c r="DM33" s="76"/>
      <c r="DN33" s="76"/>
      <c r="DO33" s="76"/>
      <c r="DP33" s="76"/>
      <c r="DQ33" s="76"/>
      <c r="DR33" s="76"/>
      <c r="DS33" s="76"/>
      <c r="DT33" s="76"/>
      <c r="DU33" s="76"/>
      <c r="DV33" s="76"/>
      <c r="DW33" s="76"/>
      <c r="DX33" s="76"/>
      <c r="DY33" s="76"/>
      <c r="DZ33" s="76"/>
      <c r="EA33" s="76"/>
      <c r="EB33" s="76"/>
      <c r="EC33" s="76"/>
    </row>
    <row r="34" spans="1:133" ht="17" x14ac:dyDescent="0.2">
      <c r="A34" s="100" t="str">
        <f>CONCATENATE(E34," ",F34)</f>
        <v>gen sp</v>
      </c>
      <c r="B34" s="9" t="s">
        <v>2148</v>
      </c>
      <c r="C34" s="8" t="s">
        <v>1571</v>
      </c>
      <c r="D34" s="8" t="s">
        <v>2144</v>
      </c>
      <c r="E34" s="100" t="s">
        <v>2129</v>
      </c>
      <c r="F34" s="100" t="s">
        <v>1521</v>
      </c>
      <c r="G34" s="9">
        <v>43407</v>
      </c>
      <c r="H34" s="8">
        <v>39</v>
      </c>
      <c r="I34" s="9" t="s">
        <v>1074</v>
      </c>
      <c r="J34" s="8" t="s">
        <v>398</v>
      </c>
      <c r="K34" s="69" t="s">
        <v>175</v>
      </c>
      <c r="L34" s="175" t="s">
        <v>2142</v>
      </c>
      <c r="Q34" s="69" t="s">
        <v>2145</v>
      </c>
      <c r="R34" s="69" t="s">
        <v>2364</v>
      </c>
      <c r="T34" s="63" t="s">
        <v>171</v>
      </c>
      <c r="U34" s="63" t="s">
        <v>13</v>
      </c>
      <c r="X34" s="119">
        <v>17.829999999999998</v>
      </c>
      <c r="Y34" s="119">
        <v>8.4499999999999993</v>
      </c>
      <c r="AD34" s="9" t="s">
        <v>2146</v>
      </c>
      <c r="EA34" s="76"/>
      <c r="EB34" s="76"/>
      <c r="EC34" s="76"/>
    </row>
    <row r="35" spans="1:133" ht="17" x14ac:dyDescent="0.2">
      <c r="A35" s="100" t="str">
        <f>CONCATENATE(E35," ",F35)</f>
        <v>Hemiauchenia macrocephala</v>
      </c>
      <c r="B35" s="69"/>
      <c r="C35" s="8" t="s">
        <v>1571</v>
      </c>
      <c r="D35" s="69" t="s">
        <v>2153</v>
      </c>
      <c r="E35" s="106" t="s">
        <v>2186</v>
      </c>
      <c r="F35" s="106" t="s">
        <v>2187</v>
      </c>
      <c r="G35" s="69">
        <v>31108</v>
      </c>
      <c r="H35" s="63">
        <v>99</v>
      </c>
      <c r="I35" s="69" t="s">
        <v>195</v>
      </c>
      <c r="J35" s="63" t="s">
        <v>2188</v>
      </c>
      <c r="K35" s="69" t="s">
        <v>175</v>
      </c>
      <c r="L35" s="175" t="s">
        <v>2190</v>
      </c>
      <c r="Q35" s="69" t="s">
        <v>149</v>
      </c>
      <c r="R35" s="69" t="s">
        <v>2364</v>
      </c>
      <c r="T35" s="63" t="s">
        <v>171</v>
      </c>
      <c r="U35" s="63" t="s">
        <v>13</v>
      </c>
      <c r="X35" s="119">
        <v>26.89</v>
      </c>
      <c r="Y35" s="119">
        <v>16.5</v>
      </c>
      <c r="AA35" s="180"/>
      <c r="AC35" s="69"/>
      <c r="AD35" s="69" t="s">
        <v>2191</v>
      </c>
      <c r="BK35" s="76"/>
      <c r="BL35" s="76"/>
      <c r="BM35" s="76"/>
      <c r="BN35" s="76"/>
      <c r="BO35" s="76"/>
      <c r="BP35" s="76"/>
      <c r="BQ35" s="76"/>
      <c r="BR35" s="76"/>
      <c r="BS35" s="76"/>
      <c r="BT35" s="76"/>
      <c r="BU35" s="76"/>
      <c r="BV35" s="76"/>
      <c r="BW35" s="76"/>
      <c r="BX35" s="76"/>
      <c r="BY35" s="76"/>
      <c r="BZ35" s="76"/>
      <c r="CA35" s="76"/>
      <c r="CB35" s="76"/>
      <c r="CC35" s="76"/>
      <c r="CD35" s="76"/>
      <c r="CE35" s="76"/>
      <c r="CF35" s="76"/>
      <c r="CG35" s="76"/>
      <c r="CH35" s="76"/>
      <c r="CI35" s="76"/>
      <c r="CJ35" s="76"/>
      <c r="CK35" s="76"/>
      <c r="CL35" s="76"/>
      <c r="CM35" s="76"/>
      <c r="CN35" s="76"/>
      <c r="CO35" s="76"/>
      <c r="CP35" s="76"/>
      <c r="CQ35" s="76"/>
      <c r="CR35" s="76"/>
      <c r="CS35" s="76"/>
      <c r="CT35" s="76"/>
      <c r="CU35" s="76"/>
      <c r="CV35" s="76"/>
      <c r="CW35" s="76"/>
      <c r="CX35" s="76"/>
      <c r="CY35" s="76"/>
      <c r="CZ35" s="76"/>
      <c r="DA35" s="76"/>
      <c r="DB35" s="76"/>
      <c r="DC35" s="76"/>
      <c r="DD35" s="76"/>
      <c r="DE35" s="76"/>
      <c r="DF35" s="76"/>
      <c r="DG35" s="76"/>
      <c r="DH35" s="76"/>
      <c r="DI35" s="76"/>
      <c r="DJ35" s="76"/>
      <c r="DK35" s="76"/>
      <c r="DL35" s="76"/>
      <c r="DM35" s="76"/>
      <c r="DN35" s="76"/>
      <c r="DO35" s="76"/>
      <c r="DP35" s="76"/>
      <c r="DQ35" s="76"/>
      <c r="DR35" s="76"/>
      <c r="DS35" s="76"/>
      <c r="DT35" s="76"/>
      <c r="DU35" s="76"/>
      <c r="DV35" s="76"/>
      <c r="DW35" s="76"/>
      <c r="DX35" s="76"/>
      <c r="DY35" s="76"/>
      <c r="DZ35" s="76"/>
      <c r="EA35" s="76"/>
      <c r="EB35" s="76"/>
      <c r="EC35" s="76"/>
    </row>
    <row r="36" spans="1:133" ht="17" x14ac:dyDescent="0.2">
      <c r="A36" s="100" t="str">
        <f>CONCATENATE(E36," ",F36)</f>
        <v>Hemiauchenia macrocephala</v>
      </c>
      <c r="B36" s="69"/>
      <c r="C36" s="8" t="s">
        <v>1571</v>
      </c>
      <c r="D36" s="69" t="s">
        <v>2153</v>
      </c>
      <c r="E36" s="106" t="s">
        <v>2186</v>
      </c>
      <c r="F36" s="106" t="s">
        <v>2187</v>
      </c>
      <c r="G36" s="69">
        <v>31108</v>
      </c>
      <c r="H36" s="63">
        <v>37</v>
      </c>
      <c r="I36" s="69" t="s">
        <v>195</v>
      </c>
      <c r="J36" s="63" t="s">
        <v>2188</v>
      </c>
      <c r="K36" s="69" t="s">
        <v>175</v>
      </c>
      <c r="Q36" s="69" t="s">
        <v>152</v>
      </c>
      <c r="R36" s="69" t="s">
        <v>2367</v>
      </c>
      <c r="T36" s="63" t="s">
        <v>171</v>
      </c>
      <c r="U36" s="63" t="s">
        <v>13</v>
      </c>
      <c r="X36" s="119">
        <v>36.31</v>
      </c>
      <c r="Y36" s="119">
        <v>14.57</v>
      </c>
      <c r="AA36" s="180"/>
      <c r="AC36" s="69"/>
      <c r="AD36" s="69" t="s">
        <v>2189</v>
      </c>
      <c r="BK36" s="76"/>
      <c r="BL36" s="76"/>
      <c r="BM36" s="76"/>
      <c r="BN36" s="76"/>
      <c r="BO36" s="76"/>
      <c r="BP36" s="76"/>
      <c r="BQ36" s="76"/>
      <c r="BR36" s="76"/>
      <c r="BS36" s="76"/>
      <c r="BT36" s="76"/>
      <c r="BU36" s="76"/>
      <c r="BV36" s="76"/>
      <c r="BW36" s="76"/>
      <c r="BX36" s="76"/>
      <c r="BY36" s="76"/>
      <c r="BZ36" s="76"/>
      <c r="CA36" s="76"/>
      <c r="CB36" s="76"/>
      <c r="CC36" s="76"/>
      <c r="CD36" s="76"/>
      <c r="CE36" s="76"/>
      <c r="CF36" s="76"/>
      <c r="CG36" s="76"/>
      <c r="CH36" s="76"/>
      <c r="CI36" s="76"/>
      <c r="CJ36" s="76"/>
      <c r="CK36" s="76"/>
      <c r="CL36" s="76"/>
      <c r="CM36" s="76"/>
      <c r="CN36" s="76"/>
      <c r="CO36" s="76"/>
      <c r="CP36" s="76"/>
      <c r="CQ36" s="76"/>
      <c r="CR36" s="76"/>
      <c r="CS36" s="76"/>
      <c r="CT36" s="76"/>
      <c r="CU36" s="76"/>
      <c r="CV36" s="76"/>
      <c r="CW36" s="76"/>
      <c r="CX36" s="76"/>
      <c r="CY36" s="76"/>
      <c r="CZ36" s="76"/>
      <c r="DA36" s="76"/>
      <c r="DB36" s="76"/>
      <c r="DC36" s="76"/>
      <c r="DD36" s="76"/>
      <c r="DE36" s="76"/>
      <c r="DF36" s="76"/>
      <c r="DG36" s="76"/>
      <c r="DH36" s="76"/>
      <c r="DI36" s="76"/>
      <c r="DJ36" s="76"/>
      <c r="DK36" s="76"/>
      <c r="DL36" s="76"/>
      <c r="DM36" s="76"/>
      <c r="DN36" s="76"/>
      <c r="DO36" s="76"/>
      <c r="DP36" s="76"/>
      <c r="DQ36" s="76"/>
      <c r="DR36" s="76"/>
      <c r="DS36" s="76"/>
      <c r="DT36" s="76"/>
      <c r="DU36" s="76"/>
      <c r="DV36" s="76"/>
      <c r="DW36" s="76"/>
      <c r="DX36" s="76"/>
      <c r="DY36" s="76"/>
      <c r="DZ36" s="76"/>
      <c r="EA36" s="76"/>
      <c r="EB36" s="76"/>
      <c r="EC36" s="76"/>
    </row>
    <row r="37" spans="1:133" ht="17" x14ac:dyDescent="0.2">
      <c r="A37" s="100" t="str">
        <f>CONCATENATE(E37," ",F37)</f>
        <v>indet. sp.</v>
      </c>
      <c r="B37" s="9" t="s">
        <v>1970</v>
      </c>
      <c r="C37" s="8" t="s">
        <v>1571</v>
      </c>
      <c r="D37" s="9" t="s">
        <v>2144</v>
      </c>
      <c r="E37" s="2" t="s">
        <v>2024</v>
      </c>
      <c r="F37" s="2" t="s">
        <v>15</v>
      </c>
      <c r="G37" s="9">
        <v>31141</v>
      </c>
      <c r="H37" s="8">
        <v>22</v>
      </c>
      <c r="I37" s="9" t="s">
        <v>240</v>
      </c>
      <c r="J37" s="8" t="s">
        <v>241</v>
      </c>
      <c r="K37" s="69" t="s">
        <v>175</v>
      </c>
      <c r="L37" s="175" t="s">
        <v>471</v>
      </c>
      <c r="Q37" s="69" t="s">
        <v>152</v>
      </c>
      <c r="R37" s="69" t="s">
        <v>2367</v>
      </c>
      <c r="T37" s="63" t="s">
        <v>171</v>
      </c>
      <c r="U37" s="63" t="s">
        <v>13</v>
      </c>
      <c r="X37" s="119">
        <v>19.16</v>
      </c>
      <c r="Y37" s="119">
        <v>9.4700000000000006</v>
      </c>
      <c r="BK37" s="76"/>
      <c r="BL37" s="76"/>
      <c r="BM37" s="76"/>
      <c r="BN37" s="76"/>
      <c r="BO37" s="76"/>
      <c r="BP37" s="76"/>
      <c r="BQ37" s="76"/>
      <c r="BR37" s="76"/>
      <c r="BS37" s="76"/>
      <c r="BT37" s="76"/>
      <c r="BU37" s="76"/>
      <c r="BV37" s="76"/>
      <c r="BW37" s="76"/>
      <c r="BX37" s="76"/>
      <c r="BY37" s="76"/>
      <c r="BZ37" s="76"/>
      <c r="CA37" s="76"/>
      <c r="CB37" s="76"/>
      <c r="CC37" s="76"/>
      <c r="CD37" s="76"/>
      <c r="CE37" s="76"/>
      <c r="CF37" s="76"/>
      <c r="CG37" s="76"/>
      <c r="CH37" s="76"/>
      <c r="CI37" s="76"/>
      <c r="CJ37" s="76"/>
      <c r="CK37" s="76"/>
      <c r="CL37" s="76"/>
      <c r="CM37" s="76"/>
      <c r="CN37" s="76"/>
      <c r="CO37" s="76"/>
      <c r="CP37" s="76"/>
      <c r="CQ37" s="76"/>
      <c r="CR37" s="76"/>
      <c r="CS37" s="76"/>
      <c r="CT37" s="76"/>
      <c r="CU37" s="76"/>
      <c r="CV37" s="76"/>
      <c r="CW37" s="76"/>
      <c r="CX37" s="76"/>
      <c r="CY37" s="76"/>
      <c r="CZ37" s="76"/>
      <c r="DA37" s="76"/>
      <c r="DB37" s="76"/>
      <c r="DC37" s="76"/>
      <c r="DD37" s="76"/>
      <c r="DE37" s="76"/>
      <c r="DF37" s="76"/>
      <c r="DG37" s="76"/>
      <c r="DH37" s="76"/>
      <c r="DI37" s="76"/>
      <c r="DJ37" s="76"/>
      <c r="DK37" s="76"/>
      <c r="DL37" s="76"/>
      <c r="DM37" s="76"/>
      <c r="DN37" s="76"/>
      <c r="DO37" s="76"/>
      <c r="DP37" s="76"/>
      <c r="DQ37" s="76"/>
      <c r="DR37" s="76"/>
      <c r="DS37" s="76"/>
      <c r="DT37" s="76"/>
      <c r="DU37" s="76"/>
      <c r="DV37" s="76"/>
      <c r="DW37" s="76"/>
      <c r="DX37" s="76"/>
      <c r="DY37" s="76"/>
      <c r="DZ37" s="76"/>
      <c r="EA37" s="76"/>
      <c r="EB37" s="76"/>
      <c r="EC37" s="76"/>
    </row>
    <row r="38" spans="1:133" ht="17" x14ac:dyDescent="0.2">
      <c r="A38" s="100" t="str">
        <f>CONCATENATE(E38," ",F38)</f>
        <v>indet. sp.</v>
      </c>
      <c r="B38" s="9" t="s">
        <v>1970</v>
      </c>
      <c r="C38" s="8" t="s">
        <v>1571</v>
      </c>
      <c r="D38" s="9" t="s">
        <v>2144</v>
      </c>
      <c r="E38" s="2" t="s">
        <v>2024</v>
      </c>
      <c r="F38" s="2" t="s">
        <v>15</v>
      </c>
      <c r="G38" s="9">
        <v>31141</v>
      </c>
      <c r="H38" s="8">
        <v>34</v>
      </c>
      <c r="I38" s="9" t="s">
        <v>240</v>
      </c>
      <c r="J38" s="8" t="s">
        <v>241</v>
      </c>
      <c r="K38" s="69" t="s">
        <v>175</v>
      </c>
      <c r="L38" s="175" t="s">
        <v>471</v>
      </c>
      <c r="Q38" s="69" t="s">
        <v>211</v>
      </c>
      <c r="R38" s="69" t="s">
        <v>2376</v>
      </c>
      <c r="T38" s="63" t="s">
        <v>166</v>
      </c>
      <c r="U38" s="63" t="s">
        <v>13</v>
      </c>
      <c r="X38" s="119">
        <v>17.739999999999998</v>
      </c>
      <c r="Y38" s="119">
        <v>11.05</v>
      </c>
      <c r="BK38" s="76"/>
      <c r="BL38" s="76"/>
      <c r="BM38" s="76"/>
      <c r="BN38" s="76"/>
      <c r="BO38" s="76"/>
      <c r="BP38" s="76"/>
      <c r="BQ38" s="76"/>
      <c r="BR38" s="76"/>
      <c r="BS38" s="76"/>
      <c r="BT38" s="76"/>
      <c r="BU38" s="76"/>
      <c r="BV38" s="76"/>
      <c r="BW38" s="76"/>
      <c r="BX38" s="76"/>
      <c r="BY38" s="76"/>
      <c r="BZ38" s="76"/>
      <c r="CA38" s="76"/>
      <c r="CB38" s="76"/>
      <c r="CC38" s="76"/>
      <c r="CD38" s="76"/>
      <c r="CE38" s="76"/>
      <c r="CF38" s="76"/>
      <c r="CG38" s="76"/>
      <c r="CH38" s="76"/>
      <c r="CI38" s="76"/>
      <c r="CJ38" s="76"/>
      <c r="CK38" s="76"/>
      <c r="CL38" s="76"/>
      <c r="CM38" s="76"/>
      <c r="CN38" s="76"/>
      <c r="CO38" s="76"/>
      <c r="CP38" s="76"/>
      <c r="CQ38" s="76"/>
      <c r="CR38" s="76"/>
      <c r="CS38" s="76"/>
      <c r="CT38" s="76"/>
      <c r="CU38" s="76"/>
      <c r="CV38" s="76"/>
      <c r="CW38" s="76"/>
      <c r="CX38" s="76"/>
      <c r="CY38" s="76"/>
      <c r="CZ38" s="76"/>
      <c r="DA38" s="76"/>
      <c r="DB38" s="76"/>
      <c r="DC38" s="76"/>
      <c r="DD38" s="76"/>
      <c r="DE38" s="76"/>
      <c r="DF38" s="76"/>
      <c r="DG38" s="76"/>
      <c r="DH38" s="76"/>
      <c r="DI38" s="76"/>
      <c r="DJ38" s="76"/>
      <c r="DK38" s="76"/>
      <c r="DL38" s="76"/>
      <c r="DM38" s="76"/>
      <c r="DN38" s="76"/>
      <c r="DO38" s="76"/>
      <c r="DP38" s="76"/>
      <c r="DQ38" s="76"/>
      <c r="DR38" s="76"/>
      <c r="DS38" s="76"/>
      <c r="DT38" s="76"/>
      <c r="DU38" s="76"/>
      <c r="DV38" s="76"/>
      <c r="DW38" s="76"/>
      <c r="DX38" s="76"/>
      <c r="DY38" s="76"/>
      <c r="DZ38" s="76"/>
      <c r="EA38" s="76"/>
      <c r="EB38" s="76"/>
      <c r="EC38" s="76"/>
    </row>
    <row r="39" spans="1:133" ht="17" x14ac:dyDescent="0.2">
      <c r="A39" s="100" t="str">
        <f>CONCATENATE(E39," ",F39)</f>
        <v>indet. sp.</v>
      </c>
      <c r="B39" s="9" t="s">
        <v>2148</v>
      </c>
      <c r="C39" s="8" t="s">
        <v>1571</v>
      </c>
      <c r="D39" s="8" t="s">
        <v>2144</v>
      </c>
      <c r="E39" s="100" t="s">
        <v>2024</v>
      </c>
      <c r="F39" s="2" t="s">
        <v>15</v>
      </c>
      <c r="G39" s="9">
        <v>43407</v>
      </c>
      <c r="H39" s="8">
        <v>38</v>
      </c>
      <c r="I39" s="9" t="s">
        <v>1074</v>
      </c>
      <c r="J39" s="8" t="s">
        <v>398</v>
      </c>
      <c r="K39" s="69" t="s">
        <v>175</v>
      </c>
      <c r="L39" s="175" t="s">
        <v>2142</v>
      </c>
      <c r="Q39" s="69" t="s">
        <v>152</v>
      </c>
      <c r="R39" s="69" t="s">
        <v>2367</v>
      </c>
      <c r="T39" s="63" t="s">
        <v>166</v>
      </c>
      <c r="U39" s="63" t="s">
        <v>13</v>
      </c>
      <c r="X39" s="119">
        <v>27.59</v>
      </c>
      <c r="Y39" s="119">
        <v>7.65</v>
      </c>
      <c r="AD39" s="9" t="s">
        <v>2147</v>
      </c>
      <c r="BK39" s="76"/>
      <c r="BL39" s="76"/>
      <c r="BM39" s="76"/>
      <c r="BN39" s="76"/>
      <c r="BO39" s="76"/>
      <c r="BP39" s="76"/>
      <c r="BQ39" s="76"/>
      <c r="BR39" s="76"/>
      <c r="BS39" s="76"/>
      <c r="BT39" s="76"/>
      <c r="BU39" s="76"/>
      <c r="BV39" s="76"/>
      <c r="BW39" s="76"/>
      <c r="BX39" s="76"/>
      <c r="BY39" s="76"/>
      <c r="BZ39" s="76"/>
      <c r="CA39" s="76"/>
      <c r="CB39" s="76"/>
      <c r="CC39" s="76"/>
      <c r="CD39" s="76"/>
      <c r="CE39" s="76"/>
      <c r="CF39" s="76"/>
      <c r="CG39" s="76"/>
      <c r="CH39" s="76"/>
      <c r="CI39" s="76"/>
      <c r="CJ39" s="76"/>
      <c r="CK39" s="76"/>
      <c r="CL39" s="76"/>
      <c r="CM39" s="76"/>
      <c r="CN39" s="76"/>
      <c r="CO39" s="76"/>
      <c r="CP39" s="76"/>
      <c r="CQ39" s="76"/>
      <c r="CR39" s="76"/>
      <c r="CS39" s="76"/>
      <c r="CT39" s="76"/>
      <c r="CU39" s="76"/>
      <c r="CV39" s="76"/>
      <c r="CW39" s="76"/>
      <c r="CX39" s="76"/>
      <c r="CY39" s="76"/>
      <c r="CZ39" s="76"/>
      <c r="DA39" s="76"/>
      <c r="DB39" s="76"/>
      <c r="DC39" s="76"/>
      <c r="DD39" s="76"/>
      <c r="DE39" s="76"/>
      <c r="DF39" s="76"/>
      <c r="DG39" s="76"/>
      <c r="DH39" s="76"/>
      <c r="DI39" s="76"/>
      <c r="DJ39" s="76"/>
      <c r="DK39" s="76"/>
      <c r="DL39" s="76"/>
      <c r="DM39" s="76"/>
      <c r="DN39" s="76"/>
      <c r="DO39" s="76"/>
      <c r="DP39" s="76"/>
      <c r="DQ39" s="76"/>
      <c r="DR39" s="76"/>
      <c r="DS39" s="76"/>
      <c r="DT39" s="76"/>
      <c r="DU39" s="76"/>
      <c r="DV39" s="76"/>
      <c r="DW39" s="76"/>
      <c r="DX39" s="76"/>
      <c r="DY39" s="76"/>
      <c r="DZ39" s="76"/>
      <c r="EA39" s="76"/>
      <c r="EB39" s="76"/>
      <c r="EC39" s="76"/>
    </row>
    <row r="40" spans="1:133" ht="17" x14ac:dyDescent="0.2">
      <c r="A40" s="100" t="str">
        <f>CONCATENATE(E40," ",F40)</f>
        <v>Tetrameryx sp.</v>
      </c>
      <c r="B40" s="69" t="s">
        <v>2073</v>
      </c>
      <c r="C40" s="8" t="s">
        <v>1571</v>
      </c>
      <c r="D40" s="63" t="s">
        <v>2144</v>
      </c>
      <c r="E40" s="172" t="s">
        <v>2077</v>
      </c>
      <c r="F40" s="172" t="s">
        <v>15</v>
      </c>
      <c r="G40" s="63">
        <v>30839</v>
      </c>
      <c r="H40" s="63">
        <v>42</v>
      </c>
      <c r="I40" s="63" t="s">
        <v>2074</v>
      </c>
      <c r="J40" s="63" t="s">
        <v>400</v>
      </c>
      <c r="K40" s="63" t="s">
        <v>175</v>
      </c>
      <c r="M40" s="63"/>
      <c r="N40" s="63"/>
      <c r="O40" s="63"/>
      <c r="Q40" s="63" t="s">
        <v>2078</v>
      </c>
      <c r="R40" s="63" t="s">
        <v>231</v>
      </c>
      <c r="S40" s="63"/>
      <c r="T40" s="63" t="s">
        <v>171</v>
      </c>
      <c r="U40" s="63" t="s">
        <v>13</v>
      </c>
      <c r="V40" s="76"/>
      <c r="X40" s="63">
        <v>45.7</v>
      </c>
      <c r="Y40" s="63">
        <v>21.81</v>
      </c>
      <c r="Z40" s="63"/>
      <c r="AA40" s="182"/>
      <c r="AB40" s="61"/>
      <c r="AC40" s="63"/>
      <c r="AD40" s="69" t="s">
        <v>2079</v>
      </c>
      <c r="BK40" s="76"/>
      <c r="BL40" s="76"/>
      <c r="BM40" s="76"/>
      <c r="BN40" s="76"/>
      <c r="BO40" s="76"/>
      <c r="BP40" s="76"/>
      <c r="BQ40" s="76"/>
      <c r="BR40" s="76"/>
      <c r="BS40" s="76"/>
      <c r="BT40" s="76"/>
      <c r="BU40" s="76"/>
      <c r="BV40" s="76"/>
      <c r="BW40" s="76"/>
      <c r="BX40" s="76"/>
      <c r="BY40" s="76"/>
      <c r="BZ40" s="76"/>
      <c r="CA40" s="76"/>
      <c r="CB40" s="76"/>
      <c r="CC40" s="76"/>
      <c r="CD40" s="76"/>
      <c r="CE40" s="76"/>
      <c r="CF40" s="76"/>
      <c r="CG40" s="76"/>
      <c r="CH40" s="76"/>
      <c r="CI40" s="76"/>
      <c r="CJ40" s="76"/>
      <c r="CK40" s="76"/>
      <c r="CL40" s="76"/>
      <c r="CM40" s="76"/>
      <c r="CN40" s="76"/>
      <c r="CO40" s="76"/>
      <c r="CP40" s="76"/>
      <c r="CQ40" s="76"/>
      <c r="CR40" s="76"/>
      <c r="CS40" s="76"/>
      <c r="CT40" s="76"/>
      <c r="CU40" s="76"/>
      <c r="CV40" s="76"/>
      <c r="CW40" s="76"/>
      <c r="CX40" s="76"/>
      <c r="CY40" s="76"/>
      <c r="CZ40" s="76"/>
      <c r="DA40" s="76"/>
      <c r="DB40" s="76"/>
      <c r="DC40" s="76"/>
      <c r="DD40" s="76"/>
      <c r="DE40" s="76"/>
      <c r="DF40" s="76"/>
      <c r="DG40" s="76"/>
      <c r="DH40" s="76"/>
      <c r="DI40" s="76"/>
      <c r="DJ40" s="76"/>
      <c r="DK40" s="76"/>
      <c r="DL40" s="76"/>
      <c r="DM40" s="76"/>
      <c r="DN40" s="76"/>
      <c r="DO40" s="76"/>
      <c r="DP40" s="76"/>
      <c r="DQ40" s="76"/>
      <c r="DR40" s="76"/>
      <c r="DS40" s="76"/>
      <c r="DT40" s="76"/>
      <c r="DU40" s="76"/>
      <c r="DV40" s="76"/>
      <c r="DW40" s="76"/>
      <c r="DX40" s="76"/>
      <c r="DY40" s="76"/>
      <c r="DZ40" s="76"/>
    </row>
    <row r="41" spans="1:133" ht="17" x14ac:dyDescent="0.2">
      <c r="A41" s="100" t="str">
        <f>CONCATENATE(E41," ",F41)</f>
        <v>Bison antiquus</v>
      </c>
      <c r="C41" s="8" t="s">
        <v>1571</v>
      </c>
      <c r="D41" s="8" t="s">
        <v>2332</v>
      </c>
      <c r="E41" s="2" t="s">
        <v>105</v>
      </c>
      <c r="F41" s="2" t="s">
        <v>257</v>
      </c>
      <c r="G41" s="9">
        <v>725</v>
      </c>
      <c r="H41" s="8">
        <v>398</v>
      </c>
      <c r="I41" s="9" t="s">
        <v>273</v>
      </c>
      <c r="J41" s="8" t="s">
        <v>274</v>
      </c>
      <c r="K41" s="69" t="s">
        <v>175</v>
      </c>
      <c r="M41" s="99"/>
      <c r="Q41" s="69" t="s">
        <v>154</v>
      </c>
      <c r="R41" s="69" t="s">
        <v>2375</v>
      </c>
      <c r="T41" s="63" t="s">
        <v>171</v>
      </c>
      <c r="U41" s="63" t="s">
        <v>13</v>
      </c>
      <c r="X41" s="119">
        <v>27</v>
      </c>
      <c r="Y41" s="119">
        <v>19.399999999999999</v>
      </c>
      <c r="AD41" s="9" t="s">
        <v>275</v>
      </c>
      <c r="BK41" s="76"/>
      <c r="BL41" s="76"/>
      <c r="BM41" s="76"/>
      <c r="BN41" s="76"/>
      <c r="BO41" s="76"/>
      <c r="BP41" s="76"/>
      <c r="BQ41" s="76"/>
      <c r="BR41" s="76"/>
      <c r="BS41" s="76"/>
      <c r="BT41" s="76"/>
      <c r="BU41" s="76"/>
      <c r="BV41" s="76"/>
      <c r="BW41" s="76"/>
      <c r="BX41" s="76"/>
      <c r="BY41" s="76"/>
      <c r="BZ41" s="76"/>
      <c r="CA41" s="76"/>
      <c r="CB41" s="76"/>
      <c r="CC41" s="76"/>
      <c r="CD41" s="76"/>
      <c r="CE41" s="76"/>
      <c r="CF41" s="76"/>
      <c r="CG41" s="76"/>
      <c r="CH41" s="76"/>
      <c r="CI41" s="76"/>
      <c r="CJ41" s="76"/>
      <c r="CK41" s="76"/>
      <c r="CL41" s="76"/>
      <c r="CM41" s="76"/>
      <c r="CN41" s="76"/>
      <c r="CO41" s="76"/>
      <c r="CP41" s="76"/>
      <c r="CQ41" s="76"/>
      <c r="CR41" s="76"/>
      <c r="CS41" s="76"/>
      <c r="CT41" s="76"/>
      <c r="CU41" s="76"/>
      <c r="CV41" s="76"/>
      <c r="CW41" s="76"/>
      <c r="CX41" s="76"/>
      <c r="CY41" s="76"/>
      <c r="CZ41" s="76"/>
      <c r="DA41" s="76"/>
      <c r="DB41" s="76"/>
      <c r="DC41" s="76"/>
      <c r="DD41" s="76"/>
      <c r="DE41" s="76"/>
      <c r="DF41" s="76"/>
      <c r="DG41" s="76"/>
      <c r="DH41" s="76"/>
      <c r="DI41" s="76"/>
      <c r="DJ41" s="76"/>
      <c r="DK41" s="76"/>
      <c r="DL41" s="76"/>
      <c r="DM41" s="76"/>
      <c r="DN41" s="76"/>
      <c r="DO41" s="76"/>
      <c r="DP41" s="76"/>
      <c r="DQ41" s="76"/>
      <c r="DR41" s="76"/>
      <c r="DS41" s="76"/>
      <c r="DT41" s="76"/>
      <c r="DU41" s="76"/>
      <c r="DV41" s="76"/>
      <c r="DW41" s="76"/>
      <c r="DX41" s="76"/>
      <c r="DY41" s="76"/>
      <c r="DZ41" s="76"/>
    </row>
    <row r="42" spans="1:133" ht="17" x14ac:dyDescent="0.2">
      <c r="A42" s="100" t="str">
        <f>CONCATENATE(E42," ",F42)</f>
        <v>Bison antiquus</v>
      </c>
      <c r="C42" s="8" t="s">
        <v>1571</v>
      </c>
      <c r="D42" s="8" t="s">
        <v>2332</v>
      </c>
      <c r="E42" s="2" t="s">
        <v>105</v>
      </c>
      <c r="F42" s="2" t="s">
        <v>257</v>
      </c>
      <c r="G42" s="9">
        <v>725</v>
      </c>
      <c r="H42" s="8">
        <v>398</v>
      </c>
      <c r="I42" s="9" t="s">
        <v>273</v>
      </c>
      <c r="J42" s="8" t="s">
        <v>274</v>
      </c>
      <c r="K42" s="69" t="s">
        <v>175</v>
      </c>
      <c r="M42" s="99"/>
      <c r="Q42" s="69" t="s">
        <v>211</v>
      </c>
      <c r="R42" s="69" t="s">
        <v>2376</v>
      </c>
      <c r="T42" s="63" t="s">
        <v>171</v>
      </c>
      <c r="U42" s="63" t="s">
        <v>13</v>
      </c>
      <c r="X42" s="119">
        <v>33.4</v>
      </c>
      <c r="Y42" s="119">
        <v>20.5</v>
      </c>
      <c r="AD42" s="9" t="s">
        <v>276</v>
      </c>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row>
    <row r="43" spans="1:133" ht="17" x14ac:dyDescent="0.2">
      <c r="A43" s="100" t="str">
        <f>CONCATENATE(E43," ",F43)</f>
        <v>Bison antiquus</v>
      </c>
      <c r="C43" s="8" t="s">
        <v>1571</v>
      </c>
      <c r="D43" s="8" t="s">
        <v>2332</v>
      </c>
      <c r="E43" s="2" t="s">
        <v>105</v>
      </c>
      <c r="F43" s="2" t="s">
        <v>257</v>
      </c>
      <c r="G43" s="9">
        <v>892</v>
      </c>
      <c r="H43" s="8">
        <v>449</v>
      </c>
      <c r="I43" s="9" t="s">
        <v>270</v>
      </c>
      <c r="J43" s="8" t="s">
        <v>212</v>
      </c>
      <c r="K43" s="69" t="s">
        <v>175</v>
      </c>
      <c r="M43" s="99"/>
      <c r="N43" s="77">
        <v>33.620556000000001</v>
      </c>
      <c r="O43" s="77">
        <v>-101.892222</v>
      </c>
      <c r="P43" s="62">
        <v>447.65370878447101</v>
      </c>
      <c r="Q43" s="69" t="s">
        <v>16</v>
      </c>
      <c r="R43" s="69" t="s">
        <v>2363</v>
      </c>
      <c r="T43" s="63" t="s">
        <v>166</v>
      </c>
      <c r="U43" s="63" t="s">
        <v>13</v>
      </c>
      <c r="X43" s="119">
        <v>27.37</v>
      </c>
      <c r="Y43" s="119">
        <v>15.09</v>
      </c>
      <c r="AD43" s="9" t="s">
        <v>341</v>
      </c>
    </row>
    <row r="44" spans="1:133" ht="17" x14ac:dyDescent="0.2">
      <c r="A44" s="100" t="str">
        <f>CONCATENATE(E44," ",F44)</f>
        <v>Bison antiquus</v>
      </c>
      <c r="C44" s="8" t="s">
        <v>1571</v>
      </c>
      <c r="D44" s="8" t="s">
        <v>2332</v>
      </c>
      <c r="E44" s="2" t="s">
        <v>105</v>
      </c>
      <c r="F44" s="2" t="s">
        <v>257</v>
      </c>
      <c r="G44" s="9">
        <v>892</v>
      </c>
      <c r="H44" s="8">
        <v>482</v>
      </c>
      <c r="I44" s="9" t="s">
        <v>270</v>
      </c>
      <c r="J44" s="8" t="s">
        <v>212</v>
      </c>
      <c r="K44" s="69" t="s">
        <v>175</v>
      </c>
      <c r="L44" s="175" t="s">
        <v>271</v>
      </c>
      <c r="M44" s="99"/>
      <c r="N44" s="77">
        <v>33.620556000000001</v>
      </c>
      <c r="O44" s="77">
        <v>-101.892222</v>
      </c>
      <c r="P44" s="62">
        <v>447.65370878447101</v>
      </c>
      <c r="Q44" s="69" t="s">
        <v>16</v>
      </c>
      <c r="R44" s="69" t="s">
        <v>2375</v>
      </c>
      <c r="T44" s="63" t="s">
        <v>166</v>
      </c>
      <c r="U44" s="63" t="s">
        <v>13</v>
      </c>
      <c r="X44" s="119">
        <v>29.83</v>
      </c>
      <c r="Y44" s="119">
        <v>27.49</v>
      </c>
      <c r="AD44" s="9" t="s">
        <v>272</v>
      </c>
    </row>
    <row r="45" spans="1:133" ht="17" x14ac:dyDescent="0.2">
      <c r="A45" s="100" t="str">
        <f>CONCATENATE(E45," ",F45)</f>
        <v>Bison antiquus</v>
      </c>
      <c r="C45" s="8" t="s">
        <v>1571</v>
      </c>
      <c r="D45" s="8" t="s">
        <v>2332</v>
      </c>
      <c r="E45" s="2" t="s">
        <v>105</v>
      </c>
      <c r="F45" s="2" t="s">
        <v>257</v>
      </c>
      <c r="G45" s="9">
        <v>892</v>
      </c>
      <c r="H45" s="8">
        <v>482</v>
      </c>
      <c r="I45" s="9" t="s">
        <v>270</v>
      </c>
      <c r="J45" s="8" t="s">
        <v>212</v>
      </c>
      <c r="K45" s="69" t="s">
        <v>175</v>
      </c>
      <c r="L45" s="175" t="s">
        <v>271</v>
      </c>
      <c r="M45" s="99"/>
      <c r="N45" s="77">
        <v>33.620556000000001</v>
      </c>
      <c r="O45" s="77">
        <v>-101.892222</v>
      </c>
      <c r="P45" s="62">
        <v>447.65370878447101</v>
      </c>
      <c r="Q45" s="69" t="s">
        <v>16</v>
      </c>
      <c r="R45" s="69" t="s">
        <v>2375</v>
      </c>
      <c r="T45" s="63" t="s">
        <v>171</v>
      </c>
      <c r="U45" s="63" t="s">
        <v>13</v>
      </c>
      <c r="X45" s="119">
        <v>31.28</v>
      </c>
      <c r="Y45" s="119">
        <v>27.8</v>
      </c>
      <c r="AD45" s="9" t="s">
        <v>272</v>
      </c>
    </row>
    <row r="46" spans="1:133" ht="17" x14ac:dyDescent="0.2">
      <c r="A46" s="100" t="str">
        <f>CONCATENATE(E46," ",F46)</f>
        <v>Bison antiquus</v>
      </c>
      <c r="C46" s="8" t="s">
        <v>1571</v>
      </c>
      <c r="D46" s="8" t="s">
        <v>2332</v>
      </c>
      <c r="E46" s="2" t="s">
        <v>105</v>
      </c>
      <c r="F46" s="2" t="s">
        <v>257</v>
      </c>
      <c r="G46" s="9">
        <v>892</v>
      </c>
      <c r="H46" s="8">
        <v>449</v>
      </c>
      <c r="I46" s="9" t="s">
        <v>270</v>
      </c>
      <c r="J46" s="8" t="s">
        <v>212</v>
      </c>
      <c r="K46" s="69" t="s">
        <v>175</v>
      </c>
      <c r="M46" s="99"/>
      <c r="N46" s="77">
        <v>33.620556000000001</v>
      </c>
      <c r="O46" s="77">
        <v>-101.892222</v>
      </c>
      <c r="P46" s="62">
        <v>447.65370878447101</v>
      </c>
      <c r="Q46" s="69" t="s">
        <v>31</v>
      </c>
      <c r="R46" s="69" t="s">
        <v>2366</v>
      </c>
      <c r="T46" s="63" t="s">
        <v>166</v>
      </c>
      <c r="U46" s="63" t="s">
        <v>13</v>
      </c>
      <c r="X46" s="119">
        <v>35</v>
      </c>
      <c r="Y46" s="119">
        <v>17.059999999999999</v>
      </c>
      <c r="AD46" s="9" t="s">
        <v>341</v>
      </c>
    </row>
    <row r="47" spans="1:133" ht="17" x14ac:dyDescent="0.2">
      <c r="A47" s="100" t="str">
        <f>CONCATENATE(E47," ",F47)</f>
        <v>Bison antiquus</v>
      </c>
      <c r="C47" s="8" t="s">
        <v>1571</v>
      </c>
      <c r="D47" s="8" t="s">
        <v>2332</v>
      </c>
      <c r="E47" s="2" t="s">
        <v>105</v>
      </c>
      <c r="F47" s="2" t="s">
        <v>257</v>
      </c>
      <c r="G47" s="9">
        <v>892</v>
      </c>
      <c r="H47" s="8">
        <v>481</v>
      </c>
      <c r="I47" s="9" t="s">
        <v>270</v>
      </c>
      <c r="J47" s="8" t="s">
        <v>212</v>
      </c>
      <c r="K47" s="69" t="s">
        <v>175</v>
      </c>
      <c r="M47" s="99"/>
      <c r="N47" s="77">
        <v>33.620556000000001</v>
      </c>
      <c r="O47" s="77">
        <v>-101.892222</v>
      </c>
      <c r="P47" s="62">
        <v>447.65370878447101</v>
      </c>
      <c r="Q47" s="69" t="s">
        <v>31</v>
      </c>
      <c r="R47" s="69" t="s">
        <v>2376</v>
      </c>
      <c r="T47" s="63" t="s">
        <v>166</v>
      </c>
      <c r="U47" s="63" t="s">
        <v>13</v>
      </c>
      <c r="X47" s="119">
        <v>33.159999999999997</v>
      </c>
      <c r="Y47" s="119">
        <v>26.9</v>
      </c>
      <c r="AD47" s="9" t="s">
        <v>268</v>
      </c>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4"/>
      <c r="CJ47" s="84"/>
      <c r="CK47" s="84"/>
      <c r="CL47" s="84"/>
      <c r="CM47" s="84"/>
      <c r="CN47" s="84"/>
      <c r="CO47" s="84"/>
      <c r="CP47" s="84"/>
      <c r="CQ47" s="84"/>
      <c r="CR47" s="84"/>
      <c r="CS47" s="84"/>
      <c r="CT47" s="84"/>
      <c r="CU47" s="84"/>
      <c r="CV47" s="84"/>
      <c r="CW47" s="84"/>
      <c r="CX47" s="84"/>
      <c r="CY47" s="84"/>
      <c r="CZ47" s="84"/>
      <c r="DA47" s="84"/>
      <c r="DB47" s="84"/>
      <c r="DC47" s="84"/>
      <c r="DD47" s="84"/>
      <c r="DE47" s="84"/>
      <c r="DF47" s="84"/>
      <c r="DG47" s="84"/>
      <c r="DH47" s="84"/>
      <c r="DI47" s="84"/>
      <c r="DJ47" s="84"/>
      <c r="DK47" s="84"/>
      <c r="DL47" s="84"/>
      <c r="DM47" s="84"/>
      <c r="DN47" s="84"/>
      <c r="DO47" s="84"/>
      <c r="DP47" s="84"/>
      <c r="DQ47" s="84"/>
      <c r="DR47" s="84"/>
      <c r="DS47" s="84"/>
      <c r="DT47" s="84"/>
      <c r="DU47" s="84"/>
      <c r="DV47" s="84"/>
      <c r="DW47" s="84"/>
      <c r="DX47" s="84"/>
      <c r="DY47" s="84"/>
      <c r="DZ47" s="84"/>
    </row>
    <row r="48" spans="1:133" ht="17" x14ac:dyDescent="0.2">
      <c r="A48" s="100" t="str">
        <f>CONCATENATE(E48," ",F48)</f>
        <v>Bison antiquus</v>
      </c>
      <c r="C48" s="8" t="s">
        <v>1571</v>
      </c>
      <c r="D48" s="8" t="s">
        <v>2332</v>
      </c>
      <c r="E48" s="2" t="s">
        <v>105</v>
      </c>
      <c r="F48" s="2" t="s">
        <v>257</v>
      </c>
      <c r="G48" s="9">
        <v>892</v>
      </c>
      <c r="H48" s="8">
        <v>481</v>
      </c>
      <c r="I48" s="9" t="s">
        <v>270</v>
      </c>
      <c r="J48" s="8" t="s">
        <v>212</v>
      </c>
      <c r="K48" s="69" t="s">
        <v>175</v>
      </c>
      <c r="M48" s="99"/>
      <c r="N48" s="77">
        <v>33.620556000000001</v>
      </c>
      <c r="O48" s="77">
        <v>-101.892222</v>
      </c>
      <c r="P48" s="62">
        <v>447.65370878447101</v>
      </c>
      <c r="Q48" s="69" t="s">
        <v>31</v>
      </c>
      <c r="R48" s="69" t="s">
        <v>2376</v>
      </c>
      <c r="T48" s="63" t="s">
        <v>171</v>
      </c>
      <c r="U48" s="63" t="s">
        <v>13</v>
      </c>
      <c r="X48" s="119">
        <v>33.340000000000003</v>
      </c>
      <c r="Y48" s="119">
        <v>26.9</v>
      </c>
      <c r="AD48" s="9" t="s">
        <v>268</v>
      </c>
      <c r="BK48" s="84"/>
      <c r="BL48" s="84"/>
      <c r="BM48" s="84"/>
      <c r="BN48" s="84"/>
      <c r="BO48" s="84"/>
      <c r="BP48" s="84"/>
      <c r="BQ48" s="84"/>
      <c r="BR48" s="84"/>
      <c r="BS48" s="84"/>
      <c r="BT48" s="84"/>
      <c r="BU48" s="84"/>
      <c r="BV48" s="84"/>
      <c r="BW48" s="84"/>
      <c r="BX48" s="84"/>
      <c r="BY48" s="84"/>
      <c r="BZ48" s="84"/>
      <c r="CA48" s="84"/>
      <c r="CB48" s="84"/>
      <c r="CC48" s="84"/>
      <c r="CD48" s="84"/>
      <c r="CE48" s="84"/>
      <c r="CF48" s="84"/>
      <c r="CG48" s="84"/>
      <c r="CH48" s="84"/>
      <c r="CI48" s="84"/>
      <c r="CJ48" s="84"/>
      <c r="CK48" s="84"/>
      <c r="CL48" s="84"/>
      <c r="CM48" s="84"/>
      <c r="CN48" s="84"/>
      <c r="CO48" s="84"/>
      <c r="CP48" s="84"/>
      <c r="CQ48" s="84"/>
      <c r="CR48" s="84"/>
      <c r="CS48" s="84"/>
      <c r="CT48" s="84"/>
      <c r="CU48" s="84"/>
      <c r="CV48" s="84"/>
      <c r="CW48" s="84"/>
      <c r="CX48" s="84"/>
      <c r="CY48" s="84"/>
      <c r="CZ48" s="84"/>
      <c r="DA48" s="84"/>
      <c r="DB48" s="84"/>
      <c r="DC48" s="84"/>
      <c r="DD48" s="84"/>
      <c r="DE48" s="84"/>
      <c r="DF48" s="84"/>
      <c r="DG48" s="84"/>
      <c r="DH48" s="84"/>
      <c r="DI48" s="84"/>
      <c r="DJ48" s="84"/>
      <c r="DK48" s="84"/>
      <c r="DL48" s="84"/>
      <c r="DM48" s="84"/>
      <c r="DN48" s="84"/>
      <c r="DO48" s="84"/>
      <c r="DP48" s="84"/>
      <c r="DQ48" s="84"/>
      <c r="DR48" s="84"/>
      <c r="DS48" s="84"/>
      <c r="DT48" s="84"/>
      <c r="DU48" s="84"/>
      <c r="DV48" s="84"/>
      <c r="DW48" s="84"/>
      <c r="DX48" s="84"/>
      <c r="DY48" s="84"/>
      <c r="DZ48" s="84"/>
    </row>
    <row r="49" spans="1:133" ht="17" x14ac:dyDescent="0.2">
      <c r="A49" s="100" t="str">
        <f>CONCATENATE(E49," ",F49)</f>
        <v>Bison antiquus</v>
      </c>
      <c r="C49" s="8" t="s">
        <v>1571</v>
      </c>
      <c r="D49" s="8" t="s">
        <v>2332</v>
      </c>
      <c r="E49" s="2" t="s">
        <v>105</v>
      </c>
      <c r="F49" s="2" t="s">
        <v>257</v>
      </c>
      <c r="G49" s="9">
        <v>892</v>
      </c>
      <c r="H49" s="8">
        <v>482</v>
      </c>
      <c r="I49" s="9" t="s">
        <v>270</v>
      </c>
      <c r="J49" s="8" t="s">
        <v>212</v>
      </c>
      <c r="K49" s="69" t="s">
        <v>175</v>
      </c>
      <c r="L49" s="175" t="s">
        <v>271</v>
      </c>
      <c r="M49" s="99"/>
      <c r="N49" s="77">
        <v>33.620556000000001</v>
      </c>
      <c r="O49" s="77">
        <v>-101.892222</v>
      </c>
      <c r="P49" s="62">
        <v>447.65370878447101</v>
      </c>
      <c r="Q49" s="69" t="s">
        <v>31</v>
      </c>
      <c r="R49" s="69" t="s">
        <v>2376</v>
      </c>
      <c r="T49" s="63" t="s">
        <v>166</v>
      </c>
      <c r="U49" s="63" t="s">
        <v>13</v>
      </c>
      <c r="X49" s="119">
        <v>36.049999999999997</v>
      </c>
      <c r="Y49" s="119">
        <v>26.6</v>
      </c>
      <c r="AD49" s="9" t="s">
        <v>272</v>
      </c>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4"/>
      <c r="CJ49" s="84"/>
      <c r="CK49" s="84"/>
      <c r="CL49" s="84"/>
      <c r="CM49" s="84"/>
      <c r="CN49" s="84"/>
      <c r="CO49" s="84"/>
      <c r="CP49" s="84"/>
      <c r="CQ49" s="84"/>
      <c r="CR49" s="84"/>
      <c r="CS49" s="84"/>
      <c r="CT49" s="84"/>
      <c r="CU49" s="84"/>
      <c r="CV49" s="84"/>
      <c r="CW49" s="84"/>
      <c r="CX49" s="84"/>
      <c r="CY49" s="84"/>
      <c r="CZ49" s="84"/>
      <c r="DA49" s="84"/>
      <c r="DB49" s="84"/>
      <c r="DC49" s="84"/>
      <c r="DD49" s="84"/>
      <c r="DE49" s="84"/>
      <c r="DF49" s="84"/>
      <c r="DG49" s="84"/>
      <c r="DH49" s="84"/>
      <c r="DI49" s="84"/>
      <c r="DJ49" s="84"/>
      <c r="DK49" s="84"/>
      <c r="DL49" s="84"/>
      <c r="DM49" s="84"/>
      <c r="DN49" s="84"/>
      <c r="DO49" s="84"/>
      <c r="DP49" s="84"/>
      <c r="DQ49" s="84"/>
      <c r="DR49" s="84"/>
      <c r="DS49" s="84"/>
      <c r="DT49" s="84"/>
      <c r="DU49" s="84"/>
      <c r="DV49" s="84"/>
      <c r="DW49" s="84"/>
      <c r="DX49" s="84"/>
      <c r="DY49" s="84"/>
      <c r="DZ49" s="84"/>
    </row>
    <row r="50" spans="1:133" s="197" customFormat="1" ht="17" x14ac:dyDescent="0.2">
      <c r="A50" s="100" t="str">
        <f>CONCATENATE(E50," ",F50)</f>
        <v>Bison antiquus</v>
      </c>
      <c r="B50" s="9"/>
      <c r="C50" s="8" t="s">
        <v>1571</v>
      </c>
      <c r="D50" s="8" t="s">
        <v>2332</v>
      </c>
      <c r="E50" s="2" t="s">
        <v>105</v>
      </c>
      <c r="F50" s="2" t="s">
        <v>257</v>
      </c>
      <c r="G50" s="9">
        <v>892</v>
      </c>
      <c r="H50" s="8">
        <v>482</v>
      </c>
      <c r="I50" s="9" t="s">
        <v>270</v>
      </c>
      <c r="J50" s="8" t="s">
        <v>212</v>
      </c>
      <c r="K50" s="69" t="s">
        <v>175</v>
      </c>
      <c r="L50" s="175" t="s">
        <v>271</v>
      </c>
      <c r="M50" s="99"/>
      <c r="N50" s="77">
        <v>33.620556000000001</v>
      </c>
      <c r="O50" s="77">
        <v>-101.892222</v>
      </c>
      <c r="P50" s="62">
        <v>447.65370878447101</v>
      </c>
      <c r="Q50" s="69" t="s">
        <v>31</v>
      </c>
      <c r="R50" s="69" t="s">
        <v>2376</v>
      </c>
      <c r="S50" s="69"/>
      <c r="T50" s="63" t="s">
        <v>171</v>
      </c>
      <c r="U50" s="63" t="s">
        <v>13</v>
      </c>
      <c r="V50" s="63"/>
      <c r="W50" s="63"/>
      <c r="X50" s="119">
        <v>37.619999999999997</v>
      </c>
      <c r="Y50" s="119">
        <v>27.6</v>
      </c>
      <c r="Z50" s="69"/>
      <c r="AA50" s="179"/>
      <c r="AB50" s="98"/>
      <c r="AC50" s="9"/>
      <c r="AD50" s="9" t="s">
        <v>272</v>
      </c>
      <c r="AE50" s="63"/>
      <c r="AF50" s="63"/>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84"/>
      <c r="BL50" s="84"/>
      <c r="BM50" s="84"/>
      <c r="BN50" s="84"/>
      <c r="BO50" s="84"/>
      <c r="BP50" s="84"/>
      <c r="BQ50" s="84"/>
      <c r="BR50" s="84"/>
      <c r="BS50" s="84"/>
      <c r="BT50" s="84"/>
      <c r="BU50" s="84"/>
      <c r="BV50" s="84"/>
      <c r="BW50" s="84"/>
      <c r="BX50" s="84"/>
      <c r="BY50" s="84"/>
      <c r="BZ50" s="84"/>
      <c r="CA50" s="84"/>
      <c r="CB50" s="84"/>
      <c r="CC50" s="84"/>
      <c r="CD50" s="84"/>
      <c r="CE50" s="84"/>
      <c r="CF50" s="84"/>
      <c r="CG50" s="84"/>
      <c r="CH50" s="84"/>
      <c r="CI50" s="84"/>
      <c r="CJ50" s="84"/>
      <c r="CK50" s="84"/>
      <c r="CL50" s="84"/>
      <c r="CM50" s="84"/>
      <c r="CN50" s="84"/>
      <c r="CO50" s="84"/>
      <c r="CP50" s="84"/>
      <c r="CQ50" s="84"/>
      <c r="CR50" s="84"/>
      <c r="CS50" s="84"/>
      <c r="CT50" s="84"/>
      <c r="CU50" s="84"/>
      <c r="CV50" s="84"/>
      <c r="CW50" s="84"/>
      <c r="CX50" s="84"/>
      <c r="CY50" s="84"/>
      <c r="CZ50" s="84"/>
      <c r="DA50" s="84"/>
      <c r="DB50" s="84"/>
      <c r="DC50" s="84"/>
      <c r="DD50" s="84"/>
      <c r="DE50" s="84"/>
      <c r="DF50" s="84"/>
      <c r="DG50" s="84"/>
      <c r="DH50" s="84"/>
      <c r="DI50" s="84"/>
      <c r="DJ50" s="84"/>
      <c r="DK50" s="84"/>
      <c r="DL50" s="84"/>
      <c r="DM50" s="84"/>
      <c r="DN50" s="84"/>
      <c r="DO50" s="84"/>
      <c r="DP50" s="84"/>
      <c r="DQ50" s="84"/>
      <c r="DR50" s="84"/>
      <c r="DS50" s="84"/>
      <c r="DT50" s="84"/>
      <c r="DU50" s="84"/>
      <c r="DV50" s="84"/>
      <c r="DW50" s="84"/>
      <c r="DX50" s="84"/>
      <c r="DY50" s="84"/>
      <c r="DZ50" s="84"/>
      <c r="EA50" s="10"/>
      <c r="EB50" s="10"/>
      <c r="EC50" s="10"/>
    </row>
    <row r="51" spans="1:133" s="197" customFormat="1" ht="17" x14ac:dyDescent="0.2">
      <c r="A51" s="100" t="str">
        <f>CONCATENATE(E51," ",F51)</f>
        <v>Bison antiquus</v>
      </c>
      <c r="B51" s="9"/>
      <c r="C51" s="8" t="s">
        <v>1571</v>
      </c>
      <c r="D51" s="8" t="s">
        <v>2332</v>
      </c>
      <c r="E51" s="2" t="s">
        <v>105</v>
      </c>
      <c r="F51" s="2" t="s">
        <v>257</v>
      </c>
      <c r="G51" s="9">
        <v>892</v>
      </c>
      <c r="H51" s="8">
        <v>449</v>
      </c>
      <c r="I51" s="9" t="s">
        <v>270</v>
      </c>
      <c r="J51" s="8" t="s">
        <v>212</v>
      </c>
      <c r="K51" s="69" t="s">
        <v>175</v>
      </c>
      <c r="L51" s="175"/>
      <c r="M51" s="99"/>
      <c r="N51" s="77">
        <v>33.620556000000001</v>
      </c>
      <c r="O51" s="77">
        <v>-101.892222</v>
      </c>
      <c r="P51" s="62">
        <v>447.65370878447101</v>
      </c>
      <c r="Q51" s="69" t="s">
        <v>24</v>
      </c>
      <c r="R51" s="69" t="s">
        <v>2367</v>
      </c>
      <c r="S51" s="69"/>
      <c r="T51" s="63" t="s">
        <v>166</v>
      </c>
      <c r="U51" s="63" t="s">
        <v>13</v>
      </c>
      <c r="V51" s="63"/>
      <c r="W51" s="63"/>
      <c r="X51" s="119">
        <v>48.39</v>
      </c>
      <c r="Y51" s="119">
        <v>15.91</v>
      </c>
      <c r="Z51" s="69"/>
      <c r="AA51" s="179"/>
      <c r="AB51" s="98"/>
      <c r="AC51" s="9"/>
      <c r="AD51" s="9" t="s">
        <v>341</v>
      </c>
      <c r="AE51" s="63"/>
      <c r="AF51" s="63"/>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4"/>
      <c r="CJ51" s="84"/>
      <c r="CK51" s="84"/>
      <c r="CL51" s="84"/>
      <c r="CM51" s="84"/>
      <c r="CN51" s="84"/>
      <c r="CO51" s="84"/>
      <c r="CP51" s="84"/>
      <c r="CQ51" s="84"/>
      <c r="CR51" s="84"/>
      <c r="CS51" s="84"/>
      <c r="CT51" s="84"/>
      <c r="CU51" s="84"/>
      <c r="CV51" s="84"/>
      <c r="CW51" s="84"/>
      <c r="CX51" s="84"/>
      <c r="CY51" s="84"/>
      <c r="CZ51" s="84"/>
      <c r="DA51" s="84"/>
      <c r="DB51" s="84"/>
      <c r="DC51" s="84"/>
      <c r="DD51" s="84"/>
      <c r="DE51" s="84"/>
      <c r="DF51" s="84"/>
      <c r="DG51" s="84"/>
      <c r="DH51" s="84"/>
      <c r="DI51" s="84"/>
      <c r="DJ51" s="84"/>
      <c r="DK51" s="84"/>
      <c r="DL51" s="84"/>
      <c r="DM51" s="84"/>
      <c r="DN51" s="84"/>
      <c r="DO51" s="84"/>
      <c r="DP51" s="84"/>
      <c r="DQ51" s="84"/>
      <c r="DR51" s="84"/>
      <c r="DS51" s="84"/>
      <c r="DT51" s="84"/>
      <c r="DU51" s="84"/>
      <c r="DV51" s="84"/>
      <c r="DW51" s="84"/>
      <c r="DX51" s="84"/>
      <c r="DY51" s="84"/>
      <c r="DZ51" s="84"/>
      <c r="EA51" s="10"/>
      <c r="EB51" s="10"/>
      <c r="EC51" s="10"/>
    </row>
    <row r="52" spans="1:133" s="197" customFormat="1" ht="17" x14ac:dyDescent="0.2">
      <c r="A52" s="100" t="str">
        <f>CONCATENATE(E52," ",F52)</f>
        <v>Bison antiquus</v>
      </c>
      <c r="B52" s="9"/>
      <c r="C52" s="8" t="s">
        <v>1571</v>
      </c>
      <c r="D52" s="8" t="s">
        <v>2332</v>
      </c>
      <c r="E52" s="2" t="s">
        <v>105</v>
      </c>
      <c r="F52" s="2" t="s">
        <v>257</v>
      </c>
      <c r="G52" s="9">
        <v>892</v>
      </c>
      <c r="H52" s="8">
        <v>481</v>
      </c>
      <c r="I52" s="9" t="s">
        <v>270</v>
      </c>
      <c r="J52" s="8" t="s">
        <v>212</v>
      </c>
      <c r="K52" s="69" t="s">
        <v>175</v>
      </c>
      <c r="L52" s="175"/>
      <c r="M52" s="99"/>
      <c r="N52" s="77">
        <v>33.620556000000001</v>
      </c>
      <c r="O52" s="77">
        <v>-101.892222</v>
      </c>
      <c r="P52" s="62">
        <v>447.65370878447101</v>
      </c>
      <c r="Q52" s="69" t="s">
        <v>24</v>
      </c>
      <c r="R52" s="69" t="s">
        <v>2378</v>
      </c>
      <c r="S52" s="69"/>
      <c r="T52" s="63" t="s">
        <v>166</v>
      </c>
      <c r="U52" s="63" t="s">
        <v>13</v>
      </c>
      <c r="V52" s="63"/>
      <c r="W52" s="63"/>
      <c r="X52" s="119">
        <v>33.85</v>
      </c>
      <c r="Y52" s="119">
        <v>25.08</v>
      </c>
      <c r="Z52" s="69"/>
      <c r="AA52" s="179"/>
      <c r="AB52" s="98"/>
      <c r="AC52" s="9"/>
      <c r="AD52" s="9" t="s">
        <v>268</v>
      </c>
      <c r="AE52" s="63"/>
      <c r="AF52" s="63"/>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row>
    <row r="53" spans="1:133" s="197" customFormat="1" ht="17" x14ac:dyDescent="0.2">
      <c r="A53" s="100" t="str">
        <f>CONCATENATE(E53," ",F53)</f>
        <v>Bison antiquus</v>
      </c>
      <c r="B53" s="9"/>
      <c r="C53" s="8" t="s">
        <v>1571</v>
      </c>
      <c r="D53" s="8" t="s">
        <v>2332</v>
      </c>
      <c r="E53" s="2" t="s">
        <v>105</v>
      </c>
      <c r="F53" s="2" t="s">
        <v>257</v>
      </c>
      <c r="G53" s="9">
        <v>892</v>
      </c>
      <c r="H53" s="8">
        <v>481</v>
      </c>
      <c r="I53" s="9" t="s">
        <v>270</v>
      </c>
      <c r="J53" s="8" t="s">
        <v>212</v>
      </c>
      <c r="K53" s="69" t="s">
        <v>175</v>
      </c>
      <c r="L53" s="175"/>
      <c r="M53" s="99"/>
      <c r="N53" s="77">
        <v>33.620556000000001</v>
      </c>
      <c r="O53" s="77">
        <v>-101.892222</v>
      </c>
      <c r="P53" s="62">
        <v>447.65370878447101</v>
      </c>
      <c r="Q53" s="69" t="s">
        <v>24</v>
      </c>
      <c r="R53" s="69" t="s">
        <v>2378</v>
      </c>
      <c r="S53" s="69"/>
      <c r="T53" s="63" t="s">
        <v>171</v>
      </c>
      <c r="U53" s="63" t="s">
        <v>13</v>
      </c>
      <c r="V53" s="63"/>
      <c r="W53" s="63"/>
      <c r="X53" s="119">
        <v>34.33</v>
      </c>
      <c r="Y53" s="119">
        <v>25.6</v>
      </c>
      <c r="Z53" s="69"/>
      <c r="AA53" s="179"/>
      <c r="AB53" s="98"/>
      <c r="AC53" s="9"/>
      <c r="AD53" s="9" t="s">
        <v>268</v>
      </c>
      <c r="AE53" s="63"/>
      <c r="AF53" s="63"/>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4"/>
      <c r="CJ53" s="84"/>
      <c r="CK53" s="84"/>
      <c r="CL53" s="84"/>
      <c r="CM53" s="84"/>
      <c r="CN53" s="84"/>
      <c r="CO53" s="84"/>
      <c r="CP53" s="84"/>
      <c r="CQ53" s="84"/>
      <c r="CR53" s="84"/>
      <c r="CS53" s="84"/>
      <c r="CT53" s="84"/>
      <c r="CU53" s="84"/>
      <c r="CV53" s="84"/>
      <c r="CW53" s="84"/>
      <c r="CX53" s="84"/>
      <c r="CY53" s="84"/>
      <c r="CZ53" s="84"/>
      <c r="DA53" s="84"/>
      <c r="DB53" s="84"/>
      <c r="DC53" s="84"/>
      <c r="DD53" s="84"/>
      <c r="DE53" s="84"/>
      <c r="DF53" s="84"/>
      <c r="DG53" s="84"/>
      <c r="DH53" s="84"/>
      <c r="DI53" s="84"/>
      <c r="DJ53" s="84"/>
      <c r="DK53" s="84"/>
      <c r="DL53" s="84"/>
      <c r="DM53" s="84"/>
      <c r="DN53" s="84"/>
      <c r="DO53" s="84"/>
      <c r="DP53" s="84"/>
      <c r="DQ53" s="84"/>
      <c r="DR53" s="84"/>
      <c r="DS53" s="84"/>
      <c r="DT53" s="84"/>
      <c r="DU53" s="84"/>
      <c r="DV53" s="84"/>
      <c r="DW53" s="84"/>
      <c r="DX53" s="84"/>
      <c r="DY53" s="84"/>
      <c r="DZ53" s="84"/>
      <c r="EA53" s="10"/>
      <c r="EB53" s="10"/>
      <c r="EC53" s="10"/>
    </row>
    <row r="54" spans="1:133" s="197" customFormat="1" ht="17" x14ac:dyDescent="0.2">
      <c r="A54" s="100" t="str">
        <f>CONCATENATE(E54," ",F54)</f>
        <v>Bison antiquus</v>
      </c>
      <c r="B54" s="9"/>
      <c r="C54" s="8" t="s">
        <v>1571</v>
      </c>
      <c r="D54" s="8" t="s">
        <v>2332</v>
      </c>
      <c r="E54" s="2" t="s">
        <v>105</v>
      </c>
      <c r="F54" s="2" t="s">
        <v>257</v>
      </c>
      <c r="G54" s="9">
        <v>892</v>
      </c>
      <c r="H54" s="8">
        <v>482</v>
      </c>
      <c r="I54" s="9" t="s">
        <v>270</v>
      </c>
      <c r="J54" s="8" t="s">
        <v>212</v>
      </c>
      <c r="K54" s="69" t="s">
        <v>175</v>
      </c>
      <c r="L54" s="175" t="s">
        <v>271</v>
      </c>
      <c r="M54" s="99"/>
      <c r="N54" s="77">
        <v>33.620556000000001</v>
      </c>
      <c r="O54" s="77">
        <v>-101.892222</v>
      </c>
      <c r="P54" s="62">
        <v>447.65370878447101</v>
      </c>
      <c r="Q54" s="69" t="s">
        <v>24</v>
      </c>
      <c r="R54" s="69" t="s">
        <v>2378</v>
      </c>
      <c r="S54" s="69"/>
      <c r="T54" s="63" t="s">
        <v>166</v>
      </c>
      <c r="U54" s="63" t="s">
        <v>13</v>
      </c>
      <c r="V54" s="63"/>
      <c r="W54" s="63"/>
      <c r="X54" s="119">
        <v>38.25</v>
      </c>
      <c r="Y54" s="119">
        <v>25.45</v>
      </c>
      <c r="Z54" s="69"/>
      <c r="AA54" s="179"/>
      <c r="AB54" s="98"/>
      <c r="AC54" s="9"/>
      <c r="AD54" s="9" t="s">
        <v>272</v>
      </c>
      <c r="AE54" s="63"/>
      <c r="AF54" s="63"/>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84"/>
      <c r="BL54" s="84"/>
      <c r="BM54" s="84"/>
      <c r="BN54" s="84"/>
      <c r="BO54" s="84"/>
      <c r="BP54" s="84"/>
      <c r="BQ54" s="84"/>
      <c r="BR54" s="84"/>
      <c r="BS54" s="84"/>
      <c r="BT54" s="84"/>
      <c r="BU54" s="84"/>
      <c r="BV54" s="84"/>
      <c r="BW54" s="84"/>
      <c r="BX54" s="84"/>
      <c r="BY54" s="84"/>
      <c r="BZ54" s="84"/>
      <c r="CA54" s="84"/>
      <c r="CB54" s="84"/>
      <c r="CC54" s="84"/>
      <c r="CD54" s="84"/>
      <c r="CE54" s="84"/>
      <c r="CF54" s="84"/>
      <c r="CG54" s="84"/>
      <c r="CH54" s="84"/>
      <c r="CI54" s="84"/>
      <c r="CJ54" s="84"/>
      <c r="CK54" s="84"/>
      <c r="CL54" s="84"/>
      <c r="CM54" s="84"/>
      <c r="CN54" s="84"/>
      <c r="CO54" s="84"/>
      <c r="CP54" s="84"/>
      <c r="CQ54" s="84"/>
      <c r="CR54" s="84"/>
      <c r="CS54" s="84"/>
      <c r="CT54" s="84"/>
      <c r="CU54" s="84"/>
      <c r="CV54" s="84"/>
      <c r="CW54" s="84"/>
      <c r="CX54" s="84"/>
      <c r="CY54" s="84"/>
      <c r="CZ54" s="84"/>
      <c r="DA54" s="84"/>
      <c r="DB54" s="84"/>
      <c r="DC54" s="84"/>
      <c r="DD54" s="84"/>
      <c r="DE54" s="84"/>
      <c r="DF54" s="84"/>
      <c r="DG54" s="84"/>
      <c r="DH54" s="84"/>
      <c r="DI54" s="84"/>
      <c r="DJ54" s="84"/>
      <c r="DK54" s="84"/>
      <c r="DL54" s="84"/>
      <c r="DM54" s="84"/>
      <c r="DN54" s="84"/>
      <c r="DO54" s="84"/>
      <c r="DP54" s="84"/>
      <c r="DQ54" s="84"/>
      <c r="DR54" s="84"/>
      <c r="DS54" s="84"/>
      <c r="DT54" s="84"/>
      <c r="DU54" s="84"/>
      <c r="DV54" s="84"/>
      <c r="DW54" s="84"/>
      <c r="DX54" s="84"/>
      <c r="DY54" s="84"/>
      <c r="DZ54" s="84"/>
      <c r="EA54" s="10"/>
      <c r="EB54" s="10"/>
      <c r="EC54" s="10"/>
    </row>
    <row r="55" spans="1:133" s="197" customFormat="1" ht="17" x14ac:dyDescent="0.2">
      <c r="A55" s="100" t="str">
        <f>CONCATENATE(E55," ",F55)</f>
        <v>Bison antiquus</v>
      </c>
      <c r="B55" s="9"/>
      <c r="C55" s="8" t="s">
        <v>1571</v>
      </c>
      <c r="D55" s="8" t="s">
        <v>2332</v>
      </c>
      <c r="E55" s="2" t="s">
        <v>105</v>
      </c>
      <c r="F55" s="2" t="s">
        <v>257</v>
      </c>
      <c r="G55" s="9">
        <v>892</v>
      </c>
      <c r="H55" s="8">
        <v>482</v>
      </c>
      <c r="I55" s="9" t="s">
        <v>270</v>
      </c>
      <c r="J55" s="8" t="s">
        <v>212</v>
      </c>
      <c r="K55" s="69" t="s">
        <v>175</v>
      </c>
      <c r="L55" s="175" t="s">
        <v>271</v>
      </c>
      <c r="M55" s="99"/>
      <c r="N55" s="77">
        <v>33.620556000000001</v>
      </c>
      <c r="O55" s="77">
        <v>-101.892222</v>
      </c>
      <c r="P55" s="62">
        <v>447.65370878447101</v>
      </c>
      <c r="Q55" s="69" t="s">
        <v>24</v>
      </c>
      <c r="R55" s="69" t="s">
        <v>2378</v>
      </c>
      <c r="S55" s="69"/>
      <c r="T55" s="63" t="s">
        <v>171</v>
      </c>
      <c r="U55" s="63" t="s">
        <v>13</v>
      </c>
      <c r="V55" s="63"/>
      <c r="W55" s="63"/>
      <c r="X55" s="119">
        <v>38.08</v>
      </c>
      <c r="Y55" s="119">
        <v>25.7</v>
      </c>
      <c r="Z55" s="69"/>
      <c r="AA55" s="179"/>
      <c r="AB55" s="98"/>
      <c r="AC55" s="9"/>
      <c r="AD55" s="9" t="s">
        <v>272</v>
      </c>
      <c r="AE55" s="63"/>
      <c r="AF55" s="63"/>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4"/>
      <c r="CJ55" s="84"/>
      <c r="CK55" s="84"/>
      <c r="CL55" s="84"/>
      <c r="CM55" s="84"/>
      <c r="CN55" s="84"/>
      <c r="CO55" s="84"/>
      <c r="CP55" s="84"/>
      <c r="CQ55" s="84"/>
      <c r="CR55" s="84"/>
      <c r="CS55" s="84"/>
      <c r="CT55" s="84"/>
      <c r="CU55" s="84"/>
      <c r="CV55" s="84"/>
      <c r="CW55" s="84"/>
      <c r="CX55" s="84"/>
      <c r="CY55" s="84"/>
      <c r="CZ55" s="84"/>
      <c r="DA55" s="84"/>
      <c r="DB55" s="84"/>
      <c r="DC55" s="84"/>
      <c r="DD55" s="84"/>
      <c r="DE55" s="84"/>
      <c r="DF55" s="84"/>
      <c r="DG55" s="84"/>
      <c r="DH55" s="84"/>
      <c r="DI55" s="84"/>
      <c r="DJ55" s="84"/>
      <c r="DK55" s="84"/>
      <c r="DL55" s="84"/>
      <c r="DM55" s="84"/>
      <c r="DN55" s="84"/>
      <c r="DO55" s="84"/>
      <c r="DP55" s="84"/>
      <c r="DQ55" s="84"/>
      <c r="DR55" s="84"/>
      <c r="DS55" s="84"/>
      <c r="DT55" s="84"/>
      <c r="DU55" s="84"/>
      <c r="DV55" s="84"/>
      <c r="DW55" s="84"/>
      <c r="DX55" s="84"/>
      <c r="DY55" s="84"/>
      <c r="DZ55" s="84"/>
      <c r="EA55" s="10"/>
      <c r="EB55" s="10"/>
      <c r="EC55" s="10"/>
    </row>
    <row r="56" spans="1:133" s="197" customFormat="1" ht="17" x14ac:dyDescent="0.2">
      <c r="A56" s="100" t="str">
        <f>CONCATENATE(E56," ",F56)</f>
        <v>Bison antiquus</v>
      </c>
      <c r="B56" s="9"/>
      <c r="C56" s="8" t="s">
        <v>1571</v>
      </c>
      <c r="D56" s="8" t="s">
        <v>2332</v>
      </c>
      <c r="E56" s="2" t="s">
        <v>105</v>
      </c>
      <c r="F56" s="2" t="s">
        <v>257</v>
      </c>
      <c r="G56" s="9">
        <v>937</v>
      </c>
      <c r="H56" s="8">
        <v>764</v>
      </c>
      <c r="I56" s="9" t="s">
        <v>438</v>
      </c>
      <c r="J56" s="8" t="s">
        <v>388</v>
      </c>
      <c r="K56" s="69" t="s">
        <v>175</v>
      </c>
      <c r="L56" s="175"/>
      <c r="M56" s="134"/>
      <c r="N56" s="105"/>
      <c r="O56" s="105"/>
      <c r="P56" s="63"/>
      <c r="Q56" s="69" t="s">
        <v>16</v>
      </c>
      <c r="R56" s="69" t="s">
        <v>2375</v>
      </c>
      <c r="S56" s="69"/>
      <c r="T56" s="63" t="s">
        <v>171</v>
      </c>
      <c r="U56" s="63" t="s">
        <v>13</v>
      </c>
      <c r="V56" s="63"/>
      <c r="W56" s="63"/>
      <c r="X56" s="119">
        <v>27.41</v>
      </c>
      <c r="Y56" s="119">
        <v>27.17</v>
      </c>
      <c r="Z56" s="69"/>
      <c r="AA56" s="179"/>
      <c r="AB56" s="98"/>
      <c r="AC56" s="9"/>
      <c r="AD56" s="9" t="s">
        <v>268</v>
      </c>
      <c r="AE56" s="63"/>
      <c r="AF56" s="63"/>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row>
    <row r="57" spans="1:133" s="197" customFormat="1" ht="17" x14ac:dyDescent="0.2">
      <c r="A57" s="100" t="str">
        <f>CONCATENATE(E57," ",F57)</f>
        <v>Bison antiquus</v>
      </c>
      <c r="B57" s="9"/>
      <c r="C57" s="8" t="s">
        <v>1571</v>
      </c>
      <c r="D57" s="8" t="s">
        <v>2332</v>
      </c>
      <c r="E57" s="2" t="s">
        <v>105</v>
      </c>
      <c r="F57" s="2" t="s">
        <v>257</v>
      </c>
      <c r="G57" s="9">
        <v>937</v>
      </c>
      <c r="H57" s="8">
        <v>764</v>
      </c>
      <c r="I57" s="9" t="s">
        <v>438</v>
      </c>
      <c r="J57" s="8" t="s">
        <v>388</v>
      </c>
      <c r="K57" s="69" t="s">
        <v>175</v>
      </c>
      <c r="L57" s="175"/>
      <c r="M57" s="134"/>
      <c r="N57" s="105"/>
      <c r="O57" s="105"/>
      <c r="P57" s="63"/>
      <c r="Q57" s="69" t="s">
        <v>16</v>
      </c>
      <c r="R57" s="69" t="s">
        <v>2375</v>
      </c>
      <c r="S57" s="69"/>
      <c r="T57" s="63" t="s">
        <v>166</v>
      </c>
      <c r="U57" s="63" t="s">
        <v>13</v>
      </c>
      <c r="V57" s="63"/>
      <c r="W57" s="63"/>
      <c r="X57" s="119">
        <v>27</v>
      </c>
      <c r="Y57" s="119">
        <v>25.2</v>
      </c>
      <c r="Z57" s="69"/>
      <c r="AA57" s="179"/>
      <c r="AB57" s="98"/>
      <c r="AC57" s="9"/>
      <c r="AD57" s="9" t="s">
        <v>269</v>
      </c>
      <c r="AE57" s="63"/>
      <c r="AF57" s="63"/>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row>
    <row r="58" spans="1:133" s="197" customFormat="1" ht="17" x14ac:dyDescent="0.2">
      <c r="A58" s="100" t="str">
        <f>CONCATENATE(E58," ",F58)</f>
        <v>Bison antiquus</v>
      </c>
      <c r="B58" s="83"/>
      <c r="C58" s="8" t="s">
        <v>1571</v>
      </c>
      <c r="D58" s="8" t="s">
        <v>2332</v>
      </c>
      <c r="E58" s="2" t="s">
        <v>105</v>
      </c>
      <c r="F58" s="2" t="s">
        <v>257</v>
      </c>
      <c r="G58" s="9">
        <v>937</v>
      </c>
      <c r="H58" s="8">
        <v>764</v>
      </c>
      <c r="I58" s="9" t="s">
        <v>438</v>
      </c>
      <c r="J58" s="8" t="s">
        <v>388</v>
      </c>
      <c r="K58" s="69" t="s">
        <v>175</v>
      </c>
      <c r="L58" s="175"/>
      <c r="M58" s="134"/>
      <c r="N58" s="105"/>
      <c r="O58" s="105"/>
      <c r="P58" s="63"/>
      <c r="Q58" s="69" t="s">
        <v>31</v>
      </c>
      <c r="R58" s="69" t="s">
        <v>2377</v>
      </c>
      <c r="S58" s="69"/>
      <c r="T58" s="63" t="s">
        <v>166</v>
      </c>
      <c r="U58" s="63" t="s">
        <v>13</v>
      </c>
      <c r="V58" s="63"/>
      <c r="W58" s="63"/>
      <c r="X58" s="119">
        <v>29.46</v>
      </c>
      <c r="Y58" s="119">
        <v>22</v>
      </c>
      <c r="Z58" s="69"/>
      <c r="AA58" s="179"/>
      <c r="AB58" s="98"/>
      <c r="AC58" s="9"/>
      <c r="AD58" s="9" t="s">
        <v>269</v>
      </c>
      <c r="AE58" s="63"/>
      <c r="AF58" s="63"/>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76"/>
      <c r="CA58" s="76"/>
      <c r="CB58" s="76"/>
      <c r="CC58" s="76"/>
      <c r="CD58" s="76"/>
      <c r="CE58" s="76"/>
      <c r="CF58" s="76"/>
      <c r="CG58" s="76"/>
      <c r="CH58" s="76"/>
      <c r="CI58" s="76"/>
      <c r="CJ58" s="76"/>
      <c r="CK58" s="76"/>
      <c r="CL58" s="76"/>
      <c r="CM58" s="76"/>
      <c r="CN58" s="76"/>
      <c r="CO58" s="76"/>
      <c r="CP58" s="76"/>
      <c r="CQ58" s="76"/>
      <c r="CR58" s="76"/>
      <c r="CS58" s="76"/>
      <c r="CT58" s="76"/>
      <c r="CU58" s="76"/>
      <c r="CV58" s="76"/>
      <c r="CW58" s="76"/>
      <c r="CX58" s="76"/>
      <c r="CY58" s="76"/>
      <c r="CZ58" s="76"/>
      <c r="DA58" s="76"/>
      <c r="DB58" s="76"/>
      <c r="DC58" s="76"/>
      <c r="DD58" s="76"/>
      <c r="DE58" s="76"/>
      <c r="DF58" s="76"/>
      <c r="DG58" s="76"/>
      <c r="DH58" s="76"/>
      <c r="DI58" s="76"/>
      <c r="DJ58" s="76"/>
      <c r="DK58" s="76"/>
      <c r="DL58" s="76"/>
      <c r="DM58" s="76"/>
      <c r="DN58" s="76"/>
      <c r="DO58" s="76"/>
      <c r="DP58" s="76"/>
      <c r="DQ58" s="76"/>
      <c r="DR58" s="76"/>
      <c r="DS58" s="76"/>
      <c r="DT58" s="76"/>
      <c r="DU58" s="76"/>
      <c r="DV58" s="76"/>
      <c r="DW58" s="76"/>
      <c r="DX58" s="76"/>
      <c r="DY58" s="76"/>
      <c r="DZ58" s="76"/>
      <c r="EA58" s="10"/>
      <c r="EB58" s="10"/>
      <c r="EC58" s="10"/>
    </row>
    <row r="59" spans="1:133" s="197" customFormat="1" ht="17" x14ac:dyDescent="0.2">
      <c r="A59" s="100" t="str">
        <f>CONCATENATE(E59," ",F59)</f>
        <v>Bison antiquus</v>
      </c>
      <c r="B59" s="83"/>
      <c r="C59" s="8" t="s">
        <v>1571</v>
      </c>
      <c r="D59" s="8" t="s">
        <v>2332</v>
      </c>
      <c r="E59" s="2" t="s">
        <v>105</v>
      </c>
      <c r="F59" s="2" t="s">
        <v>257</v>
      </c>
      <c r="G59" s="9">
        <v>937</v>
      </c>
      <c r="H59" s="8">
        <v>492</v>
      </c>
      <c r="I59" s="9" t="s">
        <v>438</v>
      </c>
      <c r="J59" s="8" t="s">
        <v>388</v>
      </c>
      <c r="K59" s="69" t="s">
        <v>175</v>
      </c>
      <c r="L59" s="175"/>
      <c r="M59" s="134"/>
      <c r="N59" s="105"/>
      <c r="O59" s="105"/>
      <c r="P59" s="63"/>
      <c r="Q59" s="69" t="s">
        <v>31</v>
      </c>
      <c r="R59" s="69" t="s">
        <v>2375</v>
      </c>
      <c r="S59" s="69"/>
      <c r="T59" s="63" t="s">
        <v>166</v>
      </c>
      <c r="U59" s="63" t="s">
        <v>13</v>
      </c>
      <c r="V59" s="63"/>
      <c r="W59" s="63"/>
      <c r="X59" s="119">
        <v>39.020000000000003</v>
      </c>
      <c r="Y59" s="119">
        <v>34.700000000000003</v>
      </c>
      <c r="Z59" s="69"/>
      <c r="AA59" s="179"/>
      <c r="AB59" s="98"/>
      <c r="AC59" s="9"/>
      <c r="AD59" s="9" t="s">
        <v>268</v>
      </c>
      <c r="AE59" s="63"/>
      <c r="AF59" s="63"/>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c r="BK59" s="76"/>
      <c r="BL59" s="76"/>
      <c r="BM59" s="76"/>
      <c r="BN59" s="76"/>
      <c r="BO59" s="76"/>
      <c r="BP59" s="76"/>
      <c r="BQ59" s="76"/>
      <c r="BR59" s="76"/>
      <c r="BS59" s="76"/>
      <c r="BT59" s="76"/>
      <c r="BU59" s="76"/>
      <c r="BV59" s="76"/>
      <c r="BW59" s="76"/>
      <c r="BX59" s="76"/>
      <c r="BY59" s="76"/>
      <c r="BZ59" s="76"/>
      <c r="CA59" s="76"/>
      <c r="CB59" s="76"/>
      <c r="CC59" s="76"/>
      <c r="CD59" s="76"/>
      <c r="CE59" s="76"/>
      <c r="CF59" s="76"/>
      <c r="CG59" s="76"/>
      <c r="CH59" s="76"/>
      <c r="CI59" s="76"/>
      <c r="CJ59" s="76"/>
      <c r="CK59" s="76"/>
      <c r="CL59" s="76"/>
      <c r="CM59" s="76"/>
      <c r="CN59" s="76"/>
      <c r="CO59" s="76"/>
      <c r="CP59" s="76"/>
      <c r="CQ59" s="76"/>
      <c r="CR59" s="76"/>
      <c r="CS59" s="76"/>
      <c r="CT59" s="76"/>
      <c r="CU59" s="76"/>
      <c r="CV59" s="76"/>
      <c r="CW59" s="76"/>
      <c r="CX59" s="76"/>
      <c r="CY59" s="76"/>
      <c r="CZ59" s="76"/>
      <c r="DA59" s="76"/>
      <c r="DB59" s="76"/>
      <c r="DC59" s="76"/>
      <c r="DD59" s="76"/>
      <c r="DE59" s="76"/>
      <c r="DF59" s="76"/>
      <c r="DG59" s="76"/>
      <c r="DH59" s="76"/>
      <c r="DI59" s="76"/>
      <c r="DJ59" s="76"/>
      <c r="DK59" s="76"/>
      <c r="DL59" s="76"/>
      <c r="DM59" s="76"/>
      <c r="DN59" s="76"/>
      <c r="DO59" s="76"/>
      <c r="DP59" s="76"/>
      <c r="DQ59" s="76"/>
      <c r="DR59" s="76"/>
      <c r="DS59" s="76"/>
      <c r="DT59" s="76"/>
      <c r="DU59" s="76"/>
      <c r="DV59" s="76"/>
      <c r="DW59" s="76"/>
      <c r="DX59" s="76"/>
      <c r="DY59" s="76"/>
      <c r="DZ59" s="76"/>
      <c r="EA59" s="10"/>
      <c r="EB59" s="10"/>
      <c r="EC59" s="10"/>
    </row>
    <row r="60" spans="1:133" s="197" customFormat="1" ht="17" x14ac:dyDescent="0.2">
      <c r="A60" s="100" t="str">
        <f>CONCATENATE(E60," ",F60)</f>
        <v>Bison antiquus</v>
      </c>
      <c r="B60" s="9"/>
      <c r="C60" s="8" t="s">
        <v>1571</v>
      </c>
      <c r="D60" s="8" t="s">
        <v>2332</v>
      </c>
      <c r="E60" s="2" t="s">
        <v>105</v>
      </c>
      <c r="F60" s="2" t="s">
        <v>257</v>
      </c>
      <c r="G60" s="9">
        <v>937</v>
      </c>
      <c r="H60" s="8">
        <v>492</v>
      </c>
      <c r="I60" s="9" t="s">
        <v>438</v>
      </c>
      <c r="J60" s="8" t="s">
        <v>388</v>
      </c>
      <c r="K60" s="69" t="s">
        <v>175</v>
      </c>
      <c r="L60" s="175"/>
      <c r="M60" s="134"/>
      <c r="N60" s="105"/>
      <c r="O60" s="105"/>
      <c r="P60" s="63"/>
      <c r="Q60" s="69" t="s">
        <v>31</v>
      </c>
      <c r="R60" s="69" t="s">
        <v>2376</v>
      </c>
      <c r="S60" s="69"/>
      <c r="T60" s="63" t="s">
        <v>171</v>
      </c>
      <c r="U60" s="63" t="s">
        <v>13</v>
      </c>
      <c r="V60" s="63"/>
      <c r="W60" s="63"/>
      <c r="X60" s="119">
        <v>34.51</v>
      </c>
      <c r="Y60" s="119">
        <v>34.4</v>
      </c>
      <c r="Z60" s="69"/>
      <c r="AA60" s="179"/>
      <c r="AB60" s="98"/>
      <c r="AC60" s="9"/>
      <c r="AD60" s="9" t="s">
        <v>268</v>
      </c>
      <c r="AE60" s="63"/>
      <c r="AF60" s="63"/>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L60" s="76"/>
      <c r="BM60" s="76"/>
      <c r="BN60" s="76"/>
      <c r="BO60" s="76"/>
      <c r="BP60" s="76"/>
      <c r="BQ60" s="76"/>
      <c r="BR60" s="76"/>
      <c r="BS60" s="76"/>
      <c r="BT60" s="76"/>
      <c r="BU60" s="76"/>
      <c r="BV60" s="76"/>
      <c r="BW60" s="76"/>
      <c r="BX60" s="76"/>
      <c r="BY60" s="76"/>
      <c r="BZ60" s="76"/>
      <c r="CA60" s="76"/>
      <c r="CB60" s="76"/>
      <c r="CC60" s="76"/>
      <c r="CD60" s="76"/>
      <c r="CE60" s="76"/>
      <c r="CF60" s="76"/>
      <c r="CG60" s="76"/>
      <c r="CH60" s="76"/>
      <c r="CI60" s="76"/>
      <c r="CJ60" s="76"/>
      <c r="CK60" s="76"/>
      <c r="CL60" s="76"/>
      <c r="CM60" s="76"/>
      <c r="CN60" s="76"/>
      <c r="CO60" s="76"/>
      <c r="CP60" s="76"/>
      <c r="CQ60" s="76"/>
      <c r="CR60" s="76"/>
      <c r="CS60" s="76"/>
      <c r="CT60" s="76"/>
      <c r="CU60" s="76"/>
      <c r="CV60" s="76"/>
      <c r="CW60" s="76"/>
      <c r="CX60" s="76"/>
      <c r="CY60" s="76"/>
      <c r="CZ60" s="76"/>
      <c r="DA60" s="76"/>
      <c r="DB60" s="76"/>
      <c r="DC60" s="76"/>
      <c r="DD60" s="76"/>
      <c r="DE60" s="76"/>
      <c r="DF60" s="76"/>
      <c r="DG60" s="76"/>
      <c r="DH60" s="76"/>
      <c r="DI60" s="76"/>
      <c r="DJ60" s="76"/>
      <c r="DK60" s="76"/>
      <c r="DL60" s="76"/>
      <c r="DM60" s="76"/>
      <c r="DN60" s="76"/>
      <c r="DO60" s="76"/>
      <c r="DP60" s="76"/>
      <c r="DQ60" s="76"/>
      <c r="DR60" s="76"/>
      <c r="DS60" s="76"/>
      <c r="DT60" s="76"/>
      <c r="DU60" s="76"/>
      <c r="DV60" s="76"/>
      <c r="DW60" s="76"/>
      <c r="DX60" s="76"/>
      <c r="DY60" s="76"/>
      <c r="DZ60" s="76"/>
      <c r="EA60" s="10"/>
      <c r="EB60" s="10"/>
      <c r="EC60" s="10"/>
    </row>
    <row r="61" spans="1:133" s="197" customFormat="1" ht="17" x14ac:dyDescent="0.2">
      <c r="A61" s="100" t="str">
        <f>CONCATENATE(E61," ",F61)</f>
        <v>Bison antiquus</v>
      </c>
      <c r="B61" s="9"/>
      <c r="C61" s="8" t="s">
        <v>1571</v>
      </c>
      <c r="D61" s="8" t="s">
        <v>2332</v>
      </c>
      <c r="E61" s="2" t="s">
        <v>105</v>
      </c>
      <c r="F61" s="2" t="s">
        <v>257</v>
      </c>
      <c r="G61" s="9">
        <v>937</v>
      </c>
      <c r="H61" s="8">
        <v>764</v>
      </c>
      <c r="I61" s="9" t="s">
        <v>438</v>
      </c>
      <c r="J61" s="8" t="s">
        <v>388</v>
      </c>
      <c r="K61" s="69" t="s">
        <v>175</v>
      </c>
      <c r="L61" s="175"/>
      <c r="M61" s="134"/>
      <c r="N61" s="105"/>
      <c r="O61" s="105"/>
      <c r="P61" s="63"/>
      <c r="Q61" s="69" t="s">
        <v>31</v>
      </c>
      <c r="R61" s="69" t="s">
        <v>2376</v>
      </c>
      <c r="S61" s="69"/>
      <c r="T61" s="63" t="s">
        <v>171</v>
      </c>
      <c r="U61" s="63" t="s">
        <v>13</v>
      </c>
      <c r="V61" s="63"/>
      <c r="W61" s="63"/>
      <c r="X61" s="119">
        <v>30.19</v>
      </c>
      <c r="Y61" s="119">
        <v>26.7</v>
      </c>
      <c r="Z61" s="69"/>
      <c r="AA61" s="179"/>
      <c r="AB61" s="98"/>
      <c r="AC61" s="9"/>
      <c r="AD61" s="9"/>
      <c r="AE61" s="63"/>
      <c r="AF61" s="63"/>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c r="CA61" s="76"/>
      <c r="CB61" s="76"/>
      <c r="CC61" s="76"/>
      <c r="CD61" s="76"/>
      <c r="CE61" s="76"/>
      <c r="CF61" s="76"/>
      <c r="CG61" s="76"/>
      <c r="CH61" s="76"/>
      <c r="CI61" s="76"/>
      <c r="CJ61" s="76"/>
      <c r="CK61" s="76"/>
      <c r="CL61" s="76"/>
      <c r="CM61" s="76"/>
      <c r="CN61" s="76"/>
      <c r="CO61" s="76"/>
      <c r="CP61" s="76"/>
      <c r="CQ61" s="76"/>
      <c r="CR61" s="76"/>
      <c r="CS61" s="76"/>
      <c r="CT61" s="76"/>
      <c r="CU61" s="76"/>
      <c r="CV61" s="76"/>
      <c r="CW61" s="76"/>
      <c r="CX61" s="76"/>
      <c r="CY61" s="76"/>
      <c r="CZ61" s="76"/>
      <c r="DA61" s="76"/>
      <c r="DB61" s="76"/>
      <c r="DC61" s="76"/>
      <c r="DD61" s="76"/>
      <c r="DE61" s="76"/>
      <c r="DF61" s="76"/>
      <c r="DG61" s="76"/>
      <c r="DH61" s="76"/>
      <c r="DI61" s="76"/>
      <c r="DJ61" s="76"/>
      <c r="DK61" s="76"/>
      <c r="DL61" s="76"/>
      <c r="DM61" s="76"/>
      <c r="DN61" s="76"/>
      <c r="DO61" s="76"/>
      <c r="DP61" s="76"/>
      <c r="DQ61" s="76"/>
      <c r="DR61" s="76"/>
      <c r="DS61" s="76"/>
      <c r="DT61" s="76"/>
      <c r="DU61" s="76"/>
      <c r="DV61" s="76"/>
      <c r="DW61" s="76"/>
      <c r="DX61" s="76"/>
      <c r="DY61" s="76"/>
      <c r="DZ61" s="76"/>
      <c r="EA61" s="10"/>
      <c r="EB61" s="10"/>
      <c r="EC61" s="10"/>
    </row>
    <row r="62" spans="1:133" s="197" customFormat="1" ht="17" x14ac:dyDescent="0.2">
      <c r="A62" s="100" t="str">
        <f>CONCATENATE(E62," ",F62)</f>
        <v>Bison antiquus</v>
      </c>
      <c r="B62" s="9"/>
      <c r="C62" s="8" t="s">
        <v>1571</v>
      </c>
      <c r="D62" s="8" t="s">
        <v>2332</v>
      </c>
      <c r="E62" s="2" t="s">
        <v>105</v>
      </c>
      <c r="F62" s="2" t="s">
        <v>257</v>
      </c>
      <c r="G62" s="9">
        <v>937</v>
      </c>
      <c r="H62" s="8">
        <v>492</v>
      </c>
      <c r="I62" s="9" t="s">
        <v>438</v>
      </c>
      <c r="J62" s="8" t="s">
        <v>388</v>
      </c>
      <c r="K62" s="69" t="s">
        <v>175</v>
      </c>
      <c r="L62" s="175"/>
      <c r="M62" s="134"/>
      <c r="N62" s="105"/>
      <c r="O62" s="105"/>
      <c r="P62" s="63"/>
      <c r="Q62" s="69" t="s">
        <v>24</v>
      </c>
      <c r="R62" s="69" t="s">
        <v>2378</v>
      </c>
      <c r="S62" s="69"/>
      <c r="T62" s="63" t="s">
        <v>166</v>
      </c>
      <c r="U62" s="63" t="s">
        <v>13</v>
      </c>
      <c r="V62" s="63"/>
      <c r="W62" s="63"/>
      <c r="X62" s="119">
        <v>40.200000000000003</v>
      </c>
      <c r="Y62" s="119">
        <v>29.36</v>
      </c>
      <c r="Z62" s="69"/>
      <c r="AA62" s="179"/>
      <c r="AB62" s="98"/>
      <c r="AC62" s="9"/>
      <c r="AD62" s="9" t="s">
        <v>268</v>
      </c>
      <c r="AE62" s="63"/>
      <c r="AF62" s="63"/>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c r="BL62" s="76"/>
      <c r="BM62" s="76"/>
      <c r="BN62" s="76"/>
      <c r="BO62" s="76"/>
      <c r="BP62" s="76"/>
      <c r="BQ62" s="76"/>
      <c r="BR62" s="76"/>
      <c r="BS62" s="76"/>
      <c r="BT62" s="76"/>
      <c r="BU62" s="76"/>
      <c r="BV62" s="76"/>
      <c r="BW62" s="76"/>
      <c r="BX62" s="76"/>
      <c r="BY62" s="76"/>
      <c r="BZ62" s="76"/>
      <c r="CA62" s="76"/>
      <c r="CB62" s="76"/>
      <c r="CC62" s="76"/>
      <c r="CD62" s="76"/>
      <c r="CE62" s="76"/>
      <c r="CF62" s="76"/>
      <c r="CG62" s="76"/>
      <c r="CH62" s="76"/>
      <c r="CI62" s="76"/>
      <c r="CJ62" s="76"/>
      <c r="CK62" s="76"/>
      <c r="CL62" s="76"/>
      <c r="CM62" s="76"/>
      <c r="CN62" s="76"/>
      <c r="CO62" s="76"/>
      <c r="CP62" s="76"/>
      <c r="CQ62" s="76"/>
      <c r="CR62" s="76"/>
      <c r="CS62" s="76"/>
      <c r="CT62" s="76"/>
      <c r="CU62" s="76"/>
      <c r="CV62" s="76"/>
      <c r="CW62" s="76"/>
      <c r="CX62" s="76"/>
      <c r="CY62" s="76"/>
      <c r="CZ62" s="76"/>
      <c r="DA62" s="76"/>
      <c r="DB62" s="76"/>
      <c r="DC62" s="76"/>
      <c r="DD62" s="76"/>
      <c r="DE62" s="76"/>
      <c r="DF62" s="76"/>
      <c r="DG62" s="76"/>
      <c r="DH62" s="76"/>
      <c r="DI62" s="76"/>
      <c r="DJ62" s="76"/>
      <c r="DK62" s="76"/>
      <c r="DL62" s="76"/>
      <c r="DM62" s="76"/>
      <c r="DN62" s="76"/>
      <c r="DO62" s="76"/>
      <c r="DP62" s="76"/>
      <c r="DQ62" s="76"/>
      <c r="DR62" s="76"/>
      <c r="DS62" s="76"/>
      <c r="DT62" s="76"/>
      <c r="DU62" s="76"/>
      <c r="DV62" s="76"/>
      <c r="DW62" s="76"/>
      <c r="DX62" s="76"/>
      <c r="DY62" s="76"/>
      <c r="DZ62" s="76"/>
      <c r="EA62" s="10"/>
      <c r="EB62" s="10"/>
      <c r="EC62" s="10"/>
    </row>
    <row r="63" spans="1:133" s="197" customFormat="1" ht="17" x14ac:dyDescent="0.2">
      <c r="A63" s="100" t="str">
        <f>CONCATENATE(E63," ",F63)</f>
        <v>Bison antiquus</v>
      </c>
      <c r="B63" s="9"/>
      <c r="C63" s="8" t="s">
        <v>1571</v>
      </c>
      <c r="D63" s="8" t="s">
        <v>2332</v>
      </c>
      <c r="E63" s="2" t="s">
        <v>105</v>
      </c>
      <c r="F63" s="2" t="s">
        <v>257</v>
      </c>
      <c r="G63" s="9">
        <v>937</v>
      </c>
      <c r="H63" s="8">
        <v>492</v>
      </c>
      <c r="I63" s="9" t="s">
        <v>438</v>
      </c>
      <c r="J63" s="8" t="s">
        <v>388</v>
      </c>
      <c r="K63" s="69" t="s">
        <v>175</v>
      </c>
      <c r="L63" s="175"/>
      <c r="M63" s="134"/>
      <c r="N63" s="105"/>
      <c r="O63" s="105"/>
      <c r="P63" s="63"/>
      <c r="Q63" s="69" t="s">
        <v>24</v>
      </c>
      <c r="R63" s="69" t="s">
        <v>2378</v>
      </c>
      <c r="S63" s="69"/>
      <c r="T63" s="63" t="s">
        <v>171</v>
      </c>
      <c r="U63" s="63" t="s">
        <v>13</v>
      </c>
      <c r="V63" s="63"/>
      <c r="W63" s="63"/>
      <c r="X63" s="119">
        <v>39.700000000000003</v>
      </c>
      <c r="Y63" s="119">
        <v>33.5</v>
      </c>
      <c r="Z63" s="69"/>
      <c r="AA63" s="179"/>
      <c r="AB63" s="98"/>
      <c r="AC63" s="9"/>
      <c r="AD63" s="9" t="s">
        <v>268</v>
      </c>
      <c r="AE63" s="63"/>
      <c r="AF63" s="63"/>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c r="BR63" s="76"/>
      <c r="BS63" s="76"/>
      <c r="BT63" s="76"/>
      <c r="BU63" s="76"/>
      <c r="BV63" s="76"/>
      <c r="BW63" s="76"/>
      <c r="BX63" s="76"/>
      <c r="BY63" s="76"/>
      <c r="BZ63" s="76"/>
      <c r="CA63" s="76"/>
      <c r="CB63" s="76"/>
      <c r="CC63" s="76"/>
      <c r="CD63" s="76"/>
      <c r="CE63" s="76"/>
      <c r="CF63" s="76"/>
      <c r="CG63" s="76"/>
      <c r="CH63" s="76"/>
      <c r="CI63" s="76"/>
      <c r="CJ63" s="76"/>
      <c r="CK63" s="76"/>
      <c r="CL63" s="76"/>
      <c r="CM63" s="76"/>
      <c r="CN63" s="76"/>
      <c r="CO63" s="76"/>
      <c r="CP63" s="76"/>
      <c r="CQ63" s="76"/>
      <c r="CR63" s="76"/>
      <c r="CS63" s="76"/>
      <c r="CT63" s="76"/>
      <c r="CU63" s="76"/>
      <c r="CV63" s="76"/>
      <c r="CW63" s="76"/>
      <c r="CX63" s="76"/>
      <c r="CY63" s="76"/>
      <c r="CZ63" s="76"/>
      <c r="DA63" s="76"/>
      <c r="DB63" s="76"/>
      <c r="DC63" s="76"/>
      <c r="DD63" s="76"/>
      <c r="DE63" s="76"/>
      <c r="DF63" s="76"/>
      <c r="DG63" s="76"/>
      <c r="DH63" s="76"/>
      <c r="DI63" s="76"/>
      <c r="DJ63" s="76"/>
      <c r="DK63" s="76"/>
      <c r="DL63" s="76"/>
      <c r="DM63" s="76"/>
      <c r="DN63" s="76"/>
      <c r="DO63" s="76"/>
      <c r="DP63" s="76"/>
      <c r="DQ63" s="76"/>
      <c r="DR63" s="76"/>
      <c r="DS63" s="76"/>
      <c r="DT63" s="76"/>
      <c r="DU63" s="76"/>
      <c r="DV63" s="76"/>
      <c r="DW63" s="76"/>
      <c r="DX63" s="76"/>
      <c r="DY63" s="76"/>
      <c r="DZ63" s="76"/>
      <c r="EA63" s="10"/>
      <c r="EB63" s="10"/>
      <c r="EC63" s="10"/>
    </row>
    <row r="64" spans="1:133" s="197" customFormat="1" ht="34" x14ac:dyDescent="0.2">
      <c r="A64" s="100" t="str">
        <f>CONCATENATE(E64," ",F64)</f>
        <v>Bison antiquus</v>
      </c>
      <c r="B64" s="83"/>
      <c r="C64" s="8" t="s">
        <v>1571</v>
      </c>
      <c r="D64" s="8" t="s">
        <v>2332</v>
      </c>
      <c r="E64" s="129" t="s">
        <v>105</v>
      </c>
      <c r="F64" s="129" t="s">
        <v>257</v>
      </c>
      <c r="G64" s="83">
        <v>30967</v>
      </c>
      <c r="H64" s="81">
        <v>97</v>
      </c>
      <c r="I64" s="83" t="s">
        <v>249</v>
      </c>
      <c r="J64" s="81" t="s">
        <v>241</v>
      </c>
      <c r="K64" s="69" t="s">
        <v>175</v>
      </c>
      <c r="L64" s="175" t="s">
        <v>1856</v>
      </c>
      <c r="M64" s="134">
        <v>30</v>
      </c>
      <c r="N64" s="61">
        <v>27.867000000000001</v>
      </c>
      <c r="O64" s="61">
        <v>-97.2</v>
      </c>
      <c r="P64" s="63"/>
      <c r="Q64" s="69" t="s">
        <v>170</v>
      </c>
      <c r="R64" s="69" t="s">
        <v>1514</v>
      </c>
      <c r="S64" s="69" t="s">
        <v>2362</v>
      </c>
      <c r="T64" s="63" t="s">
        <v>166</v>
      </c>
      <c r="U64" s="63" t="s">
        <v>13</v>
      </c>
      <c r="V64" s="63"/>
      <c r="W64" s="63">
        <v>215</v>
      </c>
      <c r="X64" s="119"/>
      <c r="Y64" s="119"/>
      <c r="Z64" s="69"/>
      <c r="AA64" s="179"/>
      <c r="AB64" s="98"/>
      <c r="AC64" s="83"/>
      <c r="AD64" s="83"/>
      <c r="AE64" s="63"/>
      <c r="AF64" s="63"/>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L64" s="76"/>
      <c r="BM64" s="76"/>
      <c r="BN64" s="76"/>
      <c r="BO64" s="76"/>
      <c r="BP64" s="76"/>
      <c r="BQ64" s="76"/>
      <c r="BR64" s="76"/>
      <c r="BS64" s="76"/>
      <c r="BT64" s="76"/>
      <c r="BU64" s="76"/>
      <c r="BV64" s="76"/>
      <c r="BW64" s="76"/>
      <c r="BX64" s="76"/>
      <c r="BY64" s="76"/>
      <c r="BZ64" s="76"/>
      <c r="CA64" s="76"/>
      <c r="CB64" s="76"/>
      <c r="CC64" s="76"/>
      <c r="CD64" s="76"/>
      <c r="CE64" s="76"/>
      <c r="CF64" s="76"/>
      <c r="CG64" s="76"/>
      <c r="CH64" s="76"/>
      <c r="CI64" s="76"/>
      <c r="CJ64" s="76"/>
      <c r="CK64" s="76"/>
      <c r="CL64" s="76"/>
      <c r="CM64" s="76"/>
      <c r="CN64" s="76"/>
      <c r="CO64" s="76"/>
      <c r="CP64" s="76"/>
      <c r="CQ64" s="76"/>
      <c r="CR64" s="76"/>
      <c r="CS64" s="76"/>
      <c r="CT64" s="76"/>
      <c r="CU64" s="76"/>
      <c r="CV64" s="76"/>
      <c r="CW64" s="76"/>
      <c r="CX64" s="76"/>
      <c r="CY64" s="76"/>
      <c r="CZ64" s="76"/>
      <c r="DA64" s="76"/>
      <c r="DB64" s="76"/>
      <c r="DC64" s="76"/>
      <c r="DD64" s="76"/>
      <c r="DE64" s="76"/>
      <c r="DF64" s="76"/>
      <c r="DG64" s="76"/>
      <c r="DH64" s="76"/>
      <c r="DI64" s="76"/>
      <c r="DJ64" s="76"/>
      <c r="DK64" s="76"/>
      <c r="DL64" s="76"/>
      <c r="DM64" s="76"/>
      <c r="DN64" s="76"/>
      <c r="DO64" s="76"/>
      <c r="DP64" s="76"/>
      <c r="DQ64" s="76"/>
      <c r="DR64" s="76"/>
      <c r="DS64" s="76"/>
      <c r="DT64" s="76"/>
      <c r="DU64" s="76"/>
      <c r="DV64" s="76"/>
      <c r="DW64" s="76"/>
      <c r="DX64" s="76"/>
      <c r="DY64" s="76"/>
      <c r="DZ64" s="76"/>
      <c r="EA64" s="10"/>
      <c r="EB64" s="10"/>
      <c r="EC64" s="10"/>
    </row>
    <row r="65" spans="1:133" s="197" customFormat="1" ht="34" x14ac:dyDescent="0.2">
      <c r="A65" s="100" t="str">
        <f>CONCATENATE(E65," ",F65)</f>
        <v>Bison antiquus</v>
      </c>
      <c r="B65" s="83"/>
      <c r="C65" s="8" t="s">
        <v>1571</v>
      </c>
      <c r="D65" s="8" t="s">
        <v>2332</v>
      </c>
      <c r="E65" s="129" t="s">
        <v>105</v>
      </c>
      <c r="F65" s="129" t="s">
        <v>257</v>
      </c>
      <c r="G65" s="83">
        <v>30967</v>
      </c>
      <c r="H65" s="81">
        <v>329</v>
      </c>
      <c r="I65" s="83" t="s">
        <v>249</v>
      </c>
      <c r="J65" s="81" t="s">
        <v>241</v>
      </c>
      <c r="K65" s="69" t="s">
        <v>175</v>
      </c>
      <c r="L65" s="175"/>
      <c r="M65" s="134">
        <v>30</v>
      </c>
      <c r="N65" s="61">
        <v>27.867000000000001</v>
      </c>
      <c r="O65" s="61">
        <v>-97.2</v>
      </c>
      <c r="P65" s="63"/>
      <c r="Q65" s="69" t="s">
        <v>170</v>
      </c>
      <c r="R65" s="69" t="s">
        <v>1514</v>
      </c>
      <c r="S65" s="69" t="s">
        <v>2362</v>
      </c>
      <c r="T65" s="63" t="s">
        <v>171</v>
      </c>
      <c r="U65" s="63" t="s">
        <v>13</v>
      </c>
      <c r="V65" s="63"/>
      <c r="W65" s="63">
        <v>212</v>
      </c>
      <c r="X65" s="119"/>
      <c r="Y65" s="119"/>
      <c r="Z65" s="69"/>
      <c r="AA65" s="179"/>
      <c r="AB65" s="98"/>
      <c r="AC65" s="83"/>
      <c r="AD65" s="83"/>
      <c r="AE65" s="63"/>
      <c r="AF65" s="63"/>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L65" s="76"/>
      <c r="BM65" s="76"/>
      <c r="BN65" s="76"/>
      <c r="BO65" s="76"/>
      <c r="BP65" s="76"/>
      <c r="BQ65" s="76"/>
      <c r="BR65" s="76"/>
      <c r="BS65" s="76"/>
      <c r="BT65" s="76"/>
      <c r="BU65" s="76"/>
      <c r="BV65" s="76"/>
      <c r="BW65" s="76"/>
      <c r="BX65" s="76"/>
      <c r="BY65" s="76"/>
      <c r="BZ65" s="76"/>
      <c r="CA65" s="76"/>
      <c r="CB65" s="76"/>
      <c r="CC65" s="76"/>
      <c r="CD65" s="76"/>
      <c r="CE65" s="76"/>
      <c r="CF65" s="76"/>
      <c r="CG65" s="76"/>
      <c r="CH65" s="76"/>
      <c r="CI65" s="76"/>
      <c r="CJ65" s="76"/>
      <c r="CK65" s="76"/>
      <c r="CL65" s="76"/>
      <c r="CM65" s="76"/>
      <c r="CN65" s="76"/>
      <c r="CO65" s="76"/>
      <c r="CP65" s="76"/>
      <c r="CQ65" s="76"/>
      <c r="CR65" s="76"/>
      <c r="CS65" s="76"/>
      <c r="CT65" s="76"/>
      <c r="CU65" s="76"/>
      <c r="CV65" s="76"/>
      <c r="CW65" s="76"/>
      <c r="CX65" s="76"/>
      <c r="CY65" s="76"/>
      <c r="CZ65" s="76"/>
      <c r="DA65" s="76"/>
      <c r="DB65" s="76"/>
      <c r="DC65" s="76"/>
      <c r="DD65" s="76"/>
      <c r="DE65" s="76"/>
      <c r="DF65" s="76"/>
      <c r="DG65" s="76"/>
      <c r="DH65" s="76"/>
      <c r="DI65" s="76"/>
      <c r="DJ65" s="76"/>
      <c r="DK65" s="76"/>
      <c r="DL65" s="76"/>
      <c r="DM65" s="76"/>
      <c r="DN65" s="76"/>
      <c r="DO65" s="76"/>
      <c r="DP65" s="76"/>
      <c r="DQ65" s="76"/>
      <c r="DR65" s="76"/>
      <c r="DS65" s="76"/>
      <c r="DT65" s="76"/>
      <c r="DU65" s="76"/>
      <c r="DV65" s="76"/>
      <c r="DW65" s="76"/>
      <c r="DX65" s="76"/>
      <c r="DY65" s="76"/>
      <c r="DZ65" s="76"/>
      <c r="EA65" s="10"/>
      <c r="EB65" s="10"/>
      <c r="EC65" s="10"/>
    </row>
    <row r="66" spans="1:133" s="197" customFormat="1" ht="17" x14ac:dyDescent="0.2">
      <c r="A66" s="100" t="str">
        <f>CONCATENATE(E66," ",F66)</f>
        <v>Bison antiquus?</v>
      </c>
      <c r="B66" s="83"/>
      <c r="C66" s="8" t="s">
        <v>1571</v>
      </c>
      <c r="D66" s="8" t="s">
        <v>2332</v>
      </c>
      <c r="E66" s="2" t="s">
        <v>105</v>
      </c>
      <c r="F66" s="2" t="s">
        <v>265</v>
      </c>
      <c r="G66" s="9">
        <v>30967</v>
      </c>
      <c r="H66" s="8">
        <v>1230</v>
      </c>
      <c r="I66" s="9" t="s">
        <v>249</v>
      </c>
      <c r="J66" s="8" t="s">
        <v>241</v>
      </c>
      <c r="K66" s="69" t="s">
        <v>175</v>
      </c>
      <c r="L66" s="175"/>
      <c r="M66" s="134">
        <v>30</v>
      </c>
      <c r="N66" s="61">
        <v>27.867000000000001</v>
      </c>
      <c r="O66" s="61">
        <v>-97.2</v>
      </c>
      <c r="P66" s="63"/>
      <c r="Q66" s="69" t="s">
        <v>16</v>
      </c>
      <c r="R66" s="69" t="s">
        <v>1271</v>
      </c>
      <c r="S66" s="69"/>
      <c r="T66" s="63" t="s">
        <v>171</v>
      </c>
      <c r="U66" s="63" t="s">
        <v>13</v>
      </c>
      <c r="V66" s="63"/>
      <c r="W66" s="63"/>
      <c r="X66" s="119">
        <v>26.61</v>
      </c>
      <c r="Y66" s="119">
        <v>30.9</v>
      </c>
      <c r="Z66" s="69"/>
      <c r="AA66" s="179"/>
      <c r="AB66" s="98"/>
      <c r="AC66" s="9"/>
      <c r="AD66" s="9"/>
      <c r="AE66" s="63"/>
      <c r="AF66" s="63"/>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row>
    <row r="67" spans="1:133" s="197" customFormat="1" ht="17" x14ac:dyDescent="0.2">
      <c r="A67" s="100" t="str">
        <f>CONCATENATE(E67," ",F67)</f>
        <v>Bison antiquus?</v>
      </c>
      <c r="B67" s="83"/>
      <c r="C67" s="8" t="s">
        <v>1571</v>
      </c>
      <c r="D67" s="8" t="s">
        <v>2332</v>
      </c>
      <c r="E67" s="2" t="s">
        <v>105</v>
      </c>
      <c r="F67" s="2" t="s">
        <v>265</v>
      </c>
      <c r="G67" s="9">
        <v>30967</v>
      </c>
      <c r="H67" s="8">
        <v>1230</v>
      </c>
      <c r="I67" s="9" t="s">
        <v>249</v>
      </c>
      <c r="J67" s="8" t="s">
        <v>241</v>
      </c>
      <c r="K67" s="69" t="s">
        <v>175</v>
      </c>
      <c r="L67" s="175"/>
      <c r="M67" s="134">
        <v>30</v>
      </c>
      <c r="N67" s="61">
        <v>27.867000000000001</v>
      </c>
      <c r="O67" s="61">
        <v>-97.2</v>
      </c>
      <c r="P67" s="63"/>
      <c r="Q67" s="69" t="s">
        <v>16</v>
      </c>
      <c r="R67" s="69" t="s">
        <v>1271</v>
      </c>
      <c r="S67" s="69"/>
      <c r="T67" s="63" t="s">
        <v>166</v>
      </c>
      <c r="U67" s="63" t="s">
        <v>13</v>
      </c>
      <c r="V67" s="63"/>
      <c r="W67" s="63"/>
      <c r="X67" s="119">
        <v>28.89</v>
      </c>
      <c r="Y67" s="119">
        <v>30.28</v>
      </c>
      <c r="Z67" s="69"/>
      <c r="AA67" s="179"/>
      <c r="AB67" s="98"/>
      <c r="AC67" s="9"/>
      <c r="AD67" s="9"/>
      <c r="AE67" s="63"/>
      <c r="AF67" s="63"/>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row>
    <row r="68" spans="1:133" s="197" customFormat="1" ht="17" x14ac:dyDescent="0.2">
      <c r="A68" s="100" t="str">
        <f>CONCATENATE(E68," ",F68)</f>
        <v>Bison antiquus?</v>
      </c>
      <c r="B68" s="9"/>
      <c r="C68" s="8" t="s">
        <v>1571</v>
      </c>
      <c r="D68" s="8" t="s">
        <v>2332</v>
      </c>
      <c r="E68" s="2" t="s">
        <v>105</v>
      </c>
      <c r="F68" s="2" t="s">
        <v>265</v>
      </c>
      <c r="G68" s="9">
        <v>30967</v>
      </c>
      <c r="H68" s="8">
        <v>1230</v>
      </c>
      <c r="I68" s="9" t="s">
        <v>249</v>
      </c>
      <c r="J68" s="8" t="s">
        <v>241</v>
      </c>
      <c r="K68" s="69" t="s">
        <v>175</v>
      </c>
      <c r="L68" s="175"/>
      <c r="M68" s="134">
        <v>30</v>
      </c>
      <c r="N68" s="61">
        <v>27.867000000000001</v>
      </c>
      <c r="O68" s="61">
        <v>-97.2</v>
      </c>
      <c r="P68" s="63"/>
      <c r="Q68" s="69" t="s">
        <v>31</v>
      </c>
      <c r="R68" s="69" t="s">
        <v>2377</v>
      </c>
      <c r="S68" s="69"/>
      <c r="T68" s="63" t="s">
        <v>166</v>
      </c>
      <c r="U68" s="63" t="s">
        <v>13</v>
      </c>
      <c r="V68" s="63"/>
      <c r="W68" s="63"/>
      <c r="X68" s="119">
        <v>33.54</v>
      </c>
      <c r="Y68" s="119">
        <v>30.25</v>
      </c>
      <c r="Z68" s="69"/>
      <c r="AA68" s="179"/>
      <c r="AB68" s="98"/>
      <c r="AC68" s="9"/>
      <c r="AD68" s="9"/>
      <c r="AE68" s="63"/>
      <c r="AF68" s="63"/>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84"/>
      <c r="BL68" s="84"/>
      <c r="BM68" s="84"/>
      <c r="BN68" s="84"/>
      <c r="BO68" s="84"/>
      <c r="BP68" s="84"/>
      <c r="BQ68" s="84"/>
      <c r="BR68" s="84"/>
      <c r="BS68" s="84"/>
      <c r="BT68" s="84"/>
      <c r="BU68" s="84"/>
      <c r="BV68" s="84"/>
      <c r="BW68" s="84"/>
      <c r="BX68" s="84"/>
      <c r="BY68" s="84"/>
      <c r="BZ68" s="84"/>
      <c r="CA68" s="84"/>
      <c r="CB68" s="84"/>
      <c r="CC68" s="84"/>
      <c r="CD68" s="84"/>
      <c r="CE68" s="84"/>
      <c r="CF68" s="84"/>
      <c r="CG68" s="84"/>
      <c r="CH68" s="84"/>
      <c r="CI68" s="84"/>
      <c r="CJ68" s="84"/>
      <c r="CK68" s="84"/>
      <c r="CL68" s="84"/>
      <c r="CM68" s="84"/>
      <c r="CN68" s="84"/>
      <c r="CO68" s="84"/>
      <c r="CP68" s="84"/>
      <c r="CQ68" s="84"/>
      <c r="CR68" s="84"/>
      <c r="CS68" s="84"/>
      <c r="CT68" s="84"/>
      <c r="CU68" s="84"/>
      <c r="CV68" s="84"/>
      <c r="CW68" s="84"/>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row>
    <row r="69" spans="1:133" s="197" customFormat="1" ht="17" x14ac:dyDescent="0.2">
      <c r="A69" s="100" t="str">
        <f>CONCATENATE(E69," ",F69)</f>
        <v>Bison antiquus?</v>
      </c>
      <c r="B69" s="9"/>
      <c r="C69" s="8" t="s">
        <v>1571</v>
      </c>
      <c r="D69" s="8" t="s">
        <v>2332</v>
      </c>
      <c r="E69" s="2" t="s">
        <v>105</v>
      </c>
      <c r="F69" s="2" t="s">
        <v>265</v>
      </c>
      <c r="G69" s="9">
        <v>30967</v>
      </c>
      <c r="H69" s="8">
        <v>1230</v>
      </c>
      <c r="I69" s="9" t="s">
        <v>249</v>
      </c>
      <c r="J69" s="8" t="s">
        <v>241</v>
      </c>
      <c r="K69" s="69" t="s">
        <v>175</v>
      </c>
      <c r="L69" s="175"/>
      <c r="M69" s="134">
        <v>30</v>
      </c>
      <c r="N69" s="61">
        <v>27.867000000000001</v>
      </c>
      <c r="O69" s="61">
        <v>-97.2</v>
      </c>
      <c r="P69" s="63"/>
      <c r="Q69" s="69" t="s">
        <v>31</v>
      </c>
      <c r="R69" s="69" t="s">
        <v>2376</v>
      </c>
      <c r="S69" s="69"/>
      <c r="T69" s="63" t="s">
        <v>171</v>
      </c>
      <c r="U69" s="63" t="s">
        <v>13</v>
      </c>
      <c r="V69" s="63"/>
      <c r="W69" s="63"/>
      <c r="X69" s="119">
        <v>32.479999999999997</v>
      </c>
      <c r="Y69" s="119">
        <v>30.58</v>
      </c>
      <c r="Z69" s="69"/>
      <c r="AA69" s="179"/>
      <c r="AB69" s="98"/>
      <c r="AC69" s="9"/>
      <c r="AD69" s="9"/>
      <c r="AE69" s="63"/>
      <c r="AF69" s="63"/>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row>
    <row r="70" spans="1:133" s="197" customFormat="1" ht="17" x14ac:dyDescent="0.2">
      <c r="A70" s="100" t="str">
        <f>CONCATENATE(E70," ",F70)</f>
        <v>Bison antiquus?</v>
      </c>
      <c r="B70" s="9"/>
      <c r="C70" s="8" t="s">
        <v>1571</v>
      </c>
      <c r="D70" s="8" t="s">
        <v>2332</v>
      </c>
      <c r="E70" s="2" t="s">
        <v>105</v>
      </c>
      <c r="F70" s="2" t="s">
        <v>265</v>
      </c>
      <c r="G70" s="9">
        <v>30967</v>
      </c>
      <c r="H70" s="8">
        <v>1230</v>
      </c>
      <c r="I70" s="9" t="s">
        <v>249</v>
      </c>
      <c r="J70" s="8" t="s">
        <v>241</v>
      </c>
      <c r="K70" s="69" t="s">
        <v>175</v>
      </c>
      <c r="L70" s="175"/>
      <c r="M70" s="134">
        <v>30</v>
      </c>
      <c r="N70" s="61">
        <v>27.867000000000001</v>
      </c>
      <c r="O70" s="61">
        <v>-97.2</v>
      </c>
      <c r="P70" s="63"/>
      <c r="Q70" s="69" t="s">
        <v>24</v>
      </c>
      <c r="R70" s="69" t="s">
        <v>2378</v>
      </c>
      <c r="S70" s="69"/>
      <c r="T70" s="63" t="s">
        <v>171</v>
      </c>
      <c r="U70" s="63" t="s">
        <v>13</v>
      </c>
      <c r="V70" s="63"/>
      <c r="W70" s="63"/>
      <c r="X70" s="119">
        <v>36.56</v>
      </c>
      <c r="Y70" s="119">
        <v>29.5</v>
      </c>
      <c r="Z70" s="69"/>
      <c r="AA70" s="179"/>
      <c r="AB70" s="98"/>
      <c r="AC70" s="9"/>
      <c r="AD70" s="9" t="s">
        <v>266</v>
      </c>
      <c r="AE70" s="63"/>
      <c r="AF70" s="63"/>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row>
    <row r="71" spans="1:133" s="197" customFormat="1" ht="17" x14ac:dyDescent="0.2">
      <c r="A71" s="100" t="str">
        <f>CONCATENATE(E71," ",F71)</f>
        <v>Bison bison</v>
      </c>
      <c r="B71" s="9"/>
      <c r="C71" s="8" t="s">
        <v>1571</v>
      </c>
      <c r="D71" s="8" t="s">
        <v>2332</v>
      </c>
      <c r="E71" s="2" t="s">
        <v>105</v>
      </c>
      <c r="F71" s="100" t="s">
        <v>1217</v>
      </c>
      <c r="G71" s="9">
        <v>740</v>
      </c>
      <c r="H71" s="8">
        <v>1</v>
      </c>
      <c r="I71" s="8" t="s">
        <v>1245</v>
      </c>
      <c r="J71" s="8" t="s">
        <v>1246</v>
      </c>
      <c r="K71" s="69" t="s">
        <v>1247</v>
      </c>
      <c r="L71" s="175"/>
      <c r="M71" s="134"/>
      <c r="N71" s="105"/>
      <c r="O71" s="105"/>
      <c r="P71" s="63"/>
      <c r="Q71" s="69" t="s">
        <v>207</v>
      </c>
      <c r="R71" s="69" t="s">
        <v>2363</v>
      </c>
      <c r="S71" s="69"/>
      <c r="T71" s="63" t="s">
        <v>166</v>
      </c>
      <c r="U71" s="63" t="s">
        <v>13</v>
      </c>
      <c r="V71" s="63"/>
      <c r="W71" s="63"/>
      <c r="X71" s="119">
        <v>24</v>
      </c>
      <c r="Y71" s="119">
        <v>18.96</v>
      </c>
      <c r="Z71" s="69"/>
      <c r="AA71" s="179"/>
      <c r="AB71" s="98"/>
      <c r="AC71" s="9"/>
      <c r="AD71" s="9"/>
      <c r="AE71" s="63"/>
      <c r="AF71" s="63"/>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c r="CA71" s="76"/>
      <c r="CB71" s="76"/>
      <c r="CC71" s="76"/>
      <c r="CD71" s="76"/>
      <c r="CE71" s="76"/>
      <c r="CF71" s="76"/>
      <c r="CG71" s="76"/>
      <c r="CH71" s="76"/>
      <c r="CI71" s="76"/>
      <c r="CJ71" s="76"/>
      <c r="CK71" s="76"/>
      <c r="CL71" s="76"/>
      <c r="CM71" s="76"/>
      <c r="CN71" s="76"/>
      <c r="CO71" s="76"/>
      <c r="CP71" s="76"/>
      <c r="CQ71" s="76"/>
      <c r="CR71" s="76"/>
      <c r="CS71" s="76"/>
      <c r="CT71" s="76"/>
      <c r="CU71" s="76"/>
      <c r="CV71" s="76"/>
      <c r="CW71" s="76"/>
      <c r="CX71" s="76"/>
      <c r="CY71" s="76"/>
      <c r="CZ71" s="76"/>
      <c r="DA71" s="76"/>
      <c r="DB71" s="76"/>
      <c r="DC71" s="76"/>
      <c r="DD71" s="76"/>
      <c r="DE71" s="76"/>
      <c r="DF71" s="76"/>
      <c r="DG71" s="76"/>
      <c r="DH71" s="76"/>
      <c r="DI71" s="76"/>
      <c r="DJ71" s="76"/>
      <c r="DK71" s="76"/>
      <c r="DL71" s="76"/>
      <c r="DM71" s="76"/>
      <c r="DN71" s="76"/>
      <c r="DO71" s="76"/>
      <c r="DP71" s="76"/>
      <c r="DQ71" s="76"/>
      <c r="DR71" s="76"/>
      <c r="DS71" s="76"/>
      <c r="DT71" s="76"/>
      <c r="DU71" s="76"/>
      <c r="DV71" s="76"/>
      <c r="DW71" s="76"/>
      <c r="DX71" s="76"/>
      <c r="DY71" s="76"/>
      <c r="DZ71" s="76"/>
      <c r="EA71" s="10"/>
      <c r="EB71" s="10"/>
      <c r="EC71" s="10"/>
    </row>
    <row r="72" spans="1:133" s="197" customFormat="1" ht="17" x14ac:dyDescent="0.2">
      <c r="A72" s="100" t="str">
        <f>CONCATENATE(E72," ",F72)</f>
        <v>Bison bison</v>
      </c>
      <c r="B72" s="9"/>
      <c r="C72" s="8" t="s">
        <v>1571</v>
      </c>
      <c r="D72" s="8" t="s">
        <v>2332</v>
      </c>
      <c r="E72" s="2" t="s">
        <v>105</v>
      </c>
      <c r="F72" s="100" t="s">
        <v>1217</v>
      </c>
      <c r="G72" s="9">
        <v>740</v>
      </c>
      <c r="H72" s="8">
        <v>5</v>
      </c>
      <c r="I72" s="8" t="s">
        <v>1245</v>
      </c>
      <c r="J72" s="8" t="s">
        <v>1246</v>
      </c>
      <c r="K72" s="69" t="s">
        <v>1247</v>
      </c>
      <c r="L72" s="175"/>
      <c r="M72" s="134"/>
      <c r="N72" s="105"/>
      <c r="O72" s="105"/>
      <c r="P72" s="63"/>
      <c r="Q72" s="69" t="s">
        <v>114</v>
      </c>
      <c r="R72" s="69" t="s">
        <v>114</v>
      </c>
      <c r="S72" s="69"/>
      <c r="T72" s="63"/>
      <c r="U72" s="63" t="s">
        <v>13</v>
      </c>
      <c r="V72" s="63"/>
      <c r="W72" s="63"/>
      <c r="X72" s="119">
        <v>66</v>
      </c>
      <c r="Y72" s="119">
        <v>34</v>
      </c>
      <c r="Z72" s="69"/>
      <c r="AA72" s="179"/>
      <c r="AB72" s="98"/>
      <c r="AC72" s="9"/>
      <c r="AD72" s="9" t="s">
        <v>1248</v>
      </c>
      <c r="AE72" s="63"/>
      <c r="AF72" s="63"/>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row>
    <row r="73" spans="1:133" s="197" customFormat="1" ht="17" x14ac:dyDescent="0.2">
      <c r="A73" s="100" t="str">
        <f>CONCATENATE(E73," ",F73)</f>
        <v>Bison bison</v>
      </c>
      <c r="B73" s="9" t="s">
        <v>1971</v>
      </c>
      <c r="C73" s="8" t="s">
        <v>1571</v>
      </c>
      <c r="D73" s="8" t="s">
        <v>2332</v>
      </c>
      <c r="E73" s="2" t="s">
        <v>105</v>
      </c>
      <c r="F73" s="2" t="s">
        <v>1217</v>
      </c>
      <c r="G73" s="9">
        <v>1018</v>
      </c>
      <c r="H73" s="8">
        <v>2</v>
      </c>
      <c r="I73" s="9" t="s">
        <v>1567</v>
      </c>
      <c r="J73" s="8" t="s">
        <v>1568</v>
      </c>
      <c r="K73" s="69" t="s">
        <v>470</v>
      </c>
      <c r="L73" s="175"/>
      <c r="M73" s="134"/>
      <c r="N73" s="105"/>
      <c r="O73" s="105"/>
      <c r="P73" s="63"/>
      <c r="Q73" s="69" t="s">
        <v>207</v>
      </c>
      <c r="R73" s="69" t="s">
        <v>2363</v>
      </c>
      <c r="S73" s="69"/>
      <c r="T73" s="63" t="s">
        <v>171</v>
      </c>
      <c r="U73" s="63" t="s">
        <v>13</v>
      </c>
      <c r="V73" s="63"/>
      <c r="W73" s="63"/>
      <c r="X73" s="119">
        <v>29.8</v>
      </c>
      <c r="Y73" s="119">
        <v>15.34</v>
      </c>
      <c r="Z73" s="69"/>
      <c r="AA73" s="179"/>
      <c r="AB73" s="98"/>
      <c r="AC73" s="9"/>
      <c r="AD73" s="9"/>
      <c r="AE73" s="63"/>
      <c r="AF73" s="63"/>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row>
    <row r="74" spans="1:133" s="197" customFormat="1" ht="17" x14ac:dyDescent="0.2">
      <c r="A74" s="100" t="str">
        <f>CONCATENATE(E74," ",F74)</f>
        <v>Bison bison</v>
      </c>
      <c r="B74" s="9" t="s">
        <v>1971</v>
      </c>
      <c r="C74" s="8" t="s">
        <v>1571</v>
      </c>
      <c r="D74" s="8" t="s">
        <v>2332</v>
      </c>
      <c r="E74" s="2" t="s">
        <v>105</v>
      </c>
      <c r="F74" s="2" t="s">
        <v>1217</v>
      </c>
      <c r="G74" s="9">
        <v>1018</v>
      </c>
      <c r="H74" s="8">
        <v>3</v>
      </c>
      <c r="I74" s="9" t="s">
        <v>1567</v>
      </c>
      <c r="J74" s="8" t="s">
        <v>1568</v>
      </c>
      <c r="K74" s="69" t="s">
        <v>470</v>
      </c>
      <c r="L74" s="175"/>
      <c r="M74" s="134"/>
      <c r="N74" s="105"/>
      <c r="O74" s="105"/>
      <c r="P74" s="63"/>
      <c r="Q74" s="69" t="s">
        <v>207</v>
      </c>
      <c r="R74" s="69" t="s">
        <v>2363</v>
      </c>
      <c r="S74" s="69"/>
      <c r="T74" s="63" t="s">
        <v>171</v>
      </c>
      <c r="U74" s="63" t="s">
        <v>13</v>
      </c>
      <c r="V74" s="63"/>
      <c r="W74" s="63"/>
      <c r="X74" s="119">
        <v>32.4</v>
      </c>
      <c r="Y74" s="119">
        <v>21.15</v>
      </c>
      <c r="Z74" s="69"/>
      <c r="AA74" s="179"/>
      <c r="AB74" s="98"/>
      <c r="AC74" s="9"/>
      <c r="AD74" s="9"/>
      <c r="AE74" s="63"/>
      <c r="AF74" s="63"/>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76"/>
      <c r="CY74" s="76"/>
      <c r="CZ74" s="76"/>
      <c r="DA74" s="76"/>
      <c r="DB74" s="76"/>
      <c r="DC74" s="76"/>
      <c r="DD74" s="76"/>
      <c r="DE74" s="76"/>
      <c r="DF74" s="76"/>
      <c r="DG74" s="76"/>
      <c r="DH74" s="76"/>
      <c r="DI74" s="76"/>
      <c r="DJ74" s="76"/>
      <c r="DK74" s="76"/>
      <c r="DL74" s="76"/>
      <c r="DM74" s="76"/>
      <c r="DN74" s="76"/>
      <c r="DO74" s="76"/>
      <c r="DP74" s="76"/>
      <c r="DQ74" s="76"/>
      <c r="DR74" s="76"/>
      <c r="DS74" s="76"/>
      <c r="DT74" s="76"/>
      <c r="DU74" s="76"/>
      <c r="DV74" s="76"/>
      <c r="DW74" s="76"/>
      <c r="DX74" s="76"/>
      <c r="DY74" s="76"/>
      <c r="DZ74" s="76"/>
      <c r="EA74" s="10"/>
      <c r="EB74" s="10"/>
      <c r="EC74" s="10"/>
    </row>
    <row r="75" spans="1:133" s="197" customFormat="1" ht="17" x14ac:dyDescent="0.2">
      <c r="A75" s="100" t="str">
        <f>CONCATENATE(E75," ",F75)</f>
        <v>Bison bison</v>
      </c>
      <c r="B75" s="9" t="s">
        <v>1971</v>
      </c>
      <c r="C75" s="8" t="s">
        <v>1571</v>
      </c>
      <c r="D75" s="8" t="s">
        <v>2332</v>
      </c>
      <c r="E75" s="2" t="s">
        <v>105</v>
      </c>
      <c r="F75" s="2" t="s">
        <v>1217</v>
      </c>
      <c r="G75" s="9">
        <v>1018</v>
      </c>
      <c r="H75" s="8">
        <v>8</v>
      </c>
      <c r="I75" s="9" t="s">
        <v>1567</v>
      </c>
      <c r="J75" s="8" t="s">
        <v>1568</v>
      </c>
      <c r="K75" s="69" t="s">
        <v>470</v>
      </c>
      <c r="L75" s="175"/>
      <c r="M75" s="134"/>
      <c r="N75" s="105"/>
      <c r="O75" s="105"/>
      <c r="P75" s="63"/>
      <c r="Q75" s="69" t="s">
        <v>207</v>
      </c>
      <c r="R75" s="69" t="s">
        <v>2363</v>
      </c>
      <c r="S75" s="69"/>
      <c r="T75" s="63" t="s">
        <v>166</v>
      </c>
      <c r="U75" s="63" t="s">
        <v>13</v>
      </c>
      <c r="V75" s="63"/>
      <c r="W75" s="63"/>
      <c r="X75" s="119">
        <v>29.6</v>
      </c>
      <c r="Y75" s="119">
        <v>17.3</v>
      </c>
      <c r="Z75" s="69"/>
      <c r="AA75" s="179"/>
      <c r="AB75" s="98"/>
      <c r="AC75" s="9"/>
      <c r="AD75" s="9" t="s">
        <v>1572</v>
      </c>
      <c r="AE75" s="63"/>
      <c r="AF75" s="63"/>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c r="BK75" s="76"/>
      <c r="BL75" s="76"/>
      <c r="BM75" s="76"/>
      <c r="BN75" s="76"/>
      <c r="BO75" s="76"/>
      <c r="BP75" s="76"/>
      <c r="BQ75" s="76"/>
      <c r="BR75" s="76"/>
      <c r="BS75" s="76"/>
      <c r="BT75" s="76"/>
      <c r="BU75" s="76"/>
      <c r="BV75" s="76"/>
      <c r="BW75" s="76"/>
      <c r="BX75" s="76"/>
      <c r="BY75" s="76"/>
      <c r="BZ75" s="76"/>
      <c r="CA75" s="76"/>
      <c r="CB75" s="76"/>
      <c r="CC75" s="76"/>
      <c r="CD75" s="76"/>
      <c r="CE75" s="76"/>
      <c r="CF75" s="76"/>
      <c r="CG75" s="76"/>
      <c r="CH75" s="76"/>
      <c r="CI75" s="76"/>
      <c r="CJ75" s="76"/>
      <c r="CK75" s="76"/>
      <c r="CL75" s="76"/>
      <c r="CM75" s="76"/>
      <c r="CN75" s="76"/>
      <c r="CO75" s="76"/>
      <c r="CP75" s="76"/>
      <c r="CQ75" s="76"/>
      <c r="CR75" s="76"/>
      <c r="CS75" s="76"/>
      <c r="CT75" s="76"/>
      <c r="CU75" s="76"/>
      <c r="CV75" s="76"/>
      <c r="CW75" s="76"/>
      <c r="CX75" s="76"/>
      <c r="CY75" s="76"/>
      <c r="CZ75" s="76"/>
      <c r="DA75" s="76"/>
      <c r="DB75" s="76"/>
      <c r="DC75" s="76"/>
      <c r="DD75" s="76"/>
      <c r="DE75" s="76"/>
      <c r="DF75" s="76"/>
      <c r="DG75" s="76"/>
      <c r="DH75" s="76"/>
      <c r="DI75" s="76"/>
      <c r="DJ75" s="76"/>
      <c r="DK75" s="76"/>
      <c r="DL75" s="76"/>
      <c r="DM75" s="76"/>
      <c r="DN75" s="76"/>
      <c r="DO75" s="76"/>
      <c r="DP75" s="76"/>
      <c r="DQ75" s="76"/>
      <c r="DR75" s="76"/>
      <c r="DS75" s="76"/>
      <c r="DT75" s="76"/>
      <c r="DU75" s="76"/>
      <c r="DV75" s="76"/>
      <c r="DW75" s="76"/>
      <c r="DX75" s="76"/>
      <c r="DY75" s="76"/>
      <c r="DZ75" s="76"/>
      <c r="EA75" s="10"/>
      <c r="EB75" s="10"/>
      <c r="EC75" s="10"/>
    </row>
    <row r="76" spans="1:133" s="197" customFormat="1" ht="17" x14ac:dyDescent="0.2">
      <c r="A76" s="100" t="str">
        <f>CONCATENATE(E76," ",F76)</f>
        <v>Bison bison</v>
      </c>
      <c r="B76" s="9" t="s">
        <v>1972</v>
      </c>
      <c r="C76" s="8" t="s">
        <v>1571</v>
      </c>
      <c r="D76" s="8" t="s">
        <v>2332</v>
      </c>
      <c r="E76" s="2" t="s">
        <v>105</v>
      </c>
      <c r="F76" s="2" t="s">
        <v>1217</v>
      </c>
      <c r="G76" s="9">
        <v>1018</v>
      </c>
      <c r="H76" s="8">
        <v>11</v>
      </c>
      <c r="I76" s="9" t="s">
        <v>1567</v>
      </c>
      <c r="J76" s="8" t="s">
        <v>1568</v>
      </c>
      <c r="K76" s="69" t="s">
        <v>470</v>
      </c>
      <c r="L76" s="175"/>
      <c r="M76" s="99"/>
      <c r="N76" s="105"/>
      <c r="O76" s="105"/>
      <c r="P76" s="63"/>
      <c r="Q76" s="69" t="s">
        <v>207</v>
      </c>
      <c r="R76" s="69" t="s">
        <v>2363</v>
      </c>
      <c r="S76" s="69"/>
      <c r="T76" s="63" t="s">
        <v>166</v>
      </c>
      <c r="U76" s="63" t="s">
        <v>13</v>
      </c>
      <c r="V76" s="63"/>
      <c r="W76" s="105"/>
      <c r="X76" s="61">
        <v>31.07</v>
      </c>
      <c r="Y76" s="61">
        <v>18.54</v>
      </c>
      <c r="Z76" s="63"/>
      <c r="AA76" s="137"/>
      <c r="AB76" s="135"/>
      <c r="AC76" s="105"/>
      <c r="AD76" s="69"/>
      <c r="AE76" s="63"/>
      <c r="AF76" s="63"/>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c r="BK76" s="76"/>
      <c r="BL76" s="76"/>
      <c r="BM76" s="76"/>
      <c r="BN76" s="76"/>
      <c r="BO76" s="76"/>
      <c r="BP76" s="76"/>
      <c r="BQ76" s="76"/>
      <c r="BR76" s="76"/>
      <c r="BS76" s="76"/>
      <c r="BT76" s="76"/>
      <c r="BU76" s="76"/>
      <c r="BV76" s="76"/>
      <c r="BW76" s="76"/>
      <c r="BX76" s="76"/>
      <c r="BY76" s="76"/>
      <c r="BZ76" s="76"/>
      <c r="CA76" s="76"/>
      <c r="CB76" s="76"/>
      <c r="CC76" s="76"/>
      <c r="CD76" s="76"/>
      <c r="CE76" s="76"/>
      <c r="CF76" s="76"/>
      <c r="CG76" s="76"/>
      <c r="CH76" s="76"/>
      <c r="CI76" s="76"/>
      <c r="CJ76" s="76"/>
      <c r="CK76" s="76"/>
      <c r="CL76" s="76"/>
      <c r="CM76" s="76"/>
      <c r="CN76" s="76"/>
      <c r="CO76" s="76"/>
      <c r="CP76" s="76"/>
      <c r="CQ76" s="76"/>
      <c r="CR76" s="76"/>
      <c r="CS76" s="76"/>
      <c r="CT76" s="76"/>
      <c r="CU76" s="76"/>
      <c r="CV76" s="76"/>
      <c r="CW76" s="76"/>
      <c r="CX76" s="76"/>
      <c r="CY76" s="76"/>
      <c r="CZ76" s="76"/>
      <c r="DA76" s="76"/>
      <c r="DB76" s="76"/>
      <c r="DC76" s="76"/>
      <c r="DD76" s="76"/>
      <c r="DE76" s="76"/>
      <c r="DF76" s="76"/>
      <c r="DG76" s="76"/>
      <c r="DH76" s="76"/>
      <c r="DI76" s="76"/>
      <c r="DJ76" s="76"/>
      <c r="DK76" s="76"/>
      <c r="DL76" s="76"/>
      <c r="DM76" s="76"/>
      <c r="DN76" s="76"/>
      <c r="DO76" s="76"/>
      <c r="DP76" s="76"/>
      <c r="DQ76" s="76"/>
      <c r="DR76" s="76"/>
      <c r="DS76" s="76"/>
      <c r="DT76" s="76"/>
      <c r="DU76" s="76"/>
      <c r="DV76" s="76"/>
      <c r="DW76" s="76"/>
      <c r="DX76" s="76"/>
      <c r="DY76" s="76"/>
      <c r="DZ76" s="76"/>
      <c r="EA76" s="10"/>
      <c r="EB76" s="10"/>
      <c r="EC76" s="10"/>
    </row>
    <row r="77" spans="1:133" s="197" customFormat="1" ht="17" x14ac:dyDescent="0.2">
      <c r="A77" s="100" t="str">
        <f>CONCATENATE(E77," ",F77)</f>
        <v>Bison bison</v>
      </c>
      <c r="B77" s="9" t="s">
        <v>1971</v>
      </c>
      <c r="C77" s="8" t="s">
        <v>1571</v>
      </c>
      <c r="D77" s="8" t="s">
        <v>2332</v>
      </c>
      <c r="E77" s="2" t="s">
        <v>105</v>
      </c>
      <c r="F77" s="2" t="s">
        <v>1217</v>
      </c>
      <c r="G77" s="9">
        <v>1018</v>
      </c>
      <c r="H77" s="8">
        <v>12</v>
      </c>
      <c r="I77" s="9" t="s">
        <v>1567</v>
      </c>
      <c r="J77" s="8" t="s">
        <v>1568</v>
      </c>
      <c r="K77" s="69" t="s">
        <v>470</v>
      </c>
      <c r="L77" s="175"/>
      <c r="M77" s="134"/>
      <c r="N77" s="105"/>
      <c r="O77" s="105"/>
      <c r="P77" s="63"/>
      <c r="Q77" s="69" t="s">
        <v>207</v>
      </c>
      <c r="R77" s="69" t="s">
        <v>2363</v>
      </c>
      <c r="S77" s="69"/>
      <c r="T77" s="63" t="s">
        <v>171</v>
      </c>
      <c r="U77" s="63" t="s">
        <v>13</v>
      </c>
      <c r="V77" s="63"/>
      <c r="W77" s="63"/>
      <c r="X77" s="119">
        <v>25.2</v>
      </c>
      <c r="Y77" s="119">
        <v>16.5</v>
      </c>
      <c r="Z77" s="69"/>
      <c r="AA77" s="179"/>
      <c r="AB77" s="98"/>
      <c r="AC77" s="9"/>
      <c r="AD77" s="9"/>
      <c r="AE77" s="63"/>
      <c r="AF77" s="63"/>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row>
    <row r="78" spans="1:133" s="197" customFormat="1" ht="17" x14ac:dyDescent="0.2">
      <c r="A78" s="100" t="str">
        <f>CONCATENATE(E78," ",F78)</f>
        <v>Bison bison</v>
      </c>
      <c r="B78" s="9" t="s">
        <v>1972</v>
      </c>
      <c r="C78" s="8" t="s">
        <v>1571</v>
      </c>
      <c r="D78" s="8" t="s">
        <v>2332</v>
      </c>
      <c r="E78" s="2" t="s">
        <v>105</v>
      </c>
      <c r="F78" s="2" t="s">
        <v>1217</v>
      </c>
      <c r="G78" s="9">
        <v>1018</v>
      </c>
      <c r="H78" s="8">
        <v>13</v>
      </c>
      <c r="I78" s="9" t="s">
        <v>1567</v>
      </c>
      <c r="J78" s="8" t="s">
        <v>1568</v>
      </c>
      <c r="K78" s="69" t="s">
        <v>470</v>
      </c>
      <c r="L78" s="175"/>
      <c r="M78" s="99"/>
      <c r="N78" s="105"/>
      <c r="O78" s="105"/>
      <c r="P78" s="63"/>
      <c r="Q78" s="69" t="s">
        <v>207</v>
      </c>
      <c r="R78" s="69" t="s">
        <v>2363</v>
      </c>
      <c r="S78" s="69"/>
      <c r="T78" s="63" t="s">
        <v>166</v>
      </c>
      <c r="U78" s="63" t="s">
        <v>13</v>
      </c>
      <c r="V78" s="63"/>
      <c r="W78" s="105"/>
      <c r="X78" s="61">
        <v>30.3</v>
      </c>
      <c r="Y78" s="61">
        <v>19.41</v>
      </c>
      <c r="Z78" s="63"/>
      <c r="AA78" s="137"/>
      <c r="AB78" s="135"/>
      <c r="AC78" s="105"/>
      <c r="AD78" s="69"/>
      <c r="AE78" s="63"/>
      <c r="AF78" s="63"/>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row>
    <row r="79" spans="1:133" s="197" customFormat="1" ht="17" x14ac:dyDescent="0.2">
      <c r="A79" s="100" t="str">
        <f>CONCATENATE(E79," ",F79)</f>
        <v>Bison bison</v>
      </c>
      <c r="B79" s="9" t="s">
        <v>1972</v>
      </c>
      <c r="C79" s="8" t="s">
        <v>1571</v>
      </c>
      <c r="D79" s="8" t="s">
        <v>2332</v>
      </c>
      <c r="E79" s="2" t="s">
        <v>105</v>
      </c>
      <c r="F79" s="2" t="s">
        <v>1217</v>
      </c>
      <c r="G79" s="9">
        <v>1018</v>
      </c>
      <c r="H79" s="8">
        <v>70</v>
      </c>
      <c r="I79" s="9" t="s">
        <v>1567</v>
      </c>
      <c r="J79" s="8" t="s">
        <v>1568</v>
      </c>
      <c r="K79" s="69" t="s">
        <v>470</v>
      </c>
      <c r="L79" s="175"/>
      <c r="M79" s="99"/>
      <c r="N79" s="105"/>
      <c r="O79" s="105"/>
      <c r="P79" s="63"/>
      <c r="Q79" s="69" t="s">
        <v>207</v>
      </c>
      <c r="R79" s="69" t="s">
        <v>2363</v>
      </c>
      <c r="S79" s="69"/>
      <c r="T79" s="63" t="s">
        <v>166</v>
      </c>
      <c r="U79" s="63" t="s">
        <v>13</v>
      </c>
      <c r="V79" s="63"/>
      <c r="W79" s="105"/>
      <c r="X79" s="61">
        <v>31.22</v>
      </c>
      <c r="Y79" s="61">
        <v>19.3</v>
      </c>
      <c r="Z79" s="63"/>
      <c r="AA79" s="137"/>
      <c r="AB79" s="135"/>
      <c r="AC79" s="105"/>
      <c r="AD79" s="69"/>
      <c r="AE79" s="63"/>
      <c r="AF79" s="63"/>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84"/>
      <c r="EB79" s="84"/>
      <c r="EC79" s="84"/>
    </row>
    <row r="80" spans="1:133" s="197" customFormat="1" ht="17" x14ac:dyDescent="0.2">
      <c r="A80" s="100" t="str">
        <f>CONCATENATE(E80," ",F80)</f>
        <v>Bison bison</v>
      </c>
      <c r="B80" s="9" t="s">
        <v>1972</v>
      </c>
      <c r="C80" s="8" t="s">
        <v>1571</v>
      </c>
      <c r="D80" s="8" t="s">
        <v>2332</v>
      </c>
      <c r="E80" s="2" t="s">
        <v>105</v>
      </c>
      <c r="F80" s="2" t="s">
        <v>1217</v>
      </c>
      <c r="G80" s="9">
        <v>1018</v>
      </c>
      <c r="H80" s="8">
        <v>71</v>
      </c>
      <c r="I80" s="9" t="s">
        <v>1567</v>
      </c>
      <c r="J80" s="8" t="s">
        <v>1568</v>
      </c>
      <c r="K80" s="69" t="s">
        <v>470</v>
      </c>
      <c r="L80" s="175"/>
      <c r="M80" s="99"/>
      <c r="N80" s="105"/>
      <c r="O80" s="105"/>
      <c r="P80" s="63"/>
      <c r="Q80" s="69" t="s">
        <v>207</v>
      </c>
      <c r="R80" s="69" t="s">
        <v>2363</v>
      </c>
      <c r="S80" s="69"/>
      <c r="T80" s="63" t="s">
        <v>166</v>
      </c>
      <c r="U80" s="63" t="s">
        <v>13</v>
      </c>
      <c r="V80" s="63"/>
      <c r="W80" s="105"/>
      <c r="X80" s="61">
        <v>26.88</v>
      </c>
      <c r="Y80" s="61">
        <v>16.670000000000002</v>
      </c>
      <c r="Z80" s="63"/>
      <c r="AA80" s="137"/>
      <c r="AB80" s="135"/>
      <c r="AC80" s="105"/>
      <c r="AD80" s="69"/>
      <c r="AE80" s="63"/>
      <c r="AF80" s="63"/>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84"/>
      <c r="BL80" s="84"/>
      <c r="BM80" s="84"/>
      <c r="BN80" s="84"/>
      <c r="BO80" s="84"/>
      <c r="BP80" s="84"/>
      <c r="BQ80" s="84"/>
      <c r="BR80" s="84"/>
      <c r="BS80" s="84"/>
      <c r="BT80" s="84"/>
      <c r="BU80" s="84"/>
      <c r="BV80" s="84"/>
      <c r="BW80" s="84"/>
      <c r="BX80" s="84"/>
      <c r="BY80" s="84"/>
      <c r="BZ80" s="84"/>
      <c r="CA80" s="84"/>
      <c r="CB80" s="84"/>
      <c r="CC80" s="84"/>
      <c r="CD80" s="84"/>
      <c r="CE80" s="84"/>
      <c r="CF80" s="84"/>
      <c r="CG80" s="84"/>
      <c r="CH80" s="84"/>
      <c r="CI80" s="84"/>
      <c r="CJ80" s="84"/>
      <c r="CK80" s="84"/>
      <c r="CL80" s="84"/>
      <c r="CM80" s="84"/>
      <c r="CN80" s="84"/>
      <c r="CO80" s="84"/>
      <c r="CP80" s="84"/>
      <c r="CQ80" s="84"/>
      <c r="CR80" s="84"/>
      <c r="CS80" s="84"/>
      <c r="CT80" s="84"/>
      <c r="CU80" s="84"/>
      <c r="CV80" s="84"/>
      <c r="CW80" s="84"/>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row>
    <row r="81" spans="1:133" s="197" customFormat="1" ht="17" x14ac:dyDescent="0.2">
      <c r="A81" s="100" t="str">
        <f>CONCATENATE(E81," ",F81)</f>
        <v>Bison bison</v>
      </c>
      <c r="B81" s="9" t="s">
        <v>1971</v>
      </c>
      <c r="C81" s="8" t="s">
        <v>1571</v>
      </c>
      <c r="D81" s="8" t="s">
        <v>2332</v>
      </c>
      <c r="E81" s="2" t="s">
        <v>105</v>
      </c>
      <c r="F81" s="2" t="s">
        <v>1217</v>
      </c>
      <c r="G81" s="9">
        <v>1018</v>
      </c>
      <c r="H81" s="8">
        <v>8</v>
      </c>
      <c r="I81" s="9" t="s">
        <v>1567</v>
      </c>
      <c r="J81" s="8" t="s">
        <v>1568</v>
      </c>
      <c r="K81" s="69" t="s">
        <v>470</v>
      </c>
      <c r="L81" s="175"/>
      <c r="M81" s="134"/>
      <c r="N81" s="105"/>
      <c r="O81" s="105"/>
      <c r="P81" s="63"/>
      <c r="Q81" s="69" t="s">
        <v>152</v>
      </c>
      <c r="R81" s="69" t="s">
        <v>2367</v>
      </c>
      <c r="S81" s="69"/>
      <c r="T81" s="63" t="s">
        <v>166</v>
      </c>
      <c r="U81" s="63" t="s">
        <v>13</v>
      </c>
      <c r="V81" s="63"/>
      <c r="W81" s="63"/>
      <c r="X81" s="119">
        <v>50.4</v>
      </c>
      <c r="Y81" s="119">
        <v>15</v>
      </c>
      <c r="Z81" s="69"/>
      <c r="AA81" s="179"/>
      <c r="AB81" s="98"/>
      <c r="AC81" s="83"/>
      <c r="AD81" s="9" t="s">
        <v>1572</v>
      </c>
      <c r="AE81" s="63"/>
      <c r="AF81" s="63"/>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row>
    <row r="82" spans="1:133" s="197" customFormat="1" ht="17" x14ac:dyDescent="0.2">
      <c r="A82" s="100" t="str">
        <f>CONCATENATE(E82," ",F82)</f>
        <v>Bison bison</v>
      </c>
      <c r="B82" s="9" t="s">
        <v>1971</v>
      </c>
      <c r="C82" s="8" t="s">
        <v>1571</v>
      </c>
      <c r="D82" s="8" t="s">
        <v>2332</v>
      </c>
      <c r="E82" s="2" t="s">
        <v>105</v>
      </c>
      <c r="F82" s="2" t="s">
        <v>1217</v>
      </c>
      <c r="G82" s="9">
        <v>1018</v>
      </c>
      <c r="H82" s="8">
        <v>12</v>
      </c>
      <c r="I82" s="9" t="s">
        <v>1567</v>
      </c>
      <c r="J82" s="8" t="s">
        <v>1568</v>
      </c>
      <c r="K82" s="69" t="s">
        <v>470</v>
      </c>
      <c r="L82" s="175"/>
      <c r="M82" s="134"/>
      <c r="N82" s="105"/>
      <c r="O82" s="105"/>
      <c r="P82" s="63"/>
      <c r="Q82" s="69" t="s">
        <v>152</v>
      </c>
      <c r="R82" s="69" t="s">
        <v>2367</v>
      </c>
      <c r="S82" s="69"/>
      <c r="T82" s="63" t="s">
        <v>171</v>
      </c>
      <c r="U82" s="63" t="s">
        <v>13</v>
      </c>
      <c r="V82" s="63"/>
      <c r="W82" s="63"/>
      <c r="X82" s="119">
        <v>40.85</v>
      </c>
      <c r="Y82" s="119">
        <v>14.8</v>
      </c>
      <c r="Z82" s="69"/>
      <c r="AA82" s="179"/>
      <c r="AB82" s="98"/>
      <c r="AC82" s="9"/>
      <c r="AD82" s="9"/>
      <c r="AE82" s="63"/>
      <c r="AF82" s="63"/>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row>
    <row r="83" spans="1:133" s="197" customFormat="1" ht="17" x14ac:dyDescent="0.2">
      <c r="A83" s="100" t="str">
        <f>CONCATENATE(E83," ",F83)</f>
        <v>Bison bison</v>
      </c>
      <c r="B83" s="9" t="s">
        <v>1971</v>
      </c>
      <c r="C83" s="8" t="s">
        <v>1571</v>
      </c>
      <c r="D83" s="8" t="s">
        <v>2332</v>
      </c>
      <c r="E83" s="2" t="s">
        <v>105</v>
      </c>
      <c r="F83" s="2" t="s">
        <v>1217</v>
      </c>
      <c r="G83" s="9">
        <v>1018</v>
      </c>
      <c r="H83" s="8" t="s">
        <v>1573</v>
      </c>
      <c r="I83" s="9" t="s">
        <v>1567</v>
      </c>
      <c r="J83" s="8" t="s">
        <v>1568</v>
      </c>
      <c r="K83" s="69" t="s">
        <v>470</v>
      </c>
      <c r="L83" s="175"/>
      <c r="M83" s="134"/>
      <c r="N83" s="105"/>
      <c r="O83" s="105"/>
      <c r="P83" s="63"/>
      <c r="Q83" s="69" t="s">
        <v>16</v>
      </c>
      <c r="R83" s="69" t="s">
        <v>1271</v>
      </c>
      <c r="S83" s="69"/>
      <c r="T83" s="63"/>
      <c r="U83" s="63" t="s">
        <v>13</v>
      </c>
      <c r="V83" s="63"/>
      <c r="W83" s="63"/>
      <c r="X83" s="119">
        <v>33.61</v>
      </c>
      <c r="Y83" s="119">
        <v>19.7</v>
      </c>
      <c r="Z83" s="69"/>
      <c r="AA83" s="179"/>
      <c r="AB83" s="98"/>
      <c r="AC83" s="9"/>
      <c r="AD83" s="9"/>
      <c r="AE83" s="63"/>
      <c r="AF83" s="63"/>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row>
    <row r="84" spans="1:133" s="197" customFormat="1" ht="17" x14ac:dyDescent="0.2">
      <c r="A84" s="100" t="str">
        <f>CONCATENATE(E84," ",F84)</f>
        <v>Bison bison</v>
      </c>
      <c r="B84" s="9" t="s">
        <v>1971</v>
      </c>
      <c r="C84" s="8" t="s">
        <v>1571</v>
      </c>
      <c r="D84" s="8" t="s">
        <v>2332</v>
      </c>
      <c r="E84" s="2" t="s">
        <v>105</v>
      </c>
      <c r="F84" s="2" t="s">
        <v>1217</v>
      </c>
      <c r="G84" s="9">
        <v>1018</v>
      </c>
      <c r="H84" s="8" t="s">
        <v>1573</v>
      </c>
      <c r="I84" s="9" t="s">
        <v>1567</v>
      </c>
      <c r="J84" s="8" t="s">
        <v>1568</v>
      </c>
      <c r="K84" s="69" t="s">
        <v>470</v>
      </c>
      <c r="L84" s="175"/>
      <c r="M84" s="134"/>
      <c r="N84" s="105"/>
      <c r="O84" s="105"/>
      <c r="P84" s="63"/>
      <c r="Q84" s="69" t="s">
        <v>16</v>
      </c>
      <c r="R84" s="69" t="s">
        <v>1271</v>
      </c>
      <c r="S84" s="69"/>
      <c r="T84" s="63"/>
      <c r="U84" s="63" t="s">
        <v>13</v>
      </c>
      <c r="V84" s="63"/>
      <c r="W84" s="63"/>
      <c r="X84" s="119">
        <v>32.04</v>
      </c>
      <c r="Y84" s="119">
        <v>19.96</v>
      </c>
      <c r="Z84" s="69"/>
      <c r="AA84" s="179"/>
      <c r="AB84" s="98"/>
      <c r="AC84" s="9"/>
      <c r="AD84" s="9"/>
      <c r="AE84" s="63"/>
      <c r="AF84" s="63"/>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row>
    <row r="85" spans="1:133" s="197" customFormat="1" ht="17" x14ac:dyDescent="0.2">
      <c r="A85" s="100" t="str">
        <f>CONCATENATE(E85," ",F85)</f>
        <v>Bison bison</v>
      </c>
      <c r="B85" s="9" t="s">
        <v>1971</v>
      </c>
      <c r="C85" s="8" t="s">
        <v>1571</v>
      </c>
      <c r="D85" s="8" t="s">
        <v>2332</v>
      </c>
      <c r="E85" s="2" t="s">
        <v>105</v>
      </c>
      <c r="F85" s="2" t="s">
        <v>1217</v>
      </c>
      <c r="G85" s="9">
        <v>1018</v>
      </c>
      <c r="H85" s="8"/>
      <c r="I85" s="9" t="s">
        <v>1567</v>
      </c>
      <c r="J85" s="8" t="s">
        <v>1568</v>
      </c>
      <c r="K85" s="69" t="s">
        <v>470</v>
      </c>
      <c r="L85" s="175"/>
      <c r="M85" s="99"/>
      <c r="N85" s="105"/>
      <c r="O85" s="105"/>
      <c r="P85" s="63"/>
      <c r="Q85" s="69" t="s">
        <v>16</v>
      </c>
      <c r="R85" s="69" t="s">
        <v>1271</v>
      </c>
      <c r="S85" s="69"/>
      <c r="T85" s="63"/>
      <c r="U85" s="63" t="s">
        <v>13</v>
      </c>
      <c r="V85" s="63"/>
      <c r="W85" s="105"/>
      <c r="X85" s="61">
        <v>32.25</v>
      </c>
      <c r="Y85" s="61">
        <v>21.51</v>
      </c>
      <c r="Z85" s="63"/>
      <c r="AA85" s="137"/>
      <c r="AB85" s="135"/>
      <c r="AC85" s="105"/>
      <c r="AD85" s="69"/>
      <c r="AE85" s="63"/>
      <c r="AF85" s="63"/>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row>
    <row r="86" spans="1:133" s="197" customFormat="1" ht="17" x14ac:dyDescent="0.2">
      <c r="A86" s="100" t="str">
        <f>CONCATENATE(E86," ",F86)</f>
        <v>Bison bison</v>
      </c>
      <c r="B86" s="9" t="s">
        <v>1971</v>
      </c>
      <c r="C86" s="8" t="s">
        <v>1571</v>
      </c>
      <c r="D86" s="8" t="s">
        <v>2332</v>
      </c>
      <c r="E86" s="2" t="s">
        <v>105</v>
      </c>
      <c r="F86" s="2" t="s">
        <v>1217</v>
      </c>
      <c r="G86" s="9">
        <v>1018</v>
      </c>
      <c r="H86" s="8"/>
      <c r="I86" s="9" t="s">
        <v>1567</v>
      </c>
      <c r="J86" s="8" t="s">
        <v>1568</v>
      </c>
      <c r="K86" s="69" t="s">
        <v>470</v>
      </c>
      <c r="L86" s="175"/>
      <c r="M86" s="99"/>
      <c r="N86" s="105"/>
      <c r="O86" s="105"/>
      <c r="P86" s="63"/>
      <c r="Q86" s="69" t="s">
        <v>16</v>
      </c>
      <c r="R86" s="69" t="s">
        <v>1271</v>
      </c>
      <c r="S86" s="69"/>
      <c r="T86" s="63"/>
      <c r="U86" s="63" t="s">
        <v>13</v>
      </c>
      <c r="V86" s="63"/>
      <c r="W86" s="105"/>
      <c r="X86" s="61">
        <v>35.56</v>
      </c>
      <c r="Y86" s="61">
        <v>24.85</v>
      </c>
      <c r="Z86" s="63"/>
      <c r="AA86" s="137"/>
      <c r="AB86" s="135"/>
      <c r="AC86" s="105"/>
      <c r="AD86" s="69"/>
      <c r="AE86" s="63"/>
      <c r="AF86" s="63"/>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row>
    <row r="87" spans="1:133" s="197" customFormat="1" ht="17" x14ac:dyDescent="0.2">
      <c r="A87" s="100" t="str">
        <f>CONCATENATE(E87," ",F87)</f>
        <v>Bison bison</v>
      </c>
      <c r="B87" s="9" t="s">
        <v>1971</v>
      </c>
      <c r="C87" s="8" t="s">
        <v>1571</v>
      </c>
      <c r="D87" s="8" t="s">
        <v>2332</v>
      </c>
      <c r="E87" s="2" t="s">
        <v>105</v>
      </c>
      <c r="F87" s="2" t="s">
        <v>1217</v>
      </c>
      <c r="G87" s="9">
        <v>1018</v>
      </c>
      <c r="H87" s="8"/>
      <c r="I87" s="9" t="s">
        <v>1567</v>
      </c>
      <c r="J87" s="8" t="s">
        <v>1568</v>
      </c>
      <c r="K87" s="69" t="s">
        <v>470</v>
      </c>
      <c r="L87" s="175"/>
      <c r="M87" s="99"/>
      <c r="N87" s="105"/>
      <c r="O87" s="105"/>
      <c r="P87" s="63"/>
      <c r="Q87" s="69" t="s">
        <v>16</v>
      </c>
      <c r="R87" s="69" t="s">
        <v>1271</v>
      </c>
      <c r="S87" s="69"/>
      <c r="T87" s="63"/>
      <c r="U87" s="63" t="s">
        <v>13</v>
      </c>
      <c r="V87" s="63"/>
      <c r="W87" s="105"/>
      <c r="X87" s="61">
        <v>32.29</v>
      </c>
      <c r="Y87" s="61">
        <v>21.28</v>
      </c>
      <c r="Z87" s="63"/>
      <c r="AA87" s="137"/>
      <c r="AB87" s="135"/>
      <c r="AC87" s="105"/>
      <c r="AD87" s="69"/>
      <c r="AE87" s="63"/>
      <c r="AF87" s="63"/>
      <c r="AG87" s="76"/>
      <c r="AH87" s="76"/>
      <c r="AI87" s="76"/>
      <c r="AJ87" s="76"/>
      <c r="AK87" s="76"/>
      <c r="AL87" s="76"/>
      <c r="AM87" s="76"/>
      <c r="AN87" s="76"/>
      <c r="AO87" s="76"/>
      <c r="AP87" s="76"/>
      <c r="AQ87" s="76"/>
      <c r="AR87" s="76"/>
      <c r="AS87" s="76"/>
      <c r="AT87" s="76"/>
      <c r="AU87" s="76"/>
      <c r="AV87" s="76"/>
      <c r="AW87" s="76"/>
      <c r="AX87" s="76"/>
      <c r="AY87" s="76"/>
      <c r="AZ87" s="76"/>
      <c r="BA87" s="76"/>
      <c r="BB87" s="76"/>
      <c r="BC87" s="76"/>
      <c r="BD87" s="76"/>
      <c r="BE87" s="76"/>
      <c r="BF87" s="76"/>
      <c r="BG87" s="76"/>
      <c r="BH87" s="76"/>
      <c r="BI87" s="76"/>
      <c r="BJ87" s="76"/>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row>
    <row r="88" spans="1:133" s="197" customFormat="1" ht="17" x14ac:dyDescent="0.2">
      <c r="A88" s="100" t="str">
        <f>CONCATENATE(E88," ",F88)</f>
        <v>Bison bison</v>
      </c>
      <c r="B88" s="9" t="s">
        <v>1971</v>
      </c>
      <c r="C88" s="8" t="s">
        <v>1571</v>
      </c>
      <c r="D88" s="8" t="s">
        <v>2332</v>
      </c>
      <c r="E88" s="2" t="s">
        <v>105</v>
      </c>
      <c r="F88" s="2" t="s">
        <v>1217</v>
      </c>
      <c r="G88" s="9">
        <v>1018</v>
      </c>
      <c r="H88" s="8"/>
      <c r="I88" s="9" t="s">
        <v>1567</v>
      </c>
      <c r="J88" s="8" t="s">
        <v>1568</v>
      </c>
      <c r="K88" s="69" t="s">
        <v>470</v>
      </c>
      <c r="L88" s="175"/>
      <c r="M88" s="99"/>
      <c r="N88" s="105"/>
      <c r="O88" s="105"/>
      <c r="P88" s="63"/>
      <c r="Q88" s="69" t="s">
        <v>16</v>
      </c>
      <c r="R88" s="69" t="s">
        <v>1271</v>
      </c>
      <c r="S88" s="69"/>
      <c r="T88" s="63"/>
      <c r="U88" s="63" t="s">
        <v>13</v>
      </c>
      <c r="V88" s="63"/>
      <c r="W88" s="105"/>
      <c r="X88" s="61">
        <v>33.39</v>
      </c>
      <c r="Y88" s="61">
        <v>22.09</v>
      </c>
      <c r="Z88" s="63"/>
      <c r="AA88" s="137"/>
      <c r="AB88" s="135"/>
      <c r="AC88" s="105"/>
      <c r="AD88" s="69"/>
      <c r="AE88" s="63"/>
      <c r="AF88" s="63"/>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D88" s="76"/>
      <c r="BE88" s="76"/>
      <c r="BF88" s="76"/>
      <c r="BG88" s="76"/>
      <c r="BH88" s="76"/>
      <c r="BI88" s="76"/>
      <c r="BJ88" s="76"/>
      <c r="BK88" s="84"/>
      <c r="BL88" s="84"/>
      <c r="BM88" s="84"/>
      <c r="BN88" s="84"/>
      <c r="BO88" s="84"/>
      <c r="BP88" s="84"/>
      <c r="BQ88" s="84"/>
      <c r="BR88" s="84"/>
      <c r="BS88" s="84"/>
      <c r="BT88" s="84"/>
      <c r="BU88" s="84"/>
      <c r="BV88" s="84"/>
      <c r="BW88" s="84"/>
      <c r="BX88" s="84"/>
      <c r="BY88" s="84"/>
      <c r="BZ88" s="84"/>
      <c r="CA88" s="84"/>
      <c r="CB88" s="84"/>
      <c r="CC88" s="84"/>
      <c r="CD88" s="84"/>
      <c r="CE88" s="84"/>
      <c r="CF88" s="84"/>
      <c r="CG88" s="84"/>
      <c r="CH88" s="84"/>
      <c r="CI88" s="84"/>
      <c r="CJ88" s="84"/>
      <c r="CK88" s="84"/>
      <c r="CL88" s="84"/>
      <c r="CM88" s="84"/>
      <c r="CN88" s="84"/>
      <c r="CO88" s="84"/>
      <c r="CP88" s="84"/>
      <c r="CQ88" s="84"/>
      <c r="CR88" s="84"/>
      <c r="CS88" s="84"/>
      <c r="CT88" s="84"/>
      <c r="CU88" s="84"/>
      <c r="CV88" s="84"/>
      <c r="CW88" s="84"/>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row>
    <row r="89" spans="1:133" s="197" customFormat="1" ht="17" x14ac:dyDescent="0.2">
      <c r="A89" s="100" t="str">
        <f>CONCATENATE(E89," ",F89)</f>
        <v>Bison bison</v>
      </c>
      <c r="B89" s="9" t="s">
        <v>1971</v>
      </c>
      <c r="C89" s="8" t="s">
        <v>1571</v>
      </c>
      <c r="D89" s="8" t="s">
        <v>2332</v>
      </c>
      <c r="E89" s="2" t="s">
        <v>105</v>
      </c>
      <c r="F89" s="2" t="s">
        <v>1217</v>
      </c>
      <c r="G89" s="9">
        <v>1018</v>
      </c>
      <c r="H89" s="8"/>
      <c r="I89" s="9" t="s">
        <v>1567</v>
      </c>
      <c r="J89" s="8" t="s">
        <v>1568</v>
      </c>
      <c r="K89" s="69" t="s">
        <v>470</v>
      </c>
      <c r="L89" s="175"/>
      <c r="M89" s="99"/>
      <c r="N89" s="105"/>
      <c r="O89" s="105"/>
      <c r="P89" s="63"/>
      <c r="Q89" s="69" t="s">
        <v>16</v>
      </c>
      <c r="R89" s="69" t="s">
        <v>1271</v>
      </c>
      <c r="S89" s="69"/>
      <c r="T89" s="63"/>
      <c r="U89" s="63" t="s">
        <v>13</v>
      </c>
      <c r="V89" s="63"/>
      <c r="W89" s="105"/>
      <c r="X89" s="61">
        <v>33.43</v>
      </c>
      <c r="Y89" s="61">
        <v>17.690000000000001</v>
      </c>
      <c r="Z89" s="63"/>
      <c r="AA89" s="137"/>
      <c r="AB89" s="135"/>
      <c r="AC89" s="105"/>
      <c r="AD89" s="69"/>
      <c r="AE89" s="63"/>
      <c r="AF89" s="63"/>
      <c r="AG89" s="76"/>
      <c r="AH89" s="76"/>
      <c r="AI89" s="76"/>
      <c r="AJ89" s="76"/>
      <c r="AK89" s="76"/>
      <c r="AL89" s="76"/>
      <c r="AM89" s="76"/>
      <c r="AN89" s="76"/>
      <c r="AO89" s="76"/>
      <c r="AP89" s="76"/>
      <c r="AQ89" s="76"/>
      <c r="AR89" s="76"/>
      <c r="AS89" s="76"/>
      <c r="AT89" s="76"/>
      <c r="AU89" s="76"/>
      <c r="AV89" s="76"/>
      <c r="AW89" s="76"/>
      <c r="AX89" s="76"/>
      <c r="AY89" s="76"/>
      <c r="AZ89" s="76"/>
      <c r="BA89" s="76"/>
      <c r="BB89" s="76"/>
      <c r="BC89" s="76"/>
      <c r="BD89" s="76"/>
      <c r="BE89" s="76"/>
      <c r="BF89" s="76"/>
      <c r="BG89" s="76"/>
      <c r="BH89" s="76"/>
      <c r="BI89" s="76"/>
      <c r="BJ89" s="76"/>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row>
    <row r="90" spans="1:133" s="197" customFormat="1" ht="17" x14ac:dyDescent="0.2">
      <c r="A90" s="100" t="str">
        <f>CONCATENATE(E90," ",F90)</f>
        <v>Bison bison</v>
      </c>
      <c r="B90" s="9" t="s">
        <v>1971</v>
      </c>
      <c r="C90" s="8" t="s">
        <v>1571</v>
      </c>
      <c r="D90" s="8" t="s">
        <v>2332</v>
      </c>
      <c r="E90" s="2" t="s">
        <v>105</v>
      </c>
      <c r="F90" s="2" t="s">
        <v>1217</v>
      </c>
      <c r="G90" s="9">
        <v>1018</v>
      </c>
      <c r="H90" s="8"/>
      <c r="I90" s="9" t="s">
        <v>1567</v>
      </c>
      <c r="J90" s="8" t="s">
        <v>1568</v>
      </c>
      <c r="K90" s="69" t="s">
        <v>470</v>
      </c>
      <c r="L90" s="175"/>
      <c r="M90" s="99"/>
      <c r="N90" s="105"/>
      <c r="O90" s="105"/>
      <c r="P90" s="63"/>
      <c r="Q90" s="69" t="s">
        <v>16</v>
      </c>
      <c r="R90" s="69" t="s">
        <v>1271</v>
      </c>
      <c r="S90" s="69"/>
      <c r="T90" s="63"/>
      <c r="U90" s="63" t="s">
        <v>13</v>
      </c>
      <c r="V90" s="63"/>
      <c r="W90" s="105"/>
      <c r="X90" s="61">
        <v>32.15</v>
      </c>
      <c r="Y90" s="61">
        <v>20.010000000000002</v>
      </c>
      <c r="Z90" s="63"/>
      <c r="AA90" s="137"/>
      <c r="AB90" s="135"/>
      <c r="AC90" s="105"/>
      <c r="AD90" s="69"/>
      <c r="AE90" s="63"/>
      <c r="AF90" s="63"/>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row>
    <row r="91" spans="1:133" s="197" customFormat="1" ht="17" x14ac:dyDescent="0.2">
      <c r="A91" s="100" t="str">
        <f>CONCATENATE(E91," ",F91)</f>
        <v>Bison bison</v>
      </c>
      <c r="B91" s="9" t="s">
        <v>1971</v>
      </c>
      <c r="C91" s="8" t="s">
        <v>1571</v>
      </c>
      <c r="D91" s="8" t="s">
        <v>2332</v>
      </c>
      <c r="E91" s="2" t="s">
        <v>105</v>
      </c>
      <c r="F91" s="2" t="s">
        <v>1217</v>
      </c>
      <c r="G91" s="9">
        <v>1018</v>
      </c>
      <c r="H91" s="8"/>
      <c r="I91" s="9" t="s">
        <v>1567</v>
      </c>
      <c r="J91" s="8" t="s">
        <v>1568</v>
      </c>
      <c r="K91" s="69" t="s">
        <v>470</v>
      </c>
      <c r="L91" s="175"/>
      <c r="M91" s="99"/>
      <c r="N91" s="105"/>
      <c r="O91" s="105"/>
      <c r="P91" s="63"/>
      <c r="Q91" s="69" t="s">
        <v>16</v>
      </c>
      <c r="R91" s="69" t="s">
        <v>1271</v>
      </c>
      <c r="S91" s="69"/>
      <c r="T91" s="63"/>
      <c r="U91" s="63" t="s">
        <v>13</v>
      </c>
      <c r="V91" s="63"/>
      <c r="W91" s="105"/>
      <c r="X91" s="61">
        <v>30.94</v>
      </c>
      <c r="Y91" s="61">
        <v>20.3</v>
      </c>
      <c r="Z91" s="63"/>
      <c r="AA91" s="137"/>
      <c r="AB91" s="135"/>
      <c r="AC91" s="105"/>
      <c r="AD91" s="69"/>
      <c r="AE91" s="63"/>
      <c r="AF91" s="63"/>
      <c r="AG91" s="76"/>
      <c r="AH91" s="76"/>
      <c r="AI91" s="76"/>
      <c r="AJ91" s="76"/>
      <c r="AK91" s="76"/>
      <c r="AL91" s="76"/>
      <c r="AM91" s="76"/>
      <c r="AN91" s="76"/>
      <c r="AO91" s="76"/>
      <c r="AP91" s="76"/>
      <c r="AQ91" s="76"/>
      <c r="AR91" s="76"/>
      <c r="AS91" s="76"/>
      <c r="AT91" s="76"/>
      <c r="AU91" s="76"/>
      <c r="AV91" s="76"/>
      <c r="AW91" s="76"/>
      <c r="AX91" s="76"/>
      <c r="AY91" s="76"/>
      <c r="AZ91" s="76"/>
      <c r="BA91" s="76"/>
      <c r="BB91" s="76"/>
      <c r="BC91" s="76"/>
      <c r="BD91" s="76"/>
      <c r="BE91" s="76"/>
      <c r="BF91" s="76"/>
      <c r="BG91" s="76"/>
      <c r="BH91" s="76"/>
      <c r="BI91" s="76"/>
      <c r="BJ91" s="76"/>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row>
    <row r="92" spans="1:133" s="197" customFormat="1" ht="17" x14ac:dyDescent="0.2">
      <c r="A92" s="100" t="str">
        <f>CONCATENATE(E92," ",F92)</f>
        <v>Bison bison</v>
      </c>
      <c r="B92" s="9" t="s">
        <v>1971</v>
      </c>
      <c r="C92" s="8" t="s">
        <v>1571</v>
      </c>
      <c r="D92" s="8" t="s">
        <v>2332</v>
      </c>
      <c r="E92" s="2" t="s">
        <v>105</v>
      </c>
      <c r="F92" s="2" t="s">
        <v>1217</v>
      </c>
      <c r="G92" s="9">
        <v>1018</v>
      </c>
      <c r="H92" s="8"/>
      <c r="I92" s="9" t="s">
        <v>1567</v>
      </c>
      <c r="J92" s="8" t="s">
        <v>1568</v>
      </c>
      <c r="K92" s="69" t="s">
        <v>470</v>
      </c>
      <c r="L92" s="175"/>
      <c r="M92" s="99"/>
      <c r="N92" s="105"/>
      <c r="O92" s="105"/>
      <c r="P92" s="63"/>
      <c r="Q92" s="69" t="s">
        <v>16</v>
      </c>
      <c r="R92" s="69" t="s">
        <v>1271</v>
      </c>
      <c r="S92" s="69"/>
      <c r="T92" s="63"/>
      <c r="U92" s="63" t="s">
        <v>13</v>
      </c>
      <c r="V92" s="63"/>
      <c r="W92" s="105"/>
      <c r="X92" s="61">
        <v>31.5</v>
      </c>
      <c r="Y92" s="61">
        <v>18.21</v>
      </c>
      <c r="Z92" s="63"/>
      <c r="AA92" s="137"/>
      <c r="AB92" s="135"/>
      <c r="AC92" s="105"/>
      <c r="AD92" s="69"/>
      <c r="AE92" s="63"/>
      <c r="AF92" s="63"/>
      <c r="AG92" s="76"/>
      <c r="AH92" s="76"/>
      <c r="AI92" s="76"/>
      <c r="AJ92" s="76"/>
      <c r="AK92" s="76"/>
      <c r="AL92" s="76"/>
      <c r="AM92" s="76"/>
      <c r="AN92" s="76"/>
      <c r="AO92" s="76"/>
      <c r="AP92" s="76"/>
      <c r="AQ92" s="76"/>
      <c r="AR92" s="76"/>
      <c r="AS92" s="76"/>
      <c r="AT92" s="76"/>
      <c r="AU92" s="76"/>
      <c r="AV92" s="76"/>
      <c r="AW92" s="76"/>
      <c r="AX92" s="76"/>
      <c r="AY92" s="76"/>
      <c r="AZ92" s="76"/>
      <c r="BA92" s="76"/>
      <c r="BB92" s="76"/>
      <c r="BC92" s="76"/>
      <c r="BD92" s="76"/>
      <c r="BE92" s="76"/>
      <c r="BF92" s="76"/>
      <c r="BG92" s="76"/>
      <c r="BH92" s="76"/>
      <c r="BI92" s="76"/>
      <c r="BJ92" s="76"/>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row>
    <row r="93" spans="1:133" s="197" customFormat="1" ht="17" x14ac:dyDescent="0.2">
      <c r="A93" s="100" t="str">
        <f>CONCATENATE(E93," ",F93)</f>
        <v>Bison bison</v>
      </c>
      <c r="B93" s="9" t="s">
        <v>1971</v>
      </c>
      <c r="C93" s="8" t="s">
        <v>1571</v>
      </c>
      <c r="D93" s="8" t="s">
        <v>2332</v>
      </c>
      <c r="E93" s="2" t="s">
        <v>105</v>
      </c>
      <c r="F93" s="2" t="s">
        <v>1217</v>
      </c>
      <c r="G93" s="9">
        <v>1018</v>
      </c>
      <c r="H93" s="8"/>
      <c r="I93" s="9" t="s">
        <v>1567</v>
      </c>
      <c r="J93" s="8" t="s">
        <v>1568</v>
      </c>
      <c r="K93" s="69" t="s">
        <v>470</v>
      </c>
      <c r="L93" s="175"/>
      <c r="M93" s="99"/>
      <c r="N93" s="105"/>
      <c r="O93" s="105"/>
      <c r="P93" s="63"/>
      <c r="Q93" s="69" t="s">
        <v>16</v>
      </c>
      <c r="R93" s="69" t="s">
        <v>1271</v>
      </c>
      <c r="S93" s="69"/>
      <c r="T93" s="63"/>
      <c r="U93" s="63" t="s">
        <v>13</v>
      </c>
      <c r="V93" s="63"/>
      <c r="W93" s="105"/>
      <c r="X93" s="61">
        <v>27.73</v>
      </c>
      <c r="Y93" s="61"/>
      <c r="Z93" s="63"/>
      <c r="AA93" s="137"/>
      <c r="AB93" s="135"/>
      <c r="AC93" s="105"/>
      <c r="AD93" s="69"/>
      <c r="AE93" s="63"/>
      <c r="AF93" s="63"/>
      <c r="AG93" s="76"/>
      <c r="AH93" s="76"/>
      <c r="AI93" s="76"/>
      <c r="AJ93" s="76"/>
      <c r="AK93" s="76"/>
      <c r="AL93" s="76"/>
      <c r="AM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4"/>
      <c r="CJ93" s="84"/>
      <c r="CK93" s="84"/>
      <c r="CL93" s="84"/>
      <c r="CM93" s="84"/>
      <c r="CN93" s="84"/>
      <c r="CO93" s="84"/>
      <c r="CP93" s="84"/>
      <c r="CQ93" s="84"/>
      <c r="CR93" s="84"/>
      <c r="CS93" s="84"/>
      <c r="CT93" s="84"/>
      <c r="CU93" s="84"/>
      <c r="CV93" s="84"/>
      <c r="CW93" s="84"/>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row>
    <row r="94" spans="1:133" s="197" customFormat="1" ht="17" x14ac:dyDescent="0.2">
      <c r="A94" s="100" t="str">
        <f>CONCATENATE(E94," ",F94)</f>
        <v>Bison bison</v>
      </c>
      <c r="B94" s="9" t="s">
        <v>1971</v>
      </c>
      <c r="C94" s="8" t="s">
        <v>1571</v>
      </c>
      <c r="D94" s="8" t="s">
        <v>2332</v>
      </c>
      <c r="E94" s="2" t="s">
        <v>105</v>
      </c>
      <c r="F94" s="2" t="s">
        <v>1217</v>
      </c>
      <c r="G94" s="9">
        <v>1018</v>
      </c>
      <c r="H94" s="8"/>
      <c r="I94" s="9" t="s">
        <v>1567</v>
      </c>
      <c r="J94" s="8" t="s">
        <v>1568</v>
      </c>
      <c r="K94" s="69" t="s">
        <v>470</v>
      </c>
      <c r="L94" s="175"/>
      <c r="M94" s="99"/>
      <c r="N94" s="105"/>
      <c r="O94" s="105"/>
      <c r="P94" s="63"/>
      <c r="Q94" s="69" t="s">
        <v>16</v>
      </c>
      <c r="R94" s="69" t="s">
        <v>1271</v>
      </c>
      <c r="S94" s="69"/>
      <c r="T94" s="63"/>
      <c r="U94" s="63" t="s">
        <v>13</v>
      </c>
      <c r="V94" s="63"/>
      <c r="W94" s="105"/>
      <c r="X94" s="61">
        <v>35.69</v>
      </c>
      <c r="Y94" s="61">
        <v>22.49</v>
      </c>
      <c r="Z94" s="63"/>
      <c r="AA94" s="137"/>
      <c r="AB94" s="135"/>
      <c r="AC94" s="105"/>
      <c r="AD94" s="69"/>
      <c r="AE94" s="63"/>
      <c r="AF94" s="63"/>
      <c r="AG94" s="76"/>
      <c r="AH94" s="76"/>
      <c r="AI94" s="76"/>
      <c r="AJ94" s="76"/>
      <c r="AK94" s="76"/>
      <c r="AL94" s="76"/>
      <c r="AM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84"/>
      <c r="BL94" s="84"/>
      <c r="BM94" s="84"/>
      <c r="BN94" s="84"/>
      <c r="BO94" s="84"/>
      <c r="BP94" s="84"/>
      <c r="BQ94" s="84"/>
      <c r="BR94" s="84"/>
      <c r="BS94" s="84"/>
      <c r="BT94" s="84"/>
      <c r="BU94" s="84"/>
      <c r="BV94" s="84"/>
      <c r="BW94" s="84"/>
      <c r="BX94" s="84"/>
      <c r="BY94" s="84"/>
      <c r="BZ94" s="84"/>
      <c r="CA94" s="84"/>
      <c r="CB94" s="84"/>
      <c r="CC94" s="84"/>
      <c r="CD94" s="84"/>
      <c r="CE94" s="84"/>
      <c r="CF94" s="84"/>
      <c r="CG94" s="84"/>
      <c r="CH94" s="84"/>
      <c r="CI94" s="84"/>
      <c r="CJ94" s="84"/>
      <c r="CK94" s="84"/>
      <c r="CL94" s="84"/>
      <c r="CM94" s="84"/>
      <c r="CN94" s="84"/>
      <c r="CO94" s="84"/>
      <c r="CP94" s="84"/>
      <c r="CQ94" s="84"/>
      <c r="CR94" s="84"/>
      <c r="CS94" s="84"/>
      <c r="CT94" s="84"/>
      <c r="CU94" s="84"/>
      <c r="CV94" s="84"/>
      <c r="CW94" s="84"/>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row>
    <row r="95" spans="1:133" s="197" customFormat="1" ht="17" x14ac:dyDescent="0.2">
      <c r="A95" s="100" t="str">
        <f>CONCATENATE(E95," ",F95)</f>
        <v>Bison bison</v>
      </c>
      <c r="B95" s="9" t="s">
        <v>1971</v>
      </c>
      <c r="C95" s="8" t="s">
        <v>1571</v>
      </c>
      <c r="D95" s="8" t="s">
        <v>2332</v>
      </c>
      <c r="E95" s="2" t="s">
        <v>105</v>
      </c>
      <c r="F95" s="2" t="s">
        <v>1217</v>
      </c>
      <c r="G95" s="9">
        <v>1018</v>
      </c>
      <c r="H95" s="8"/>
      <c r="I95" s="9" t="s">
        <v>1567</v>
      </c>
      <c r="J95" s="8" t="s">
        <v>1568</v>
      </c>
      <c r="K95" s="69" t="s">
        <v>470</v>
      </c>
      <c r="L95" s="175"/>
      <c r="M95" s="99"/>
      <c r="N95" s="105"/>
      <c r="O95" s="105"/>
      <c r="P95" s="63"/>
      <c r="Q95" s="69" t="s">
        <v>16</v>
      </c>
      <c r="R95" s="69" t="s">
        <v>1271</v>
      </c>
      <c r="S95" s="69"/>
      <c r="T95" s="63"/>
      <c r="U95" s="63" t="s">
        <v>13</v>
      </c>
      <c r="V95" s="63"/>
      <c r="W95" s="105"/>
      <c r="X95" s="61">
        <v>27.23</v>
      </c>
      <c r="Y95" s="61">
        <v>25.73</v>
      </c>
      <c r="Z95" s="63"/>
      <c r="AA95" s="137"/>
      <c r="AB95" s="135"/>
      <c r="AC95" s="105"/>
      <c r="AD95" s="69"/>
      <c r="AE95" s="63"/>
      <c r="AF95" s="63"/>
      <c r="AG95" s="76"/>
      <c r="AH95" s="76"/>
      <c r="AI95" s="76"/>
      <c r="AJ95" s="76"/>
      <c r="AK95" s="76"/>
      <c r="AL95" s="76"/>
      <c r="AM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4"/>
      <c r="CJ95" s="84"/>
      <c r="CK95" s="84"/>
      <c r="CL95" s="84"/>
      <c r="CM95" s="84"/>
      <c r="CN95" s="84"/>
      <c r="CO95" s="84"/>
      <c r="CP95" s="84"/>
      <c r="CQ95" s="84"/>
      <c r="CR95" s="84"/>
      <c r="CS95" s="84"/>
      <c r="CT95" s="84"/>
      <c r="CU95" s="84"/>
      <c r="CV95" s="84"/>
      <c r="CW95" s="84"/>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row>
    <row r="96" spans="1:133" s="197" customFormat="1" ht="17" x14ac:dyDescent="0.2">
      <c r="A96" s="100" t="str">
        <f>CONCATENATE(E96," ",F96)</f>
        <v>Bison bison</v>
      </c>
      <c r="B96" s="9" t="s">
        <v>1971</v>
      </c>
      <c r="C96" s="8" t="s">
        <v>1571</v>
      </c>
      <c r="D96" s="8" t="s">
        <v>2332</v>
      </c>
      <c r="E96" s="2" t="s">
        <v>105</v>
      </c>
      <c r="F96" s="2" t="s">
        <v>1217</v>
      </c>
      <c r="G96" s="9">
        <v>1018</v>
      </c>
      <c r="H96" s="8">
        <v>2</v>
      </c>
      <c r="I96" s="9" t="s">
        <v>1567</v>
      </c>
      <c r="J96" s="8" t="s">
        <v>1568</v>
      </c>
      <c r="K96" s="69" t="s">
        <v>470</v>
      </c>
      <c r="L96" s="175"/>
      <c r="M96" s="99"/>
      <c r="N96" s="105"/>
      <c r="O96" s="105"/>
      <c r="P96" s="63"/>
      <c r="Q96" s="69" t="s">
        <v>24</v>
      </c>
      <c r="R96" s="69" t="s">
        <v>2379</v>
      </c>
      <c r="S96" s="69"/>
      <c r="T96" s="63"/>
      <c r="U96" s="63" t="s">
        <v>13</v>
      </c>
      <c r="V96" s="63"/>
      <c r="W96" s="105"/>
      <c r="X96" s="61">
        <v>43.83</v>
      </c>
      <c r="Y96" s="61">
        <v>14.82</v>
      </c>
      <c r="Z96" s="63"/>
      <c r="AA96" s="137"/>
      <c r="AB96" s="135"/>
      <c r="AC96" s="105"/>
      <c r="AD96" s="69"/>
      <c r="AE96" s="63"/>
      <c r="AF96" s="63"/>
      <c r="AG96" s="76"/>
      <c r="AH96" s="76"/>
      <c r="AI96" s="76"/>
      <c r="AJ96" s="76"/>
      <c r="AK96" s="76"/>
      <c r="AL96" s="76"/>
      <c r="AM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84"/>
      <c r="BL96" s="84"/>
      <c r="BM96" s="84"/>
      <c r="BN96" s="84"/>
      <c r="BO96" s="84"/>
      <c r="BP96" s="84"/>
      <c r="BQ96" s="84"/>
      <c r="BR96" s="84"/>
      <c r="BS96" s="84"/>
      <c r="BT96" s="84"/>
      <c r="BU96" s="84"/>
      <c r="BV96" s="84"/>
      <c r="BW96" s="84"/>
      <c r="BX96" s="84"/>
      <c r="BY96" s="84"/>
      <c r="BZ96" s="84"/>
      <c r="CA96" s="84"/>
      <c r="CB96" s="84"/>
      <c r="CC96" s="84"/>
      <c r="CD96" s="84"/>
      <c r="CE96" s="84"/>
      <c r="CF96" s="84"/>
      <c r="CG96" s="84"/>
      <c r="CH96" s="84"/>
      <c r="CI96" s="84"/>
      <c r="CJ96" s="84"/>
      <c r="CK96" s="84"/>
      <c r="CL96" s="84"/>
      <c r="CM96" s="84"/>
      <c r="CN96" s="84"/>
      <c r="CO96" s="84"/>
      <c r="CP96" s="84"/>
      <c r="CQ96" s="84"/>
      <c r="CR96" s="84"/>
      <c r="CS96" s="84"/>
      <c r="CT96" s="84"/>
      <c r="CU96" s="84"/>
      <c r="CV96" s="84"/>
      <c r="CW96" s="84"/>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row>
    <row r="97" spans="1:133" s="197" customFormat="1" ht="17" x14ac:dyDescent="0.2">
      <c r="A97" s="100" t="str">
        <f>CONCATENATE(E97," ",F97)</f>
        <v>Bison bison</v>
      </c>
      <c r="B97" s="9" t="s">
        <v>1971</v>
      </c>
      <c r="C97" s="8" t="s">
        <v>1571</v>
      </c>
      <c r="D97" s="8" t="s">
        <v>2332</v>
      </c>
      <c r="E97" s="2" t="s">
        <v>105</v>
      </c>
      <c r="F97" s="2" t="s">
        <v>1217</v>
      </c>
      <c r="G97" s="9">
        <v>1018</v>
      </c>
      <c r="H97" s="8">
        <v>3</v>
      </c>
      <c r="I97" s="9" t="s">
        <v>1567</v>
      </c>
      <c r="J97" s="8" t="s">
        <v>1568</v>
      </c>
      <c r="K97" s="69" t="s">
        <v>470</v>
      </c>
      <c r="L97" s="175"/>
      <c r="M97" s="99"/>
      <c r="N97" s="105"/>
      <c r="O97" s="105"/>
      <c r="P97" s="63"/>
      <c r="Q97" s="69" t="s">
        <v>24</v>
      </c>
      <c r="R97" s="69" t="s">
        <v>2379</v>
      </c>
      <c r="S97" s="69"/>
      <c r="T97" s="63"/>
      <c r="U97" s="63" t="s">
        <v>13</v>
      </c>
      <c r="V97" s="63"/>
      <c r="W97" s="105"/>
      <c r="X97" s="61">
        <v>42.23</v>
      </c>
      <c r="Y97" s="61">
        <v>18.45</v>
      </c>
      <c r="Z97" s="63"/>
      <c r="AA97" s="137"/>
      <c r="AB97" s="135"/>
      <c r="AC97" s="105"/>
      <c r="AD97" s="69"/>
      <c r="AE97" s="63"/>
      <c r="AF97" s="63"/>
      <c r="AG97" s="76"/>
      <c r="AH97" s="76"/>
      <c r="AI97" s="76"/>
      <c r="AJ97" s="76"/>
      <c r="AK97" s="76"/>
      <c r="AL97" s="76"/>
      <c r="AM97" s="76"/>
      <c r="AN97" s="76"/>
      <c r="AO97" s="76"/>
      <c r="AP97" s="76"/>
      <c r="AQ97" s="76"/>
      <c r="AR97" s="76"/>
      <c r="AS97" s="76"/>
      <c r="AT97" s="76"/>
      <c r="AU97" s="76"/>
      <c r="AV97" s="76"/>
      <c r="AW97" s="76"/>
      <c r="AX97" s="76"/>
      <c r="AY97" s="76"/>
      <c r="AZ97" s="76"/>
      <c r="BA97" s="76"/>
      <c r="BB97" s="76"/>
      <c r="BC97" s="76"/>
      <c r="BD97" s="76"/>
      <c r="BE97" s="76"/>
      <c r="BF97" s="76"/>
      <c r="BG97" s="76"/>
      <c r="BH97" s="76"/>
      <c r="BI97" s="76"/>
      <c r="BJ97" s="76"/>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row>
    <row r="98" spans="1:133" s="197" customFormat="1" ht="17" x14ac:dyDescent="0.2">
      <c r="A98" s="100" t="str">
        <f>CONCATENATE(E98," ",F98)</f>
        <v>Bison bison</v>
      </c>
      <c r="B98" s="9" t="s">
        <v>1971</v>
      </c>
      <c r="C98" s="8" t="s">
        <v>1571</v>
      </c>
      <c r="D98" s="8" t="s">
        <v>2332</v>
      </c>
      <c r="E98" s="2" t="s">
        <v>105</v>
      </c>
      <c r="F98" s="2" t="s">
        <v>1217</v>
      </c>
      <c r="G98" s="9">
        <v>1018</v>
      </c>
      <c r="H98" s="8">
        <v>4</v>
      </c>
      <c r="I98" s="9" t="s">
        <v>1567</v>
      </c>
      <c r="J98" s="8" t="s">
        <v>1568</v>
      </c>
      <c r="K98" s="69" t="s">
        <v>470</v>
      </c>
      <c r="L98" s="175"/>
      <c r="M98" s="99"/>
      <c r="N98" s="105"/>
      <c r="O98" s="105"/>
      <c r="P98" s="63"/>
      <c r="Q98" s="69" t="s">
        <v>24</v>
      </c>
      <c r="R98" s="69" t="s">
        <v>2379</v>
      </c>
      <c r="S98" s="69"/>
      <c r="T98" s="63"/>
      <c r="U98" s="63" t="s">
        <v>13</v>
      </c>
      <c r="V98" s="63"/>
      <c r="W98" s="105"/>
      <c r="X98" s="61">
        <v>45.81</v>
      </c>
      <c r="Y98" s="61">
        <v>14.5</v>
      </c>
      <c r="Z98" s="63"/>
      <c r="AA98" s="137"/>
      <c r="AB98" s="135"/>
      <c r="AC98" s="105"/>
      <c r="AD98" s="69"/>
      <c r="AE98" s="63"/>
      <c r="AF98" s="63"/>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84"/>
      <c r="BL98" s="84"/>
      <c r="BM98" s="84"/>
      <c r="BN98" s="84"/>
      <c r="BO98" s="84"/>
      <c r="BP98" s="84"/>
      <c r="BQ98" s="84"/>
      <c r="BR98" s="84"/>
      <c r="BS98" s="84"/>
      <c r="BT98" s="84"/>
      <c r="BU98" s="84"/>
      <c r="BV98" s="84"/>
      <c r="BW98" s="84"/>
      <c r="BX98" s="84"/>
      <c r="BY98" s="84"/>
      <c r="BZ98" s="84"/>
      <c r="CA98" s="84"/>
      <c r="CB98" s="84"/>
      <c r="CC98" s="84"/>
      <c r="CD98" s="84"/>
      <c r="CE98" s="84"/>
      <c r="CF98" s="84"/>
      <c r="CG98" s="84"/>
      <c r="CH98" s="84"/>
      <c r="CI98" s="84"/>
      <c r="CJ98" s="84"/>
      <c r="CK98" s="84"/>
      <c r="CL98" s="84"/>
      <c r="CM98" s="84"/>
      <c r="CN98" s="84"/>
      <c r="CO98" s="84"/>
      <c r="CP98" s="84"/>
      <c r="CQ98" s="84"/>
      <c r="CR98" s="84"/>
      <c r="CS98" s="84"/>
      <c r="CT98" s="84"/>
      <c r="CU98" s="84"/>
      <c r="CV98" s="84"/>
      <c r="CW98" s="84"/>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row>
    <row r="99" spans="1:133" s="197" customFormat="1" ht="17" x14ac:dyDescent="0.2">
      <c r="A99" s="100" t="str">
        <f>CONCATENATE(E99," ",F99)</f>
        <v>Bison bison</v>
      </c>
      <c r="B99" s="9" t="s">
        <v>1971</v>
      </c>
      <c r="C99" s="8" t="s">
        <v>1571</v>
      </c>
      <c r="D99" s="8" t="s">
        <v>2332</v>
      </c>
      <c r="E99" s="2" t="s">
        <v>105</v>
      </c>
      <c r="F99" s="2" t="s">
        <v>1217</v>
      </c>
      <c r="G99" s="9">
        <v>1018</v>
      </c>
      <c r="H99" s="8">
        <v>5</v>
      </c>
      <c r="I99" s="9" t="s">
        <v>1567</v>
      </c>
      <c r="J99" s="8" t="s">
        <v>1568</v>
      </c>
      <c r="K99" s="69" t="s">
        <v>470</v>
      </c>
      <c r="L99" s="175"/>
      <c r="M99" s="99"/>
      <c r="N99" s="105"/>
      <c r="O99" s="105"/>
      <c r="P99" s="63"/>
      <c r="Q99" s="69" t="s">
        <v>24</v>
      </c>
      <c r="R99" s="69" t="s">
        <v>2379</v>
      </c>
      <c r="S99" s="69"/>
      <c r="T99" s="63"/>
      <c r="U99" s="63" t="s">
        <v>13</v>
      </c>
      <c r="V99" s="63"/>
      <c r="W99" s="105"/>
      <c r="X99" s="61">
        <v>44.24</v>
      </c>
      <c r="Y99" s="61">
        <v>13.93</v>
      </c>
      <c r="Z99" s="63"/>
      <c r="AA99" s="137"/>
      <c r="AB99" s="135"/>
      <c r="AC99" s="105"/>
      <c r="AD99" s="69"/>
      <c r="AE99" s="63"/>
      <c r="AF99" s="63"/>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76"/>
      <c r="BH99" s="76"/>
      <c r="BI99" s="76"/>
      <c r="BJ99" s="76"/>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row>
    <row r="100" spans="1:133" s="197" customFormat="1" ht="17" x14ac:dyDescent="0.2">
      <c r="A100" s="100" t="str">
        <f>CONCATENATE(E100," ",F100)</f>
        <v>Bison bison</v>
      </c>
      <c r="B100" s="9" t="s">
        <v>1971</v>
      </c>
      <c r="C100" s="8" t="s">
        <v>1571</v>
      </c>
      <c r="D100" s="8" t="s">
        <v>2332</v>
      </c>
      <c r="E100" s="2" t="s">
        <v>105</v>
      </c>
      <c r="F100" s="2" t="s">
        <v>1217</v>
      </c>
      <c r="G100" s="9">
        <v>1018</v>
      </c>
      <c r="H100" s="8">
        <v>6</v>
      </c>
      <c r="I100" s="9" t="s">
        <v>1567</v>
      </c>
      <c r="J100" s="8" t="s">
        <v>1568</v>
      </c>
      <c r="K100" s="69" t="s">
        <v>470</v>
      </c>
      <c r="L100" s="175"/>
      <c r="M100" s="99"/>
      <c r="N100" s="105"/>
      <c r="O100" s="105"/>
      <c r="P100" s="63"/>
      <c r="Q100" s="69" t="s">
        <v>24</v>
      </c>
      <c r="R100" s="69" t="s">
        <v>2379</v>
      </c>
      <c r="S100" s="69"/>
      <c r="T100" s="63"/>
      <c r="U100" s="63" t="s">
        <v>13</v>
      </c>
      <c r="V100" s="63"/>
      <c r="W100" s="105"/>
      <c r="X100" s="61">
        <v>43.77</v>
      </c>
      <c r="Y100" s="61">
        <v>14.54</v>
      </c>
      <c r="Z100" s="63"/>
      <c r="AA100" s="137"/>
      <c r="AB100" s="135"/>
      <c r="AC100" s="105"/>
      <c r="AD100" s="69"/>
      <c r="AE100" s="63"/>
      <c r="AF100" s="63"/>
      <c r="AG100" s="76"/>
      <c r="AH100" s="76"/>
      <c r="AI100" s="76"/>
      <c r="AJ100" s="76"/>
      <c r="AK100" s="76"/>
      <c r="AL100" s="76"/>
      <c r="AM100" s="76"/>
      <c r="AN100" s="76"/>
      <c r="AO100" s="76"/>
      <c r="AP100" s="76"/>
      <c r="AQ100" s="76"/>
      <c r="AR100" s="76"/>
      <c r="AS100" s="76"/>
      <c r="AT100" s="76"/>
      <c r="AU100" s="76"/>
      <c r="AV100" s="76"/>
      <c r="AW100" s="76"/>
      <c r="AX100" s="76"/>
      <c r="AY100" s="76"/>
      <c r="AZ100" s="76"/>
      <c r="BA100" s="76"/>
      <c r="BB100" s="76"/>
      <c r="BC100" s="76"/>
      <c r="BD100" s="76"/>
      <c r="BE100" s="76"/>
      <c r="BF100" s="76"/>
      <c r="BG100" s="76"/>
      <c r="BH100" s="76"/>
      <c r="BI100" s="76"/>
      <c r="BJ100" s="76"/>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row>
    <row r="101" spans="1:133" s="197" customFormat="1" ht="17" x14ac:dyDescent="0.2">
      <c r="A101" s="100" t="str">
        <f>CONCATENATE(E101," ",F101)</f>
        <v>Bison bison</v>
      </c>
      <c r="B101" s="9" t="s">
        <v>1971</v>
      </c>
      <c r="C101" s="8" t="s">
        <v>1571</v>
      </c>
      <c r="D101" s="8" t="s">
        <v>2332</v>
      </c>
      <c r="E101" s="2" t="s">
        <v>105</v>
      </c>
      <c r="F101" s="2" t="s">
        <v>1217</v>
      </c>
      <c r="G101" s="9">
        <v>1018</v>
      </c>
      <c r="H101" s="8"/>
      <c r="I101" s="9" t="s">
        <v>1567</v>
      </c>
      <c r="J101" s="8" t="s">
        <v>1568</v>
      </c>
      <c r="K101" s="69" t="s">
        <v>470</v>
      </c>
      <c r="L101" s="175"/>
      <c r="M101" s="99"/>
      <c r="N101" s="105"/>
      <c r="O101" s="105"/>
      <c r="P101" s="63"/>
      <c r="Q101" s="69" t="s">
        <v>24</v>
      </c>
      <c r="R101" s="69" t="s">
        <v>2379</v>
      </c>
      <c r="S101" s="69"/>
      <c r="T101" s="63"/>
      <c r="U101" s="63" t="s">
        <v>13</v>
      </c>
      <c r="V101" s="63"/>
      <c r="W101" s="105"/>
      <c r="X101" s="61">
        <v>41.85</v>
      </c>
      <c r="Y101" s="61">
        <v>14.84</v>
      </c>
      <c r="Z101" s="63"/>
      <c r="AA101" s="137"/>
      <c r="AB101" s="135"/>
      <c r="AC101" s="105"/>
      <c r="AD101" s="69"/>
      <c r="AE101" s="63"/>
      <c r="AF101" s="63"/>
      <c r="AG101" s="76"/>
      <c r="AH101" s="76"/>
      <c r="AI101" s="76"/>
      <c r="AJ101" s="76"/>
      <c r="AK101" s="76"/>
      <c r="AL101" s="76"/>
      <c r="AM101" s="76"/>
      <c r="AN101" s="76"/>
      <c r="AO101" s="76"/>
      <c r="AP101" s="76"/>
      <c r="AQ101" s="76"/>
      <c r="AR101" s="76"/>
      <c r="AS101" s="76"/>
      <c r="AT101" s="76"/>
      <c r="AU101" s="76"/>
      <c r="AV101" s="76"/>
      <c r="AW101" s="76"/>
      <c r="AX101" s="76"/>
      <c r="AY101" s="76"/>
      <c r="AZ101" s="76"/>
      <c r="BA101" s="76"/>
      <c r="BB101" s="76"/>
      <c r="BC101" s="76"/>
      <c r="BD101" s="76"/>
      <c r="BE101" s="76"/>
      <c r="BF101" s="76"/>
      <c r="BG101" s="76"/>
      <c r="BH101" s="76"/>
      <c r="BI101" s="76"/>
      <c r="BJ101" s="76"/>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row>
    <row r="102" spans="1:133" s="197" customFormat="1" ht="17" x14ac:dyDescent="0.2">
      <c r="A102" s="100" t="str">
        <f>CONCATENATE(E102," ",F102)</f>
        <v>Bison bison</v>
      </c>
      <c r="B102" s="9" t="s">
        <v>1971</v>
      </c>
      <c r="C102" s="8" t="s">
        <v>1571</v>
      </c>
      <c r="D102" s="8" t="s">
        <v>2332</v>
      </c>
      <c r="E102" s="2" t="s">
        <v>105</v>
      </c>
      <c r="F102" s="2" t="s">
        <v>1217</v>
      </c>
      <c r="G102" s="9">
        <v>1018</v>
      </c>
      <c r="H102" s="8"/>
      <c r="I102" s="9" t="s">
        <v>1567</v>
      </c>
      <c r="J102" s="8" t="s">
        <v>1568</v>
      </c>
      <c r="K102" s="69" t="s">
        <v>470</v>
      </c>
      <c r="L102" s="175"/>
      <c r="M102" s="99"/>
      <c r="N102" s="105"/>
      <c r="O102" s="105"/>
      <c r="P102" s="63"/>
      <c r="Q102" s="69" t="s">
        <v>24</v>
      </c>
      <c r="R102" s="69" t="s">
        <v>2379</v>
      </c>
      <c r="S102" s="69"/>
      <c r="T102" s="63"/>
      <c r="U102" s="63" t="s">
        <v>13</v>
      </c>
      <c r="V102" s="63"/>
      <c r="W102" s="105"/>
      <c r="X102" s="61">
        <v>49.16</v>
      </c>
      <c r="Y102" s="61">
        <v>18.03</v>
      </c>
      <c r="Z102" s="63"/>
      <c r="AA102" s="137"/>
      <c r="AB102" s="135"/>
      <c r="AC102" s="105"/>
      <c r="AD102" s="69"/>
      <c r="AE102" s="63"/>
      <c r="AF102" s="63"/>
      <c r="AG102" s="76"/>
      <c r="AH102" s="76"/>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c r="BG102" s="76"/>
      <c r="BH102" s="76"/>
      <c r="BI102" s="76"/>
      <c r="BJ102" s="76"/>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row>
    <row r="103" spans="1:133" s="197" customFormat="1" ht="17" x14ac:dyDescent="0.2">
      <c r="A103" s="100" t="str">
        <f>CONCATENATE(E103," ",F103)</f>
        <v>Bison bison</v>
      </c>
      <c r="B103" s="9" t="s">
        <v>1971</v>
      </c>
      <c r="C103" s="8" t="s">
        <v>1571</v>
      </c>
      <c r="D103" s="8" t="s">
        <v>2332</v>
      </c>
      <c r="E103" s="2" t="s">
        <v>105</v>
      </c>
      <c r="F103" s="2" t="s">
        <v>1217</v>
      </c>
      <c r="G103" s="9">
        <v>1018</v>
      </c>
      <c r="H103" s="8"/>
      <c r="I103" s="9" t="s">
        <v>1567</v>
      </c>
      <c r="J103" s="8" t="s">
        <v>1568</v>
      </c>
      <c r="K103" s="69" t="s">
        <v>470</v>
      </c>
      <c r="L103" s="175"/>
      <c r="M103" s="99"/>
      <c r="N103" s="105"/>
      <c r="O103" s="105"/>
      <c r="P103" s="63"/>
      <c r="Q103" s="69" t="s">
        <v>24</v>
      </c>
      <c r="R103" s="69" t="s">
        <v>2379</v>
      </c>
      <c r="S103" s="69"/>
      <c r="T103" s="63"/>
      <c r="U103" s="63" t="s">
        <v>13</v>
      </c>
      <c r="V103" s="63"/>
      <c r="W103" s="105"/>
      <c r="X103" s="61">
        <v>44.19</v>
      </c>
      <c r="Y103" s="61">
        <v>17.239999999999998</v>
      </c>
      <c r="Z103" s="63"/>
      <c r="AA103" s="137"/>
      <c r="AB103" s="135"/>
      <c r="AC103" s="105"/>
      <c r="AD103" s="69"/>
      <c r="AE103" s="63"/>
      <c r="AF103" s="63"/>
      <c r="AG103" s="76"/>
      <c r="AH103" s="76"/>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c r="BG103" s="76"/>
      <c r="BH103" s="76"/>
      <c r="BI103" s="76"/>
      <c r="BJ103" s="76"/>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76"/>
      <c r="CY103" s="76"/>
      <c r="CZ103" s="76"/>
      <c r="DA103" s="76"/>
      <c r="DB103" s="76"/>
      <c r="DC103" s="76"/>
      <c r="DD103" s="76"/>
      <c r="DE103" s="76"/>
      <c r="DF103" s="76"/>
      <c r="DG103" s="76"/>
      <c r="DH103" s="76"/>
      <c r="DI103" s="76"/>
      <c r="DJ103" s="76"/>
      <c r="DK103" s="76"/>
      <c r="DL103" s="76"/>
      <c r="DM103" s="76"/>
      <c r="DN103" s="76"/>
      <c r="DO103" s="76"/>
      <c r="DP103" s="76"/>
      <c r="DQ103" s="76"/>
      <c r="DR103" s="76"/>
      <c r="DS103" s="76"/>
      <c r="DT103" s="76"/>
      <c r="DU103" s="76"/>
      <c r="DV103" s="76"/>
      <c r="DW103" s="76"/>
      <c r="DX103" s="76"/>
      <c r="DY103" s="76"/>
      <c r="DZ103" s="76"/>
      <c r="EA103" s="10"/>
      <c r="EB103" s="10"/>
      <c r="EC103" s="10"/>
    </row>
    <row r="104" spans="1:133" s="197" customFormat="1" ht="17" x14ac:dyDescent="0.2">
      <c r="A104" s="100" t="str">
        <f>CONCATENATE(E104," ",F104)</f>
        <v>Bison latifrons</v>
      </c>
      <c r="B104" s="9"/>
      <c r="C104" s="8" t="s">
        <v>1571</v>
      </c>
      <c r="D104" s="8" t="s">
        <v>2332</v>
      </c>
      <c r="E104" s="2" t="s">
        <v>105</v>
      </c>
      <c r="F104" s="2" t="s">
        <v>243</v>
      </c>
      <c r="G104" s="9">
        <v>1273</v>
      </c>
      <c r="H104" s="8">
        <v>1</v>
      </c>
      <c r="I104" s="9" t="s">
        <v>469</v>
      </c>
      <c r="J104" s="8">
        <v>-999</v>
      </c>
      <c r="K104" s="69" t="s">
        <v>175</v>
      </c>
      <c r="L104" s="175" t="s">
        <v>471</v>
      </c>
      <c r="M104" s="99"/>
      <c r="N104" s="105"/>
      <c r="O104" s="105"/>
      <c r="P104" s="63"/>
      <c r="Q104" s="69" t="s">
        <v>242</v>
      </c>
      <c r="R104" s="69" t="s">
        <v>2353</v>
      </c>
      <c r="S104" s="69" t="s">
        <v>2353</v>
      </c>
      <c r="T104" s="63"/>
      <c r="U104" s="63" t="s">
        <v>13</v>
      </c>
      <c r="V104" s="63"/>
      <c r="W104" s="63"/>
      <c r="X104" s="119"/>
      <c r="Y104" s="119">
        <v>372</v>
      </c>
      <c r="Z104" s="69"/>
      <c r="AA104" s="179"/>
      <c r="AB104" s="98"/>
      <c r="AC104" s="9"/>
      <c r="AD104" s="9" t="s">
        <v>1853</v>
      </c>
      <c r="AE104" s="63"/>
      <c r="AF104" s="63"/>
      <c r="AG104" s="76"/>
      <c r="AH104" s="76"/>
      <c r="AI104" s="76"/>
      <c r="AJ104" s="76"/>
      <c r="AK104" s="76"/>
      <c r="AL104" s="76"/>
      <c r="AM104" s="76"/>
      <c r="AN104" s="76"/>
      <c r="AO104" s="76"/>
      <c r="AP104" s="76"/>
      <c r="AQ104" s="76"/>
      <c r="AR104" s="76"/>
      <c r="AS104" s="76"/>
      <c r="AT104" s="76"/>
      <c r="AU104" s="76"/>
      <c r="AV104" s="76"/>
      <c r="AW104" s="76"/>
      <c r="AX104" s="76"/>
      <c r="AY104" s="76"/>
      <c r="AZ104" s="76"/>
      <c r="BA104" s="76"/>
      <c r="BB104" s="76"/>
      <c r="BC104" s="76"/>
      <c r="BD104" s="76"/>
      <c r="BE104" s="76"/>
      <c r="BF104" s="76"/>
      <c r="BG104" s="76"/>
      <c r="BH104" s="76"/>
      <c r="BI104" s="76"/>
      <c r="BJ104" s="76"/>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row>
    <row r="105" spans="1:133" s="197" customFormat="1" ht="17" x14ac:dyDescent="0.2">
      <c r="A105" s="100" t="str">
        <f>CONCATENATE(E105," ",F105)</f>
        <v>Bison latifrons</v>
      </c>
      <c r="B105" s="83"/>
      <c r="C105" s="8" t="s">
        <v>1571</v>
      </c>
      <c r="D105" s="8" t="s">
        <v>2332</v>
      </c>
      <c r="E105" s="2" t="s">
        <v>105</v>
      </c>
      <c r="F105" s="2" t="s">
        <v>243</v>
      </c>
      <c r="G105" s="9">
        <v>31135</v>
      </c>
      <c r="H105" s="8">
        <v>55</v>
      </c>
      <c r="I105" s="9" t="s">
        <v>195</v>
      </c>
      <c r="J105" s="8" t="s">
        <v>389</v>
      </c>
      <c r="K105" s="69" t="s">
        <v>175</v>
      </c>
      <c r="L105" s="175"/>
      <c r="M105" s="99"/>
      <c r="N105" s="105"/>
      <c r="O105" s="105"/>
      <c r="P105" s="63"/>
      <c r="Q105" s="69" t="s">
        <v>231</v>
      </c>
      <c r="R105" s="69" t="s">
        <v>231</v>
      </c>
      <c r="S105" s="69"/>
      <c r="T105" s="63"/>
      <c r="U105" s="63" t="s">
        <v>13</v>
      </c>
      <c r="V105" s="63"/>
      <c r="W105" s="63"/>
      <c r="X105" s="119">
        <v>1240</v>
      </c>
      <c r="Y105" s="119"/>
      <c r="Z105" s="69"/>
      <c r="AA105" s="179"/>
      <c r="AB105" s="98"/>
      <c r="AC105" s="9"/>
      <c r="AD105" s="9" t="s">
        <v>232</v>
      </c>
      <c r="AE105" s="63"/>
      <c r="AF105" s="63"/>
      <c r="AG105" s="76"/>
      <c r="AH105" s="76"/>
      <c r="AI105" s="76"/>
      <c r="AJ105" s="76"/>
      <c r="AK105" s="76"/>
      <c r="AL105" s="76"/>
      <c r="AM105" s="76"/>
      <c r="AN105" s="76"/>
      <c r="AO105" s="76"/>
      <c r="AP105" s="76"/>
      <c r="AQ105" s="76"/>
      <c r="AR105" s="76"/>
      <c r="AS105" s="76"/>
      <c r="AT105" s="76"/>
      <c r="AU105" s="76"/>
      <c r="AV105" s="76"/>
      <c r="AW105" s="76"/>
      <c r="AX105" s="76"/>
      <c r="AY105" s="76"/>
      <c r="AZ105" s="76"/>
      <c r="BA105" s="76"/>
      <c r="BB105" s="76"/>
      <c r="BC105" s="76"/>
      <c r="BD105" s="76"/>
      <c r="BE105" s="76"/>
      <c r="BF105" s="76"/>
      <c r="BG105" s="76"/>
      <c r="BH105" s="76"/>
      <c r="BI105" s="76"/>
      <c r="BJ105" s="76"/>
      <c r="BK105" s="76"/>
      <c r="BL105" s="76"/>
      <c r="BM105" s="76"/>
      <c r="BN105" s="76"/>
      <c r="BO105" s="76"/>
      <c r="BP105" s="76"/>
      <c r="BQ105" s="76"/>
      <c r="BR105" s="76"/>
      <c r="BS105" s="76"/>
      <c r="BT105" s="76"/>
      <c r="BU105" s="76"/>
      <c r="BV105" s="76"/>
      <c r="BW105" s="76"/>
      <c r="BX105" s="76"/>
      <c r="BY105" s="76"/>
      <c r="BZ105" s="76"/>
      <c r="CA105" s="76"/>
      <c r="CB105" s="76"/>
      <c r="CC105" s="76"/>
      <c r="CD105" s="76"/>
      <c r="CE105" s="76"/>
      <c r="CF105" s="76"/>
      <c r="CG105" s="76"/>
      <c r="CH105" s="76"/>
      <c r="CI105" s="76"/>
      <c r="CJ105" s="76"/>
      <c r="CK105" s="76"/>
      <c r="CL105" s="76"/>
      <c r="CM105" s="76"/>
      <c r="CN105" s="76"/>
      <c r="CO105" s="76"/>
      <c r="CP105" s="76"/>
      <c r="CQ105" s="76"/>
      <c r="CR105" s="76"/>
      <c r="CS105" s="76"/>
      <c r="CT105" s="76"/>
      <c r="CU105" s="76"/>
      <c r="CV105" s="76"/>
      <c r="CW105" s="76"/>
      <c r="CX105" s="76"/>
      <c r="CY105" s="76"/>
      <c r="CZ105" s="76"/>
      <c r="DA105" s="76"/>
      <c r="DB105" s="76"/>
      <c r="DC105" s="76"/>
      <c r="DD105" s="76"/>
      <c r="DE105" s="76"/>
      <c r="DF105" s="76"/>
      <c r="DG105" s="76"/>
      <c r="DH105" s="76"/>
      <c r="DI105" s="76"/>
      <c r="DJ105" s="76"/>
      <c r="DK105" s="76"/>
      <c r="DL105" s="76"/>
      <c r="DM105" s="76"/>
      <c r="DN105" s="76"/>
      <c r="DO105" s="76"/>
      <c r="DP105" s="76"/>
      <c r="DQ105" s="76"/>
      <c r="DR105" s="76"/>
      <c r="DS105" s="76"/>
      <c r="DT105" s="76"/>
      <c r="DU105" s="76"/>
      <c r="DV105" s="76"/>
      <c r="DW105" s="76"/>
      <c r="DX105" s="76"/>
      <c r="DY105" s="76"/>
      <c r="DZ105" s="76"/>
      <c r="EA105" s="76"/>
      <c r="EB105" s="76"/>
      <c r="EC105" s="76"/>
    </row>
    <row r="106" spans="1:133" s="197" customFormat="1" ht="17" x14ac:dyDescent="0.2">
      <c r="A106" s="100" t="str">
        <f>CONCATENATE(E106," ",F106)</f>
        <v>Bison latifrons</v>
      </c>
      <c r="B106" s="9"/>
      <c r="C106" s="8" t="s">
        <v>1571</v>
      </c>
      <c r="D106" s="8" t="s">
        <v>2332</v>
      </c>
      <c r="E106" s="2" t="s">
        <v>105</v>
      </c>
      <c r="F106" s="2" t="s">
        <v>243</v>
      </c>
      <c r="G106" s="9">
        <v>31135</v>
      </c>
      <c r="H106" s="8">
        <v>55</v>
      </c>
      <c r="I106" s="9" t="s">
        <v>195</v>
      </c>
      <c r="J106" s="8" t="s">
        <v>389</v>
      </c>
      <c r="K106" s="69" t="s">
        <v>175</v>
      </c>
      <c r="L106" s="175"/>
      <c r="M106" s="134"/>
      <c r="N106" s="105"/>
      <c r="O106" s="105"/>
      <c r="P106" s="63"/>
      <c r="Q106" s="69" t="s">
        <v>31</v>
      </c>
      <c r="R106" s="69" t="s">
        <v>2377</v>
      </c>
      <c r="S106" s="69"/>
      <c r="T106" s="63" t="s">
        <v>171</v>
      </c>
      <c r="U106" s="63" t="s">
        <v>13</v>
      </c>
      <c r="V106" s="63"/>
      <c r="W106" s="63"/>
      <c r="X106" s="119">
        <v>38.6</v>
      </c>
      <c r="Y106" s="119">
        <v>26.3</v>
      </c>
      <c r="Z106" s="69"/>
      <c r="AA106" s="179"/>
      <c r="AB106" s="98"/>
      <c r="AC106" s="9"/>
      <c r="AD106" s="9" t="s">
        <v>230</v>
      </c>
      <c r="AE106" s="63"/>
      <c r="AF106" s="63"/>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c r="BL106" s="76"/>
      <c r="BM106" s="76"/>
      <c r="BN106" s="76"/>
      <c r="BO106" s="76"/>
      <c r="BP106" s="76"/>
      <c r="BQ106" s="76"/>
      <c r="BR106" s="76"/>
      <c r="BS106" s="76"/>
      <c r="BT106" s="76"/>
      <c r="BU106" s="76"/>
      <c r="BV106" s="76"/>
      <c r="BW106" s="76"/>
      <c r="BX106" s="76"/>
      <c r="BY106" s="76"/>
      <c r="BZ106" s="76"/>
      <c r="CA106" s="76"/>
      <c r="CB106" s="76"/>
      <c r="CC106" s="76"/>
      <c r="CD106" s="76"/>
      <c r="CE106" s="76"/>
      <c r="CF106" s="76"/>
      <c r="CG106" s="76"/>
      <c r="CH106" s="76"/>
      <c r="CI106" s="76"/>
      <c r="CJ106" s="76"/>
      <c r="CK106" s="76"/>
      <c r="CL106" s="76"/>
      <c r="CM106" s="76"/>
      <c r="CN106" s="76"/>
      <c r="CO106" s="76"/>
      <c r="CP106" s="76"/>
      <c r="CQ106" s="76"/>
      <c r="CR106" s="76"/>
      <c r="CS106" s="76"/>
      <c r="CT106" s="76"/>
      <c r="CU106" s="76"/>
      <c r="CV106" s="76"/>
      <c r="CW106" s="76"/>
      <c r="CX106" s="76"/>
      <c r="CY106" s="76"/>
      <c r="CZ106" s="76"/>
      <c r="DA106" s="76"/>
      <c r="DB106" s="76"/>
      <c r="DC106" s="76"/>
      <c r="DD106" s="76"/>
      <c r="DE106" s="76"/>
      <c r="DF106" s="76"/>
      <c r="DG106" s="76"/>
      <c r="DH106" s="76"/>
      <c r="DI106" s="76"/>
      <c r="DJ106" s="76"/>
      <c r="DK106" s="76"/>
      <c r="DL106" s="76"/>
      <c r="DM106" s="76"/>
      <c r="DN106" s="76"/>
      <c r="DO106" s="76"/>
      <c r="DP106" s="76"/>
      <c r="DQ106" s="76"/>
      <c r="DR106" s="76"/>
      <c r="DS106" s="76"/>
      <c r="DT106" s="76"/>
      <c r="DU106" s="76"/>
      <c r="DV106" s="76"/>
      <c r="DW106" s="76"/>
      <c r="DX106" s="76"/>
      <c r="DY106" s="76"/>
      <c r="DZ106" s="76"/>
      <c r="EA106" s="76"/>
      <c r="EB106" s="76"/>
      <c r="EC106" s="76"/>
    </row>
    <row r="107" spans="1:133" s="197" customFormat="1" ht="17" x14ac:dyDescent="0.2">
      <c r="A107" s="100" t="str">
        <f>CONCATENATE(E107," ",F107)</f>
        <v>Bison latifrons</v>
      </c>
      <c r="B107" s="83"/>
      <c r="C107" s="8" t="s">
        <v>1571</v>
      </c>
      <c r="D107" s="8" t="s">
        <v>2332</v>
      </c>
      <c r="E107" s="2" t="s">
        <v>105</v>
      </c>
      <c r="F107" s="2" t="s">
        <v>243</v>
      </c>
      <c r="G107" s="9">
        <v>31135</v>
      </c>
      <c r="H107" s="8">
        <v>55</v>
      </c>
      <c r="I107" s="9" t="s">
        <v>195</v>
      </c>
      <c r="J107" s="8" t="s">
        <v>389</v>
      </c>
      <c r="K107" s="69" t="s">
        <v>175</v>
      </c>
      <c r="L107" s="175"/>
      <c r="M107" s="134"/>
      <c r="N107" s="105"/>
      <c r="O107" s="105"/>
      <c r="P107" s="63"/>
      <c r="Q107" s="69" t="s">
        <v>24</v>
      </c>
      <c r="R107" s="69" t="s">
        <v>2378</v>
      </c>
      <c r="S107" s="69"/>
      <c r="T107" s="63" t="s">
        <v>171</v>
      </c>
      <c r="U107" s="63" t="s">
        <v>13</v>
      </c>
      <c r="V107" s="63"/>
      <c r="W107" s="63"/>
      <c r="X107" s="119">
        <v>39.5</v>
      </c>
      <c r="Y107" s="119">
        <v>26.8</v>
      </c>
      <c r="Z107" s="69"/>
      <c r="AA107" s="179"/>
      <c r="AB107" s="98"/>
      <c r="AC107" s="9"/>
      <c r="AD107" s="9" t="s">
        <v>230</v>
      </c>
      <c r="AE107" s="63"/>
      <c r="AF107" s="63"/>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c r="BL107" s="76"/>
      <c r="BM107" s="76"/>
      <c r="BN107" s="76"/>
      <c r="BO107" s="76"/>
      <c r="BP107" s="76"/>
      <c r="BQ107" s="76"/>
      <c r="BR107" s="76"/>
      <c r="BS107" s="76"/>
      <c r="BT107" s="76"/>
      <c r="BU107" s="76"/>
      <c r="BV107" s="76"/>
      <c r="BW107" s="76"/>
      <c r="BX107" s="76"/>
      <c r="BY107" s="76"/>
      <c r="BZ107" s="76"/>
      <c r="CA107" s="76"/>
      <c r="CB107" s="76"/>
      <c r="CC107" s="76"/>
      <c r="CD107" s="76"/>
      <c r="CE107" s="76"/>
      <c r="CF107" s="76"/>
      <c r="CG107" s="76"/>
      <c r="CH107" s="76"/>
      <c r="CI107" s="76"/>
      <c r="CJ107" s="76"/>
      <c r="CK107" s="76"/>
      <c r="CL107" s="76"/>
      <c r="CM107" s="76"/>
      <c r="CN107" s="76"/>
      <c r="CO107" s="76"/>
      <c r="CP107" s="76"/>
      <c r="CQ107" s="76"/>
      <c r="CR107" s="76"/>
      <c r="CS107" s="76"/>
      <c r="CT107" s="76"/>
      <c r="CU107" s="76"/>
      <c r="CV107" s="76"/>
      <c r="CW107" s="76"/>
      <c r="CX107" s="76"/>
      <c r="CY107" s="76"/>
      <c r="CZ107" s="76"/>
      <c r="DA107" s="76"/>
      <c r="DB107" s="76"/>
      <c r="DC107" s="76"/>
      <c r="DD107" s="76"/>
      <c r="DE107" s="76"/>
      <c r="DF107" s="76"/>
      <c r="DG107" s="76"/>
      <c r="DH107" s="76"/>
      <c r="DI107" s="76"/>
      <c r="DJ107" s="76"/>
      <c r="DK107" s="76"/>
      <c r="DL107" s="76"/>
      <c r="DM107" s="76"/>
      <c r="DN107" s="76"/>
      <c r="DO107" s="76"/>
      <c r="DP107" s="76"/>
      <c r="DQ107" s="76"/>
      <c r="DR107" s="76"/>
      <c r="DS107" s="76"/>
      <c r="DT107" s="76"/>
      <c r="DU107" s="76"/>
      <c r="DV107" s="76"/>
      <c r="DW107" s="76"/>
      <c r="DX107" s="76"/>
      <c r="DY107" s="76"/>
      <c r="DZ107" s="76"/>
      <c r="EA107" s="76"/>
      <c r="EB107" s="76"/>
      <c r="EC107" s="76"/>
    </row>
    <row r="108" spans="1:133" s="197" customFormat="1" ht="17" x14ac:dyDescent="0.2">
      <c r="A108" s="100" t="str">
        <f>CONCATENATE(E108," ",F108)</f>
        <v>Bison latifrons</v>
      </c>
      <c r="B108" s="83"/>
      <c r="C108" s="8" t="s">
        <v>1571</v>
      </c>
      <c r="D108" s="8" t="s">
        <v>2332</v>
      </c>
      <c r="E108" s="2" t="s">
        <v>105</v>
      </c>
      <c r="F108" s="2" t="s">
        <v>243</v>
      </c>
      <c r="G108" s="9">
        <v>31135</v>
      </c>
      <c r="H108" s="8">
        <v>55</v>
      </c>
      <c r="I108" s="9" t="s">
        <v>195</v>
      </c>
      <c r="J108" s="8" t="s">
        <v>389</v>
      </c>
      <c r="K108" s="69" t="s">
        <v>175</v>
      </c>
      <c r="L108" s="175"/>
      <c r="M108" s="134"/>
      <c r="N108" s="105"/>
      <c r="O108" s="105"/>
      <c r="P108" s="63"/>
      <c r="Q108" s="69" t="s">
        <v>24</v>
      </c>
      <c r="R108" s="69" t="s">
        <v>2378</v>
      </c>
      <c r="S108" s="69"/>
      <c r="T108" s="63" t="s">
        <v>166</v>
      </c>
      <c r="U108" s="63" t="s">
        <v>13</v>
      </c>
      <c r="V108" s="63"/>
      <c r="W108" s="63"/>
      <c r="X108" s="119">
        <v>42.1</v>
      </c>
      <c r="Y108" s="119">
        <v>20.2</v>
      </c>
      <c r="Z108" s="69"/>
      <c r="AA108" s="179"/>
      <c r="AB108" s="98"/>
      <c r="AC108" s="9"/>
      <c r="AD108" s="9" t="s">
        <v>230</v>
      </c>
      <c r="AE108" s="63"/>
      <c r="AF108" s="63"/>
      <c r="AG108" s="76"/>
      <c r="AH108" s="76"/>
      <c r="AI108" s="76"/>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c r="BG108" s="76"/>
      <c r="BH108" s="76"/>
      <c r="BI108" s="76"/>
      <c r="BJ108" s="76"/>
      <c r="BK108" s="76"/>
      <c r="BL108" s="76"/>
      <c r="BM108" s="76"/>
      <c r="BN108" s="76"/>
      <c r="BO108" s="76"/>
      <c r="BP108" s="76"/>
      <c r="BQ108" s="76"/>
      <c r="BR108" s="76"/>
      <c r="BS108" s="76"/>
      <c r="BT108" s="76"/>
      <c r="BU108" s="76"/>
      <c r="BV108" s="76"/>
      <c r="BW108" s="76"/>
      <c r="BX108" s="76"/>
      <c r="BY108" s="76"/>
      <c r="BZ108" s="76"/>
      <c r="CA108" s="76"/>
      <c r="CB108" s="76"/>
      <c r="CC108" s="76"/>
      <c r="CD108" s="76"/>
      <c r="CE108" s="76"/>
      <c r="CF108" s="76"/>
      <c r="CG108" s="76"/>
      <c r="CH108" s="76"/>
      <c r="CI108" s="76"/>
      <c r="CJ108" s="76"/>
      <c r="CK108" s="76"/>
      <c r="CL108" s="76"/>
      <c r="CM108" s="76"/>
      <c r="CN108" s="76"/>
      <c r="CO108" s="76"/>
      <c r="CP108" s="76"/>
      <c r="CQ108" s="76"/>
      <c r="CR108" s="76"/>
      <c r="CS108" s="76"/>
      <c r="CT108" s="76"/>
      <c r="CU108" s="76"/>
      <c r="CV108" s="76"/>
      <c r="CW108" s="76"/>
      <c r="CX108" s="76"/>
      <c r="CY108" s="76"/>
      <c r="CZ108" s="76"/>
      <c r="DA108" s="76"/>
      <c r="DB108" s="76"/>
      <c r="DC108" s="76"/>
      <c r="DD108" s="76"/>
      <c r="DE108" s="76"/>
      <c r="DF108" s="76"/>
      <c r="DG108" s="76"/>
      <c r="DH108" s="76"/>
      <c r="DI108" s="76"/>
      <c r="DJ108" s="76"/>
      <c r="DK108" s="76"/>
      <c r="DL108" s="76"/>
      <c r="DM108" s="76"/>
      <c r="DN108" s="76"/>
      <c r="DO108" s="76"/>
      <c r="DP108" s="76"/>
      <c r="DQ108" s="76"/>
      <c r="DR108" s="76"/>
      <c r="DS108" s="76"/>
      <c r="DT108" s="76"/>
      <c r="DU108" s="76"/>
      <c r="DV108" s="76"/>
      <c r="DW108" s="76"/>
      <c r="DX108" s="76"/>
      <c r="DY108" s="76"/>
      <c r="DZ108" s="76"/>
      <c r="EA108" s="76"/>
      <c r="EB108" s="76"/>
      <c r="EC108" s="76"/>
    </row>
    <row r="109" spans="1:133" s="197" customFormat="1" ht="17" x14ac:dyDescent="0.2">
      <c r="A109" s="100" t="str">
        <f>CONCATENATE(E109," ",F109)</f>
        <v>Bison sp</v>
      </c>
      <c r="B109" s="9" t="s">
        <v>2162</v>
      </c>
      <c r="C109" s="8" t="s">
        <v>1571</v>
      </c>
      <c r="D109" s="8" t="s">
        <v>2332</v>
      </c>
      <c r="E109" s="2" t="s">
        <v>105</v>
      </c>
      <c r="F109" s="2" t="s">
        <v>1521</v>
      </c>
      <c r="G109" s="9">
        <v>725</v>
      </c>
      <c r="H109" s="8" t="s">
        <v>2163</v>
      </c>
      <c r="I109" s="9" t="s">
        <v>273</v>
      </c>
      <c r="J109" s="8" t="s">
        <v>274</v>
      </c>
      <c r="K109" s="69" t="s">
        <v>175</v>
      </c>
      <c r="L109" s="175"/>
      <c r="M109" s="99"/>
      <c r="N109" s="105"/>
      <c r="O109" s="105"/>
      <c r="P109" s="63"/>
      <c r="Q109" s="69" t="s">
        <v>207</v>
      </c>
      <c r="R109" s="69" t="s">
        <v>2363</v>
      </c>
      <c r="S109" s="69"/>
      <c r="T109" s="63"/>
      <c r="U109" s="63" t="s">
        <v>13</v>
      </c>
      <c r="V109" s="63"/>
      <c r="W109" s="63"/>
      <c r="X109" s="119">
        <v>32.950000000000003</v>
      </c>
      <c r="Y109" s="119">
        <v>14.66</v>
      </c>
      <c r="Z109" s="69"/>
      <c r="AA109" s="179"/>
      <c r="AB109" s="98"/>
      <c r="AC109" s="9"/>
      <c r="AD109" s="9" t="s">
        <v>2161</v>
      </c>
      <c r="AE109" s="63"/>
      <c r="AF109" s="63"/>
      <c r="AG109" s="76"/>
      <c r="AH109" s="76"/>
      <c r="AI109" s="76"/>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c r="BG109" s="76"/>
      <c r="BH109" s="76"/>
      <c r="BI109" s="76"/>
      <c r="BJ109" s="76"/>
      <c r="BK109" s="76"/>
      <c r="BL109" s="76"/>
      <c r="BM109" s="76"/>
      <c r="BN109" s="76"/>
      <c r="BO109" s="76"/>
      <c r="BP109" s="76"/>
      <c r="BQ109" s="76"/>
      <c r="BR109" s="76"/>
      <c r="BS109" s="76"/>
      <c r="BT109" s="76"/>
      <c r="BU109" s="76"/>
      <c r="BV109" s="76"/>
      <c r="BW109" s="76"/>
      <c r="BX109" s="76"/>
      <c r="BY109" s="76"/>
      <c r="BZ109" s="76"/>
      <c r="CA109" s="76"/>
      <c r="CB109" s="76"/>
      <c r="CC109" s="76"/>
      <c r="CD109" s="76"/>
      <c r="CE109" s="76"/>
      <c r="CF109" s="76"/>
      <c r="CG109" s="76"/>
      <c r="CH109" s="76"/>
      <c r="CI109" s="76"/>
      <c r="CJ109" s="76"/>
      <c r="CK109" s="76"/>
      <c r="CL109" s="76"/>
      <c r="CM109" s="76"/>
      <c r="CN109" s="76"/>
      <c r="CO109" s="76"/>
      <c r="CP109" s="76"/>
      <c r="CQ109" s="76"/>
      <c r="CR109" s="76"/>
      <c r="CS109" s="76"/>
      <c r="CT109" s="76"/>
      <c r="CU109" s="76"/>
      <c r="CV109" s="76"/>
      <c r="CW109" s="76"/>
      <c r="CX109" s="76"/>
      <c r="CY109" s="76"/>
      <c r="CZ109" s="76"/>
      <c r="DA109" s="76"/>
      <c r="DB109" s="76"/>
      <c r="DC109" s="76"/>
      <c r="DD109" s="76"/>
      <c r="DE109" s="76"/>
      <c r="DF109" s="76"/>
      <c r="DG109" s="76"/>
      <c r="DH109" s="76"/>
      <c r="DI109" s="76"/>
      <c r="DJ109" s="76"/>
      <c r="DK109" s="76"/>
      <c r="DL109" s="76"/>
      <c r="DM109" s="76"/>
      <c r="DN109" s="76"/>
      <c r="DO109" s="76"/>
      <c r="DP109" s="76"/>
      <c r="DQ109" s="76"/>
      <c r="DR109" s="76"/>
      <c r="DS109" s="76"/>
      <c r="DT109" s="76"/>
      <c r="DU109" s="76"/>
      <c r="DV109" s="76"/>
      <c r="DW109" s="76"/>
      <c r="DX109" s="76"/>
      <c r="DY109" s="76"/>
      <c r="DZ109" s="76"/>
    </row>
    <row r="110" spans="1:133" s="197" customFormat="1" ht="17" x14ac:dyDescent="0.2">
      <c r="A110" s="100" t="str">
        <f>CONCATENATE(E110," ",F110)</f>
        <v>Bison sp</v>
      </c>
      <c r="B110" s="9" t="s">
        <v>2162</v>
      </c>
      <c r="C110" s="8" t="s">
        <v>1571</v>
      </c>
      <c r="D110" s="8" t="s">
        <v>2332</v>
      </c>
      <c r="E110" s="2" t="s">
        <v>105</v>
      </c>
      <c r="F110" s="2" t="s">
        <v>1521</v>
      </c>
      <c r="G110" s="9">
        <v>725</v>
      </c>
      <c r="H110" s="8" t="s">
        <v>2149</v>
      </c>
      <c r="I110" s="9" t="s">
        <v>273</v>
      </c>
      <c r="J110" s="8" t="s">
        <v>274</v>
      </c>
      <c r="K110" s="69" t="s">
        <v>175</v>
      </c>
      <c r="L110" s="175"/>
      <c r="M110" s="99"/>
      <c r="N110" s="105"/>
      <c r="O110" s="105"/>
      <c r="P110" s="63"/>
      <c r="Q110" s="69" t="s">
        <v>2145</v>
      </c>
      <c r="R110" s="69" t="s">
        <v>2364</v>
      </c>
      <c r="S110" s="69"/>
      <c r="T110" s="63"/>
      <c r="U110" s="63" t="s">
        <v>13</v>
      </c>
      <c r="V110" s="63"/>
      <c r="W110" s="63"/>
      <c r="X110" s="119">
        <v>38.020000000000003</v>
      </c>
      <c r="Y110" s="119">
        <v>21.24</v>
      </c>
      <c r="Z110" s="69"/>
      <c r="AA110" s="179"/>
      <c r="AB110" s="98"/>
      <c r="AC110" s="9"/>
      <c r="AD110" s="9" t="s">
        <v>2161</v>
      </c>
      <c r="AE110" s="63"/>
      <c r="AF110" s="63"/>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row>
    <row r="111" spans="1:133" s="197" customFormat="1" ht="17" x14ac:dyDescent="0.2">
      <c r="A111" s="100" t="str">
        <f>CONCATENATE(E111," ",F111)</f>
        <v>Bison sp</v>
      </c>
      <c r="B111" s="9" t="s">
        <v>2162</v>
      </c>
      <c r="C111" s="8" t="s">
        <v>1571</v>
      </c>
      <c r="D111" s="8" t="s">
        <v>2332</v>
      </c>
      <c r="E111" s="2" t="s">
        <v>105</v>
      </c>
      <c r="F111" s="2" t="s">
        <v>1521</v>
      </c>
      <c r="G111" s="9">
        <v>725</v>
      </c>
      <c r="H111" s="8" t="s">
        <v>2149</v>
      </c>
      <c r="I111" s="9" t="s">
        <v>273</v>
      </c>
      <c r="J111" s="8" t="s">
        <v>274</v>
      </c>
      <c r="K111" s="69" t="s">
        <v>175</v>
      </c>
      <c r="L111" s="175"/>
      <c r="M111" s="99"/>
      <c r="N111" s="105"/>
      <c r="O111" s="105"/>
      <c r="P111" s="63"/>
      <c r="Q111" s="69" t="s">
        <v>2145</v>
      </c>
      <c r="R111" s="69" t="s">
        <v>2364</v>
      </c>
      <c r="S111" s="69"/>
      <c r="T111" s="63"/>
      <c r="U111" s="63" t="s">
        <v>13</v>
      </c>
      <c r="V111" s="63"/>
      <c r="W111" s="63"/>
      <c r="X111" s="119">
        <v>40</v>
      </c>
      <c r="Y111" s="119">
        <v>14.98</v>
      </c>
      <c r="Z111" s="69"/>
      <c r="AA111" s="179"/>
      <c r="AB111" s="98"/>
      <c r="AC111" s="9"/>
      <c r="AD111" s="9" t="s">
        <v>2161</v>
      </c>
      <c r="AE111" s="63"/>
      <c r="AF111" s="63"/>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row>
    <row r="112" spans="1:133" s="197" customFormat="1" ht="17" x14ac:dyDescent="0.2">
      <c r="A112" s="100" t="str">
        <f>CONCATENATE(E112," ",F112)</f>
        <v>Bison sp</v>
      </c>
      <c r="B112" s="9" t="s">
        <v>2162</v>
      </c>
      <c r="C112" s="8" t="s">
        <v>1571</v>
      </c>
      <c r="D112" s="8" t="s">
        <v>2332</v>
      </c>
      <c r="E112" s="2" t="s">
        <v>105</v>
      </c>
      <c r="F112" s="2" t="s">
        <v>1521</v>
      </c>
      <c r="G112" s="9">
        <v>725</v>
      </c>
      <c r="H112" s="8" t="s">
        <v>2149</v>
      </c>
      <c r="I112" s="9" t="s">
        <v>273</v>
      </c>
      <c r="J112" s="8" t="s">
        <v>274</v>
      </c>
      <c r="K112" s="69" t="s">
        <v>175</v>
      </c>
      <c r="L112" s="175"/>
      <c r="M112" s="99"/>
      <c r="N112" s="105"/>
      <c r="O112" s="105"/>
      <c r="P112" s="63"/>
      <c r="Q112" s="69" t="s">
        <v>2145</v>
      </c>
      <c r="R112" s="69" t="s">
        <v>2364</v>
      </c>
      <c r="S112" s="69"/>
      <c r="T112" s="63"/>
      <c r="U112" s="63" t="s">
        <v>13</v>
      </c>
      <c r="V112" s="63"/>
      <c r="W112" s="63"/>
      <c r="X112" s="119">
        <v>34</v>
      </c>
      <c r="Y112" s="119">
        <v>17.5</v>
      </c>
      <c r="Z112" s="69"/>
      <c r="AA112" s="179"/>
      <c r="AB112" s="98"/>
      <c r="AC112" s="9"/>
      <c r="AD112" s="9" t="s">
        <v>2161</v>
      </c>
      <c r="AE112" s="63"/>
      <c r="AF112" s="63"/>
      <c r="AG112" s="76"/>
      <c r="AH112" s="76"/>
      <c r="AI112" s="76"/>
      <c r="AJ112" s="76"/>
      <c r="AK112" s="76"/>
      <c r="AL112" s="76"/>
      <c r="AM112" s="76"/>
      <c r="AN112" s="76"/>
      <c r="AO112" s="76"/>
      <c r="AP112" s="76"/>
      <c r="AQ112" s="76"/>
      <c r="AR112" s="76"/>
      <c r="AS112" s="76"/>
      <c r="AT112" s="76"/>
      <c r="AU112" s="76"/>
      <c r="AV112" s="76"/>
      <c r="AW112" s="76"/>
      <c r="AX112" s="76"/>
      <c r="AY112" s="76"/>
      <c r="AZ112" s="76"/>
      <c r="BA112" s="76"/>
      <c r="BB112" s="76"/>
      <c r="BC112" s="76"/>
      <c r="BD112" s="76"/>
      <c r="BE112" s="76"/>
      <c r="BF112" s="76"/>
      <c r="BG112" s="76"/>
      <c r="BH112" s="76"/>
      <c r="BI112" s="76"/>
      <c r="BJ112" s="76"/>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row>
    <row r="113" spans="1:133" s="197" customFormat="1" ht="17" x14ac:dyDescent="0.2">
      <c r="A113" s="100" t="str">
        <f>CONCATENATE(E113," ",F113)</f>
        <v>Bison sp</v>
      </c>
      <c r="B113" s="9" t="s">
        <v>2162</v>
      </c>
      <c r="C113" s="8" t="s">
        <v>1571</v>
      </c>
      <c r="D113" s="8" t="s">
        <v>2332</v>
      </c>
      <c r="E113" s="2" t="s">
        <v>105</v>
      </c>
      <c r="F113" s="2" t="s">
        <v>1521</v>
      </c>
      <c r="G113" s="9">
        <v>725</v>
      </c>
      <c r="H113" s="8" t="s">
        <v>2149</v>
      </c>
      <c r="I113" s="9" t="s">
        <v>273</v>
      </c>
      <c r="J113" s="8" t="s">
        <v>274</v>
      </c>
      <c r="K113" s="69" t="s">
        <v>175</v>
      </c>
      <c r="L113" s="175"/>
      <c r="M113" s="99"/>
      <c r="N113" s="105"/>
      <c r="O113" s="105"/>
      <c r="P113" s="63"/>
      <c r="Q113" s="69" t="s">
        <v>2145</v>
      </c>
      <c r="R113" s="69" t="s">
        <v>2364</v>
      </c>
      <c r="S113" s="69"/>
      <c r="T113" s="63"/>
      <c r="U113" s="63" t="s">
        <v>13</v>
      </c>
      <c r="V113" s="63"/>
      <c r="W113" s="63"/>
      <c r="X113" s="119">
        <v>40.299999999999997</v>
      </c>
      <c r="Y113" s="119">
        <v>15.6</v>
      </c>
      <c r="Z113" s="69"/>
      <c r="AA113" s="179"/>
      <c r="AB113" s="98"/>
      <c r="AC113" s="9"/>
      <c r="AD113" s="9" t="s">
        <v>2161</v>
      </c>
      <c r="AE113" s="63"/>
      <c r="AF113" s="63"/>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row>
    <row r="114" spans="1:133" s="197" customFormat="1" ht="17" x14ac:dyDescent="0.2">
      <c r="A114" s="100" t="str">
        <f>CONCATENATE(E114," ",F114)</f>
        <v>Bison sp</v>
      </c>
      <c r="B114" s="9" t="s">
        <v>2162</v>
      </c>
      <c r="C114" s="8" t="s">
        <v>1571</v>
      </c>
      <c r="D114" s="8" t="s">
        <v>2332</v>
      </c>
      <c r="E114" s="2" t="s">
        <v>105</v>
      </c>
      <c r="F114" s="2" t="s">
        <v>1521</v>
      </c>
      <c r="G114" s="9">
        <v>725</v>
      </c>
      <c r="H114" s="8" t="s">
        <v>2149</v>
      </c>
      <c r="I114" s="9" t="s">
        <v>273</v>
      </c>
      <c r="J114" s="8" t="s">
        <v>274</v>
      </c>
      <c r="K114" s="69" t="s">
        <v>175</v>
      </c>
      <c r="L114" s="175"/>
      <c r="M114" s="99"/>
      <c r="N114" s="105"/>
      <c r="O114" s="105"/>
      <c r="P114" s="63"/>
      <c r="Q114" s="69" t="s">
        <v>2145</v>
      </c>
      <c r="R114" s="69" t="s">
        <v>2364</v>
      </c>
      <c r="S114" s="69"/>
      <c r="T114" s="63"/>
      <c r="U114" s="63" t="s">
        <v>13</v>
      </c>
      <c r="V114" s="63"/>
      <c r="W114" s="63"/>
      <c r="X114" s="119">
        <v>34.9</v>
      </c>
      <c r="Y114" s="119">
        <v>14.7</v>
      </c>
      <c r="Z114" s="69"/>
      <c r="AA114" s="179"/>
      <c r="AB114" s="98"/>
      <c r="AC114" s="9"/>
      <c r="AD114" s="9" t="s">
        <v>2161</v>
      </c>
      <c r="AE114" s="63"/>
      <c r="AF114" s="63"/>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row>
    <row r="115" spans="1:133" s="197" customFormat="1" ht="17" x14ac:dyDescent="0.2">
      <c r="A115" s="100" t="str">
        <f>CONCATENATE(E115," ",F115)</f>
        <v>Bison sp</v>
      </c>
      <c r="B115" s="9" t="s">
        <v>2162</v>
      </c>
      <c r="C115" s="8" t="s">
        <v>1571</v>
      </c>
      <c r="D115" s="8" t="s">
        <v>2332</v>
      </c>
      <c r="E115" s="2" t="s">
        <v>105</v>
      </c>
      <c r="F115" s="2" t="s">
        <v>1521</v>
      </c>
      <c r="G115" s="9">
        <v>725</v>
      </c>
      <c r="H115" s="8" t="s">
        <v>2149</v>
      </c>
      <c r="I115" s="9" t="s">
        <v>273</v>
      </c>
      <c r="J115" s="8" t="s">
        <v>274</v>
      </c>
      <c r="K115" s="69" t="s">
        <v>175</v>
      </c>
      <c r="L115" s="175"/>
      <c r="M115" s="99"/>
      <c r="N115" s="105"/>
      <c r="O115" s="105"/>
      <c r="P115" s="63"/>
      <c r="Q115" s="69" t="s">
        <v>2145</v>
      </c>
      <c r="R115" s="69" t="s">
        <v>2364</v>
      </c>
      <c r="S115" s="69"/>
      <c r="T115" s="63"/>
      <c r="U115" s="63" t="s">
        <v>13</v>
      </c>
      <c r="V115" s="63"/>
      <c r="W115" s="63"/>
      <c r="X115" s="119">
        <v>36.9</v>
      </c>
      <c r="Y115" s="119">
        <v>19</v>
      </c>
      <c r="Z115" s="69"/>
      <c r="AA115" s="179"/>
      <c r="AB115" s="98"/>
      <c r="AC115" s="9"/>
      <c r="AD115" s="9" t="s">
        <v>2161</v>
      </c>
      <c r="AE115" s="63"/>
      <c r="AF115" s="63"/>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row>
    <row r="116" spans="1:133" s="197" customFormat="1" ht="17" x14ac:dyDescent="0.2">
      <c r="A116" s="100" t="str">
        <f>CONCATENATE(E116," ",F116)</f>
        <v>Bison sp</v>
      </c>
      <c r="B116" s="9" t="s">
        <v>2162</v>
      </c>
      <c r="C116" s="8" t="s">
        <v>1571</v>
      </c>
      <c r="D116" s="8" t="s">
        <v>2332</v>
      </c>
      <c r="E116" s="2" t="s">
        <v>105</v>
      </c>
      <c r="F116" s="2" t="s">
        <v>1521</v>
      </c>
      <c r="G116" s="9">
        <v>725</v>
      </c>
      <c r="H116" s="8" t="s">
        <v>2149</v>
      </c>
      <c r="I116" s="9" t="s">
        <v>273</v>
      </c>
      <c r="J116" s="8" t="s">
        <v>274</v>
      </c>
      <c r="K116" s="69" t="s">
        <v>175</v>
      </c>
      <c r="L116" s="175"/>
      <c r="M116" s="99"/>
      <c r="N116" s="105"/>
      <c r="O116" s="105"/>
      <c r="P116" s="63"/>
      <c r="Q116" s="69" t="s">
        <v>2145</v>
      </c>
      <c r="R116" s="69" t="s">
        <v>2364</v>
      </c>
      <c r="S116" s="69"/>
      <c r="T116" s="63"/>
      <c r="U116" s="63" t="s">
        <v>13</v>
      </c>
      <c r="V116" s="63"/>
      <c r="W116" s="63"/>
      <c r="X116" s="119">
        <v>36.799999999999997</v>
      </c>
      <c r="Y116" s="119">
        <v>18.07</v>
      </c>
      <c r="Z116" s="69"/>
      <c r="AA116" s="179"/>
      <c r="AB116" s="98"/>
      <c r="AC116" s="9"/>
      <c r="AD116" s="9" t="s">
        <v>2161</v>
      </c>
      <c r="AE116" s="63"/>
      <c r="AF116" s="63"/>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row>
    <row r="117" spans="1:133" s="197" customFormat="1" ht="17" x14ac:dyDescent="0.2">
      <c r="A117" s="100" t="str">
        <f>CONCATENATE(E117," ",F117)</f>
        <v>Bison sp</v>
      </c>
      <c r="B117" s="9" t="s">
        <v>2162</v>
      </c>
      <c r="C117" s="8" t="s">
        <v>1571</v>
      </c>
      <c r="D117" s="8" t="s">
        <v>2332</v>
      </c>
      <c r="E117" s="2" t="s">
        <v>105</v>
      </c>
      <c r="F117" s="2" t="s">
        <v>1521</v>
      </c>
      <c r="G117" s="9">
        <v>725</v>
      </c>
      <c r="H117" s="8" t="s">
        <v>2149</v>
      </c>
      <c r="I117" s="9" t="s">
        <v>273</v>
      </c>
      <c r="J117" s="8" t="s">
        <v>274</v>
      </c>
      <c r="K117" s="69" t="s">
        <v>175</v>
      </c>
      <c r="L117" s="175"/>
      <c r="M117" s="99"/>
      <c r="N117" s="105"/>
      <c r="O117" s="105"/>
      <c r="P117" s="63"/>
      <c r="Q117" s="69" t="s">
        <v>2145</v>
      </c>
      <c r="R117" s="69" t="s">
        <v>2364</v>
      </c>
      <c r="S117" s="69"/>
      <c r="T117" s="63"/>
      <c r="U117" s="63" t="s">
        <v>13</v>
      </c>
      <c r="V117" s="63"/>
      <c r="W117" s="63"/>
      <c r="X117" s="119">
        <v>40</v>
      </c>
      <c r="Y117" s="119">
        <v>15.8</v>
      </c>
      <c r="Z117" s="69"/>
      <c r="AA117" s="179"/>
      <c r="AB117" s="98"/>
      <c r="AC117" s="9"/>
      <c r="AD117" s="9" t="s">
        <v>2161</v>
      </c>
      <c r="AE117" s="63"/>
      <c r="AF117" s="63"/>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row>
    <row r="118" spans="1:133" s="197" customFormat="1" ht="17" x14ac:dyDescent="0.2">
      <c r="A118" s="100" t="str">
        <f>CONCATENATE(E118," ",F118)</f>
        <v>Bison sp</v>
      </c>
      <c r="B118" s="9" t="s">
        <v>2162</v>
      </c>
      <c r="C118" s="8" t="s">
        <v>1571</v>
      </c>
      <c r="D118" s="8" t="s">
        <v>2332</v>
      </c>
      <c r="E118" s="2" t="s">
        <v>105</v>
      </c>
      <c r="F118" s="2" t="s">
        <v>1521</v>
      </c>
      <c r="G118" s="9">
        <v>725</v>
      </c>
      <c r="H118" s="8" t="s">
        <v>2149</v>
      </c>
      <c r="I118" s="9" t="s">
        <v>273</v>
      </c>
      <c r="J118" s="8" t="s">
        <v>274</v>
      </c>
      <c r="K118" s="69" t="s">
        <v>175</v>
      </c>
      <c r="L118" s="175"/>
      <c r="M118" s="99"/>
      <c r="N118" s="105"/>
      <c r="O118" s="105"/>
      <c r="P118" s="63"/>
      <c r="Q118" s="69" t="s">
        <v>2145</v>
      </c>
      <c r="R118" s="69" t="s">
        <v>2364</v>
      </c>
      <c r="S118" s="69"/>
      <c r="T118" s="63"/>
      <c r="U118" s="63" t="s">
        <v>13</v>
      </c>
      <c r="V118" s="63"/>
      <c r="W118" s="63"/>
      <c r="X118" s="119">
        <v>39.799999999999997</v>
      </c>
      <c r="Y118" s="119">
        <v>15.9</v>
      </c>
      <c r="Z118" s="69"/>
      <c r="AA118" s="179"/>
      <c r="AB118" s="98"/>
      <c r="AC118" s="9"/>
      <c r="AD118" s="9" t="s">
        <v>2161</v>
      </c>
      <c r="AE118" s="63"/>
      <c r="AF118" s="63"/>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row>
    <row r="119" spans="1:133" s="197" customFormat="1" ht="17" x14ac:dyDescent="0.2">
      <c r="A119" s="100" t="str">
        <f>CONCATENATE(E119," ",F119)</f>
        <v>Bison sp</v>
      </c>
      <c r="B119" s="9" t="s">
        <v>2162</v>
      </c>
      <c r="C119" s="8" t="s">
        <v>1571</v>
      </c>
      <c r="D119" s="8" t="s">
        <v>2332</v>
      </c>
      <c r="E119" s="2" t="s">
        <v>105</v>
      </c>
      <c r="F119" s="2" t="s">
        <v>1521</v>
      </c>
      <c r="G119" s="9">
        <v>725</v>
      </c>
      <c r="H119" s="8" t="s">
        <v>2149</v>
      </c>
      <c r="I119" s="9" t="s">
        <v>273</v>
      </c>
      <c r="J119" s="8" t="s">
        <v>274</v>
      </c>
      <c r="K119" s="69" t="s">
        <v>175</v>
      </c>
      <c r="L119" s="175"/>
      <c r="M119" s="99"/>
      <c r="N119" s="105"/>
      <c r="O119" s="105"/>
      <c r="P119" s="63"/>
      <c r="Q119" s="69" t="s">
        <v>2145</v>
      </c>
      <c r="R119" s="69" t="s">
        <v>2364</v>
      </c>
      <c r="S119" s="69"/>
      <c r="T119" s="63"/>
      <c r="U119" s="63" t="s">
        <v>13</v>
      </c>
      <c r="V119" s="63"/>
      <c r="W119" s="63"/>
      <c r="X119" s="119">
        <v>37.700000000000003</v>
      </c>
      <c r="Y119" s="119">
        <v>14.44</v>
      </c>
      <c r="Z119" s="69"/>
      <c r="AA119" s="179"/>
      <c r="AB119" s="98"/>
      <c r="AC119" s="9"/>
      <c r="AD119" s="9" t="s">
        <v>2161</v>
      </c>
      <c r="AE119" s="63"/>
      <c r="AF119" s="63"/>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row>
    <row r="120" spans="1:133" s="197" customFormat="1" ht="17" x14ac:dyDescent="0.2">
      <c r="A120" s="100" t="str">
        <f>CONCATENATE(E120," ",F120)</f>
        <v>Bison sp</v>
      </c>
      <c r="B120" s="9" t="s">
        <v>2162</v>
      </c>
      <c r="C120" s="8" t="s">
        <v>1571</v>
      </c>
      <c r="D120" s="8" t="s">
        <v>2332</v>
      </c>
      <c r="E120" s="2" t="s">
        <v>105</v>
      </c>
      <c r="F120" s="2" t="s">
        <v>1521</v>
      </c>
      <c r="G120" s="9">
        <v>725</v>
      </c>
      <c r="H120" s="8" t="s">
        <v>2149</v>
      </c>
      <c r="I120" s="9" t="s">
        <v>273</v>
      </c>
      <c r="J120" s="8" t="s">
        <v>274</v>
      </c>
      <c r="K120" s="69" t="s">
        <v>175</v>
      </c>
      <c r="L120" s="175"/>
      <c r="M120" s="99"/>
      <c r="N120" s="105"/>
      <c r="O120" s="105"/>
      <c r="P120" s="63"/>
      <c r="Q120" s="69" t="s">
        <v>2145</v>
      </c>
      <c r="R120" s="69" t="s">
        <v>2364</v>
      </c>
      <c r="S120" s="69"/>
      <c r="T120" s="63"/>
      <c r="U120" s="63" t="s">
        <v>13</v>
      </c>
      <c r="V120" s="63"/>
      <c r="W120" s="63"/>
      <c r="X120" s="119">
        <v>39.5</v>
      </c>
      <c r="Y120" s="119">
        <v>14.8</v>
      </c>
      <c r="Z120" s="69"/>
      <c r="AA120" s="179"/>
      <c r="AB120" s="98"/>
      <c r="AC120" s="9"/>
      <c r="AD120" s="9" t="s">
        <v>2161</v>
      </c>
      <c r="AE120" s="63"/>
      <c r="AF120" s="63"/>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row>
    <row r="121" spans="1:133" s="197" customFormat="1" ht="17" x14ac:dyDescent="0.2">
      <c r="A121" s="100" t="str">
        <f>CONCATENATE(E121," ",F121)</f>
        <v>Bison sp</v>
      </c>
      <c r="B121" s="9" t="s">
        <v>2162</v>
      </c>
      <c r="C121" s="8" t="s">
        <v>1571</v>
      </c>
      <c r="D121" s="8" t="s">
        <v>2332</v>
      </c>
      <c r="E121" s="2" t="s">
        <v>105</v>
      </c>
      <c r="F121" s="2" t="s">
        <v>1521</v>
      </c>
      <c r="G121" s="9">
        <v>725</v>
      </c>
      <c r="H121" s="8" t="s">
        <v>2149</v>
      </c>
      <c r="I121" s="9" t="s">
        <v>273</v>
      </c>
      <c r="J121" s="8" t="s">
        <v>274</v>
      </c>
      <c r="K121" s="69" t="s">
        <v>175</v>
      </c>
      <c r="L121" s="175"/>
      <c r="M121" s="99"/>
      <c r="N121" s="105"/>
      <c r="O121" s="105"/>
      <c r="P121" s="63"/>
      <c r="Q121" s="69" t="s">
        <v>2145</v>
      </c>
      <c r="R121" s="69" t="s">
        <v>2364</v>
      </c>
      <c r="S121" s="69"/>
      <c r="T121" s="63"/>
      <c r="U121" s="63" t="s">
        <v>13</v>
      </c>
      <c r="V121" s="63"/>
      <c r="W121" s="63"/>
      <c r="X121" s="119">
        <v>35.74</v>
      </c>
      <c r="Y121" s="119">
        <v>16.55</v>
      </c>
      <c r="Z121" s="69"/>
      <c r="AA121" s="179"/>
      <c r="AB121" s="98"/>
      <c r="AC121" s="9"/>
      <c r="AD121" s="9" t="s">
        <v>2161</v>
      </c>
      <c r="AE121" s="63"/>
      <c r="AF121" s="63"/>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row>
    <row r="122" spans="1:133" s="197" customFormat="1" ht="17" x14ac:dyDescent="0.2">
      <c r="A122" s="100" t="str">
        <f>CONCATENATE(E122," ",F122)</f>
        <v>Bison sp</v>
      </c>
      <c r="B122" s="9" t="s">
        <v>2162</v>
      </c>
      <c r="C122" s="8" t="s">
        <v>1571</v>
      </c>
      <c r="D122" s="8" t="s">
        <v>2332</v>
      </c>
      <c r="E122" s="2" t="s">
        <v>105</v>
      </c>
      <c r="F122" s="2" t="s">
        <v>1521</v>
      </c>
      <c r="G122" s="9">
        <v>725</v>
      </c>
      <c r="H122" s="8" t="s">
        <v>2149</v>
      </c>
      <c r="I122" s="9" t="s">
        <v>273</v>
      </c>
      <c r="J122" s="8" t="s">
        <v>274</v>
      </c>
      <c r="K122" s="69" t="s">
        <v>175</v>
      </c>
      <c r="L122" s="175"/>
      <c r="M122" s="99"/>
      <c r="N122" s="105"/>
      <c r="O122" s="105"/>
      <c r="P122" s="63"/>
      <c r="Q122" s="69" t="s">
        <v>2145</v>
      </c>
      <c r="R122" s="69" t="s">
        <v>2364</v>
      </c>
      <c r="S122" s="69"/>
      <c r="T122" s="63"/>
      <c r="U122" s="63" t="s">
        <v>13</v>
      </c>
      <c r="V122" s="63"/>
      <c r="W122" s="63"/>
      <c r="X122" s="119">
        <v>35.93</v>
      </c>
      <c r="Y122" s="119">
        <v>16.809999999999999</v>
      </c>
      <c r="Z122" s="69"/>
      <c r="AA122" s="179"/>
      <c r="AB122" s="98"/>
      <c r="AC122" s="9"/>
      <c r="AD122" s="9" t="s">
        <v>2161</v>
      </c>
      <c r="AE122" s="63"/>
      <c r="AF122" s="63"/>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row>
    <row r="123" spans="1:133" ht="17" x14ac:dyDescent="0.2">
      <c r="A123" s="100" t="str">
        <f>CONCATENATE(E123," ",F123)</f>
        <v>Bison sp</v>
      </c>
      <c r="B123" s="9" t="s">
        <v>2162</v>
      </c>
      <c r="C123" s="8" t="s">
        <v>1571</v>
      </c>
      <c r="D123" s="8" t="s">
        <v>2332</v>
      </c>
      <c r="E123" s="2" t="s">
        <v>105</v>
      </c>
      <c r="F123" s="2" t="s">
        <v>1521</v>
      </c>
      <c r="G123" s="9">
        <v>725</v>
      </c>
      <c r="H123" s="8" t="s">
        <v>2149</v>
      </c>
      <c r="I123" s="9" t="s">
        <v>273</v>
      </c>
      <c r="J123" s="8" t="s">
        <v>274</v>
      </c>
      <c r="K123" s="69" t="s">
        <v>175</v>
      </c>
      <c r="M123" s="99"/>
      <c r="Q123" s="69" t="s">
        <v>2145</v>
      </c>
      <c r="R123" s="69" t="s">
        <v>2364</v>
      </c>
      <c r="U123" s="63" t="s">
        <v>13</v>
      </c>
      <c r="X123" s="119">
        <v>35.75</v>
      </c>
      <c r="Y123" s="119">
        <v>16.16</v>
      </c>
      <c r="AD123" s="9" t="s">
        <v>2161</v>
      </c>
      <c r="EA123" s="197"/>
      <c r="EB123" s="197"/>
      <c r="EC123" s="197"/>
    </row>
    <row r="124" spans="1:133" ht="17" x14ac:dyDescent="0.2">
      <c r="A124" s="100" t="str">
        <f>CONCATENATE(E124," ",F124)</f>
        <v>Bison sp</v>
      </c>
      <c r="B124" s="9" t="s">
        <v>2162</v>
      </c>
      <c r="C124" s="8" t="s">
        <v>1571</v>
      </c>
      <c r="D124" s="8" t="s">
        <v>2332</v>
      </c>
      <c r="E124" s="2" t="s">
        <v>105</v>
      </c>
      <c r="F124" s="2" t="s">
        <v>1521</v>
      </c>
      <c r="G124" s="9">
        <v>725</v>
      </c>
      <c r="H124" s="8" t="s">
        <v>2149</v>
      </c>
      <c r="I124" s="9" t="s">
        <v>273</v>
      </c>
      <c r="J124" s="8" t="s">
        <v>274</v>
      </c>
      <c r="K124" s="69" t="s">
        <v>175</v>
      </c>
      <c r="M124" s="99"/>
      <c r="Q124" s="69" t="s">
        <v>2145</v>
      </c>
      <c r="R124" s="69" t="s">
        <v>2364</v>
      </c>
      <c r="U124" s="63" t="s">
        <v>13</v>
      </c>
      <c r="X124" s="119">
        <v>39.159999999999997</v>
      </c>
      <c r="Y124" s="119">
        <v>15.83</v>
      </c>
      <c r="AD124" s="9" t="s">
        <v>2161</v>
      </c>
      <c r="EA124" s="197"/>
      <c r="EB124" s="197"/>
      <c r="EC124" s="197"/>
    </row>
    <row r="125" spans="1:133" s="84" customFormat="1" ht="17" x14ac:dyDescent="0.2">
      <c r="A125" s="100" t="str">
        <f>CONCATENATE(E125," ",F125)</f>
        <v>Bison sp</v>
      </c>
      <c r="B125" s="9" t="s">
        <v>2162</v>
      </c>
      <c r="C125" s="8" t="s">
        <v>1571</v>
      </c>
      <c r="D125" s="8" t="s">
        <v>2332</v>
      </c>
      <c r="E125" s="2" t="s">
        <v>105</v>
      </c>
      <c r="F125" s="2" t="s">
        <v>1521</v>
      </c>
      <c r="G125" s="9">
        <v>725</v>
      </c>
      <c r="H125" s="8" t="s">
        <v>2149</v>
      </c>
      <c r="I125" s="9" t="s">
        <v>273</v>
      </c>
      <c r="J125" s="8" t="s">
        <v>274</v>
      </c>
      <c r="K125" s="69" t="s">
        <v>175</v>
      </c>
      <c r="L125" s="175"/>
      <c r="M125" s="99"/>
      <c r="N125" s="105"/>
      <c r="O125" s="105"/>
      <c r="P125" s="63"/>
      <c r="Q125" s="69" t="s">
        <v>2145</v>
      </c>
      <c r="R125" s="69" t="s">
        <v>2364</v>
      </c>
      <c r="S125" s="69"/>
      <c r="T125" s="63"/>
      <c r="U125" s="63" t="s">
        <v>13</v>
      </c>
      <c r="V125" s="63"/>
      <c r="W125" s="63"/>
      <c r="X125" s="10">
        <v>39.96</v>
      </c>
      <c r="Y125" s="119">
        <v>14.4</v>
      </c>
      <c r="Z125" s="69"/>
      <c r="AA125" s="179"/>
      <c r="AB125" s="98"/>
      <c r="AC125" s="9"/>
      <c r="AD125" s="9" t="s">
        <v>2161</v>
      </c>
      <c r="AE125" s="63"/>
      <c r="AF125" s="63"/>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97"/>
      <c r="EB125" s="197"/>
      <c r="EC125" s="197"/>
    </row>
    <row r="126" spans="1:133" s="84" customFormat="1" ht="17" x14ac:dyDescent="0.2">
      <c r="A126" s="100" t="str">
        <f>CONCATENATE(E126," ",F126)</f>
        <v>Bison sp</v>
      </c>
      <c r="B126" s="9" t="s">
        <v>2162</v>
      </c>
      <c r="C126" s="8" t="s">
        <v>1571</v>
      </c>
      <c r="D126" s="8" t="s">
        <v>2332</v>
      </c>
      <c r="E126" s="2" t="s">
        <v>105</v>
      </c>
      <c r="F126" s="2" t="s">
        <v>1521</v>
      </c>
      <c r="G126" s="9">
        <v>725</v>
      </c>
      <c r="H126" s="8" t="s">
        <v>2149</v>
      </c>
      <c r="I126" s="9" t="s">
        <v>273</v>
      </c>
      <c r="J126" s="8" t="s">
        <v>274</v>
      </c>
      <c r="K126" s="69" t="s">
        <v>175</v>
      </c>
      <c r="L126" s="175"/>
      <c r="M126" s="99"/>
      <c r="N126" s="105"/>
      <c r="O126" s="105"/>
      <c r="P126" s="63"/>
      <c r="Q126" s="69" t="s">
        <v>2145</v>
      </c>
      <c r="R126" s="69" t="s">
        <v>2364</v>
      </c>
      <c r="S126" s="69"/>
      <c r="T126" s="63"/>
      <c r="U126" s="63" t="s">
        <v>13</v>
      </c>
      <c r="V126" s="63"/>
      <c r="W126" s="63"/>
      <c r="X126" s="119">
        <v>41.7</v>
      </c>
      <c r="Y126" s="119">
        <v>15.83</v>
      </c>
      <c r="Z126" s="69"/>
      <c r="AA126" s="179"/>
      <c r="AB126" s="98"/>
      <c r="AC126" s="9"/>
      <c r="AD126" s="9" t="s">
        <v>2161</v>
      </c>
      <c r="AE126" s="63"/>
      <c r="AF126" s="63"/>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97"/>
      <c r="EB126" s="197"/>
      <c r="EC126" s="197"/>
    </row>
    <row r="127" spans="1:133" ht="17" x14ac:dyDescent="0.2">
      <c r="A127" s="100" t="str">
        <f>CONCATENATE(E127," ",F127)</f>
        <v>Bison sp</v>
      </c>
      <c r="B127" s="9" t="s">
        <v>2162</v>
      </c>
      <c r="C127" s="8" t="s">
        <v>1571</v>
      </c>
      <c r="D127" s="8" t="s">
        <v>2332</v>
      </c>
      <c r="E127" s="2" t="s">
        <v>105</v>
      </c>
      <c r="F127" s="2" t="s">
        <v>1521</v>
      </c>
      <c r="G127" s="9">
        <v>725</v>
      </c>
      <c r="H127" s="8" t="s">
        <v>2149</v>
      </c>
      <c r="I127" s="9" t="s">
        <v>273</v>
      </c>
      <c r="J127" s="8" t="s">
        <v>274</v>
      </c>
      <c r="K127" s="69" t="s">
        <v>175</v>
      </c>
      <c r="M127" s="99"/>
      <c r="Q127" s="69" t="s">
        <v>2145</v>
      </c>
      <c r="R127" s="69" t="s">
        <v>2364</v>
      </c>
      <c r="U127" s="63" t="s">
        <v>13</v>
      </c>
      <c r="X127" s="119">
        <v>40.1</v>
      </c>
      <c r="Y127" s="119">
        <v>15.47</v>
      </c>
      <c r="AD127" s="9" t="s">
        <v>2161</v>
      </c>
      <c r="EA127" s="197"/>
      <c r="EB127" s="197"/>
      <c r="EC127" s="197"/>
    </row>
    <row r="128" spans="1:133" ht="17" x14ac:dyDescent="0.2">
      <c r="A128" s="100" t="str">
        <f>CONCATENATE(E128," ",F128)</f>
        <v>Bison sp</v>
      </c>
      <c r="B128" s="9" t="s">
        <v>2162</v>
      </c>
      <c r="C128" s="8" t="s">
        <v>1571</v>
      </c>
      <c r="D128" s="8" t="s">
        <v>2332</v>
      </c>
      <c r="E128" s="2" t="s">
        <v>105</v>
      </c>
      <c r="F128" s="2" t="s">
        <v>1521</v>
      </c>
      <c r="G128" s="9">
        <v>725</v>
      </c>
      <c r="H128" s="8" t="s">
        <v>2149</v>
      </c>
      <c r="I128" s="9" t="s">
        <v>273</v>
      </c>
      <c r="J128" s="8" t="s">
        <v>274</v>
      </c>
      <c r="K128" s="69" t="s">
        <v>175</v>
      </c>
      <c r="M128" s="99"/>
      <c r="Q128" s="69" t="s">
        <v>2145</v>
      </c>
      <c r="R128" s="69" t="s">
        <v>2364</v>
      </c>
      <c r="U128" s="63" t="s">
        <v>13</v>
      </c>
      <c r="X128" s="119">
        <v>31.97</v>
      </c>
      <c r="Y128" s="119">
        <v>14.96</v>
      </c>
      <c r="AD128" s="9" t="s">
        <v>2161</v>
      </c>
      <c r="EA128" s="197"/>
      <c r="EB128" s="197"/>
      <c r="EC128" s="197"/>
    </row>
    <row r="129" spans="1:133" ht="17" x14ac:dyDescent="0.2">
      <c r="A129" s="100" t="str">
        <f>CONCATENATE(E129," ",F129)</f>
        <v>Bison sp</v>
      </c>
      <c r="B129" s="9" t="s">
        <v>2162</v>
      </c>
      <c r="C129" s="8" t="s">
        <v>1571</v>
      </c>
      <c r="D129" s="8" t="s">
        <v>2332</v>
      </c>
      <c r="E129" s="2" t="s">
        <v>105</v>
      </c>
      <c r="F129" s="2" t="s">
        <v>1521</v>
      </c>
      <c r="G129" s="9">
        <v>725</v>
      </c>
      <c r="H129" s="8" t="s">
        <v>2149</v>
      </c>
      <c r="I129" s="9" t="s">
        <v>273</v>
      </c>
      <c r="J129" s="8" t="s">
        <v>274</v>
      </c>
      <c r="K129" s="69" t="s">
        <v>175</v>
      </c>
      <c r="M129" s="99"/>
      <c r="Q129" s="69" t="s">
        <v>2145</v>
      </c>
      <c r="R129" s="69" t="s">
        <v>2364</v>
      </c>
      <c r="U129" s="63" t="s">
        <v>13</v>
      </c>
      <c r="X129" s="119">
        <v>32.659999999999997</v>
      </c>
      <c r="Y129" s="119">
        <v>18.22</v>
      </c>
      <c r="AD129" s="9" t="s">
        <v>2161</v>
      </c>
      <c r="EA129" s="197"/>
      <c r="EB129" s="197"/>
      <c r="EC129" s="197"/>
    </row>
    <row r="130" spans="1:133" ht="17" x14ac:dyDescent="0.2">
      <c r="A130" s="100" t="str">
        <f>CONCATENATE(E130," ",F130)</f>
        <v>Bison sp</v>
      </c>
      <c r="B130" s="9" t="s">
        <v>2162</v>
      </c>
      <c r="C130" s="8" t="s">
        <v>1571</v>
      </c>
      <c r="D130" s="8" t="s">
        <v>2332</v>
      </c>
      <c r="E130" s="2" t="s">
        <v>105</v>
      </c>
      <c r="F130" s="2" t="s">
        <v>1521</v>
      </c>
      <c r="G130" s="9">
        <v>725</v>
      </c>
      <c r="H130" s="8" t="s">
        <v>2149</v>
      </c>
      <c r="I130" s="9" t="s">
        <v>273</v>
      </c>
      <c r="J130" s="8" t="s">
        <v>274</v>
      </c>
      <c r="K130" s="69" t="s">
        <v>175</v>
      </c>
      <c r="M130" s="99"/>
      <c r="Q130" s="69" t="s">
        <v>2145</v>
      </c>
      <c r="R130" s="69" t="s">
        <v>2364</v>
      </c>
      <c r="U130" s="63" t="s">
        <v>13</v>
      </c>
      <c r="X130" s="119">
        <v>29.9</v>
      </c>
      <c r="Y130" s="119">
        <v>16.97</v>
      </c>
      <c r="AD130" s="9" t="s">
        <v>2161</v>
      </c>
      <c r="EA130" s="197"/>
      <c r="EB130" s="197"/>
      <c r="EC130" s="197"/>
    </row>
    <row r="131" spans="1:133" ht="17" x14ac:dyDescent="0.2">
      <c r="A131" s="100" t="str">
        <f>CONCATENATE(E131," ",F131)</f>
        <v>Bison sp</v>
      </c>
      <c r="B131" s="9" t="s">
        <v>2162</v>
      </c>
      <c r="C131" s="8" t="s">
        <v>1571</v>
      </c>
      <c r="D131" s="8" t="s">
        <v>2332</v>
      </c>
      <c r="E131" s="2" t="s">
        <v>105</v>
      </c>
      <c r="F131" s="2" t="s">
        <v>1521</v>
      </c>
      <c r="G131" s="9">
        <v>725</v>
      </c>
      <c r="H131" s="8" t="s">
        <v>2149</v>
      </c>
      <c r="I131" s="9" t="s">
        <v>273</v>
      </c>
      <c r="J131" s="8" t="s">
        <v>274</v>
      </c>
      <c r="K131" s="69" t="s">
        <v>175</v>
      </c>
      <c r="M131" s="99"/>
      <c r="Q131" s="69" t="s">
        <v>2145</v>
      </c>
      <c r="R131" s="69" t="s">
        <v>2364</v>
      </c>
      <c r="U131" s="63" t="s">
        <v>13</v>
      </c>
      <c r="X131" s="119">
        <v>33.409999999999997</v>
      </c>
      <c r="Y131" s="119">
        <v>14.7</v>
      </c>
      <c r="AD131" s="9" t="s">
        <v>2161</v>
      </c>
      <c r="EA131" s="197"/>
      <c r="EB131" s="197"/>
      <c r="EC131" s="197"/>
    </row>
    <row r="132" spans="1:133" ht="17" x14ac:dyDescent="0.2">
      <c r="A132" s="100" t="str">
        <f>CONCATENATE(E132," ",F132)</f>
        <v>Bison sp</v>
      </c>
      <c r="B132" s="9" t="s">
        <v>2162</v>
      </c>
      <c r="C132" s="8" t="s">
        <v>1571</v>
      </c>
      <c r="D132" s="8" t="s">
        <v>2332</v>
      </c>
      <c r="E132" s="2" t="s">
        <v>105</v>
      </c>
      <c r="F132" s="2" t="s">
        <v>1521</v>
      </c>
      <c r="G132" s="9">
        <v>725</v>
      </c>
      <c r="H132" s="8" t="s">
        <v>2149</v>
      </c>
      <c r="I132" s="9" t="s">
        <v>273</v>
      </c>
      <c r="J132" s="8" t="s">
        <v>274</v>
      </c>
      <c r="K132" s="69" t="s">
        <v>175</v>
      </c>
      <c r="M132" s="99"/>
      <c r="Q132" s="69" t="s">
        <v>2145</v>
      </c>
      <c r="R132" s="69" t="s">
        <v>2364</v>
      </c>
      <c r="U132" s="63" t="s">
        <v>13</v>
      </c>
      <c r="X132" s="119">
        <v>34.5</v>
      </c>
      <c r="Y132" s="119">
        <v>14.54</v>
      </c>
      <c r="AD132" s="9" t="s">
        <v>2161</v>
      </c>
      <c r="EA132" s="197"/>
      <c r="EB132" s="197"/>
      <c r="EC132" s="197"/>
    </row>
    <row r="133" spans="1:133" ht="17" x14ac:dyDescent="0.2">
      <c r="A133" s="100" t="str">
        <f>CONCATENATE(E133," ",F133)</f>
        <v>Bison sp</v>
      </c>
      <c r="B133" s="9" t="s">
        <v>2162</v>
      </c>
      <c r="C133" s="8" t="s">
        <v>1571</v>
      </c>
      <c r="D133" s="8" t="s">
        <v>2332</v>
      </c>
      <c r="E133" s="2" t="s">
        <v>105</v>
      </c>
      <c r="F133" s="2" t="s">
        <v>1521</v>
      </c>
      <c r="G133" s="9">
        <v>725</v>
      </c>
      <c r="H133" s="8" t="s">
        <v>2149</v>
      </c>
      <c r="I133" s="9" t="s">
        <v>273</v>
      </c>
      <c r="J133" s="8" t="s">
        <v>274</v>
      </c>
      <c r="K133" s="69" t="s">
        <v>175</v>
      </c>
      <c r="M133" s="99"/>
      <c r="Q133" s="69" t="s">
        <v>2145</v>
      </c>
      <c r="R133" s="69" t="s">
        <v>2364</v>
      </c>
      <c r="U133" s="63" t="s">
        <v>13</v>
      </c>
      <c r="X133" s="119">
        <v>30.87</v>
      </c>
      <c r="Y133" s="119">
        <v>14.16</v>
      </c>
      <c r="AD133" s="9" t="s">
        <v>2161</v>
      </c>
      <c r="EA133" s="197"/>
      <c r="EB133" s="197"/>
      <c r="EC133" s="197"/>
    </row>
    <row r="134" spans="1:133" ht="17" x14ac:dyDescent="0.2">
      <c r="A134" s="100" t="str">
        <f>CONCATENATE(E134," ",F134)</f>
        <v>Bison sp</v>
      </c>
      <c r="B134" s="9" t="s">
        <v>2162</v>
      </c>
      <c r="C134" s="8" t="s">
        <v>1571</v>
      </c>
      <c r="D134" s="8" t="s">
        <v>2332</v>
      </c>
      <c r="E134" s="2" t="s">
        <v>105</v>
      </c>
      <c r="F134" s="2" t="s">
        <v>1521</v>
      </c>
      <c r="G134" s="9">
        <v>725</v>
      </c>
      <c r="H134" s="8" t="s">
        <v>2149</v>
      </c>
      <c r="I134" s="9" t="s">
        <v>273</v>
      </c>
      <c r="J134" s="8" t="s">
        <v>274</v>
      </c>
      <c r="K134" s="69" t="s">
        <v>175</v>
      </c>
      <c r="M134" s="99"/>
      <c r="Q134" s="69" t="s">
        <v>2145</v>
      </c>
      <c r="R134" s="69" t="s">
        <v>2364</v>
      </c>
      <c r="U134" s="63" t="s">
        <v>13</v>
      </c>
      <c r="X134" s="119">
        <v>36.19</v>
      </c>
      <c r="Y134" s="119">
        <v>19.13</v>
      </c>
      <c r="AD134" s="9" t="s">
        <v>2161</v>
      </c>
      <c r="EA134" s="197"/>
      <c r="EB134" s="197"/>
      <c r="EC134" s="197"/>
    </row>
    <row r="135" spans="1:133" ht="17" x14ac:dyDescent="0.2">
      <c r="A135" s="100" t="str">
        <f>CONCATENATE(E135," ",F135)</f>
        <v>Bison sp</v>
      </c>
      <c r="B135" s="9" t="s">
        <v>2162</v>
      </c>
      <c r="C135" s="8" t="s">
        <v>1571</v>
      </c>
      <c r="D135" s="8" t="s">
        <v>2332</v>
      </c>
      <c r="E135" s="2" t="s">
        <v>105</v>
      </c>
      <c r="F135" s="2" t="s">
        <v>1521</v>
      </c>
      <c r="G135" s="9">
        <v>725</v>
      </c>
      <c r="H135" s="8" t="s">
        <v>2149</v>
      </c>
      <c r="I135" s="9" t="s">
        <v>273</v>
      </c>
      <c r="J135" s="8" t="s">
        <v>274</v>
      </c>
      <c r="K135" s="69" t="s">
        <v>175</v>
      </c>
      <c r="M135" s="99"/>
      <c r="Q135" s="69" t="s">
        <v>2145</v>
      </c>
      <c r="R135" s="69" t="s">
        <v>2364</v>
      </c>
      <c r="U135" s="63" t="s">
        <v>13</v>
      </c>
      <c r="X135" s="119">
        <v>36.4</v>
      </c>
      <c r="Y135" s="119">
        <v>20.02</v>
      </c>
      <c r="AD135" s="9" t="s">
        <v>2161</v>
      </c>
      <c r="EA135" s="197"/>
      <c r="EB135" s="197"/>
      <c r="EC135" s="197"/>
    </row>
    <row r="136" spans="1:133" ht="17" x14ac:dyDescent="0.2">
      <c r="A136" s="100" t="str">
        <f>CONCATENATE(E136," ",F136)</f>
        <v>Bison sp</v>
      </c>
      <c r="B136" s="9" t="s">
        <v>2162</v>
      </c>
      <c r="C136" s="8" t="s">
        <v>1571</v>
      </c>
      <c r="D136" s="8" t="s">
        <v>2332</v>
      </c>
      <c r="E136" s="2" t="s">
        <v>105</v>
      </c>
      <c r="F136" s="2" t="s">
        <v>1521</v>
      </c>
      <c r="G136" s="9">
        <v>725</v>
      </c>
      <c r="H136" s="8" t="s">
        <v>2149</v>
      </c>
      <c r="I136" s="9" t="s">
        <v>273</v>
      </c>
      <c r="J136" s="8" t="s">
        <v>274</v>
      </c>
      <c r="K136" s="69" t="s">
        <v>175</v>
      </c>
      <c r="M136" s="99"/>
      <c r="Q136" s="69" t="s">
        <v>2145</v>
      </c>
      <c r="R136" s="69" t="s">
        <v>2364</v>
      </c>
      <c r="U136" s="63" t="s">
        <v>13</v>
      </c>
      <c r="X136" s="119">
        <v>28.04</v>
      </c>
      <c r="Y136" s="119">
        <v>18.09</v>
      </c>
      <c r="AD136" s="9" t="s">
        <v>2161</v>
      </c>
      <c r="EA136" s="197"/>
      <c r="EB136" s="197"/>
      <c r="EC136" s="197"/>
    </row>
    <row r="137" spans="1:133" ht="17" x14ac:dyDescent="0.2">
      <c r="A137" s="100" t="str">
        <f>CONCATENATE(E137," ",F137)</f>
        <v>Bison sp</v>
      </c>
      <c r="B137" s="9" t="s">
        <v>2162</v>
      </c>
      <c r="C137" s="8" t="s">
        <v>1571</v>
      </c>
      <c r="D137" s="8" t="s">
        <v>2332</v>
      </c>
      <c r="E137" s="2" t="s">
        <v>105</v>
      </c>
      <c r="F137" s="2" t="s">
        <v>1521</v>
      </c>
      <c r="G137" s="9">
        <v>725</v>
      </c>
      <c r="H137" s="8" t="s">
        <v>2149</v>
      </c>
      <c r="I137" s="9" t="s">
        <v>273</v>
      </c>
      <c r="J137" s="8" t="s">
        <v>274</v>
      </c>
      <c r="K137" s="69" t="s">
        <v>175</v>
      </c>
      <c r="M137" s="99"/>
      <c r="Q137" s="69" t="s">
        <v>2145</v>
      </c>
      <c r="R137" s="69" t="s">
        <v>2364</v>
      </c>
      <c r="U137" s="63" t="s">
        <v>13</v>
      </c>
      <c r="X137" s="119">
        <v>31.82</v>
      </c>
      <c r="Y137" s="119">
        <v>16</v>
      </c>
      <c r="AD137" s="9" t="s">
        <v>2161</v>
      </c>
      <c r="EA137" s="197"/>
      <c r="EB137" s="197"/>
      <c r="EC137" s="197"/>
    </row>
    <row r="138" spans="1:133" ht="17" x14ac:dyDescent="0.2">
      <c r="A138" s="100" t="str">
        <f>CONCATENATE(E138," ",F138)</f>
        <v>Bison sp</v>
      </c>
      <c r="B138" s="9" t="s">
        <v>2162</v>
      </c>
      <c r="C138" s="8" t="s">
        <v>1571</v>
      </c>
      <c r="D138" s="8" t="s">
        <v>2332</v>
      </c>
      <c r="E138" s="2" t="s">
        <v>105</v>
      </c>
      <c r="F138" s="2" t="s">
        <v>1521</v>
      </c>
      <c r="G138" s="9">
        <v>725</v>
      </c>
      <c r="H138" s="8" t="s">
        <v>2149</v>
      </c>
      <c r="I138" s="9" t="s">
        <v>273</v>
      </c>
      <c r="J138" s="8" t="s">
        <v>274</v>
      </c>
      <c r="K138" s="69" t="s">
        <v>175</v>
      </c>
      <c r="M138" s="99"/>
      <c r="Q138" s="69" t="s">
        <v>2145</v>
      </c>
      <c r="R138" s="69" t="s">
        <v>2364</v>
      </c>
      <c r="U138" s="63" t="s">
        <v>13</v>
      </c>
      <c r="X138" s="119">
        <v>32.380000000000003</v>
      </c>
      <c r="Y138" s="119">
        <v>13.84</v>
      </c>
      <c r="AD138" s="9" t="s">
        <v>2161</v>
      </c>
    </row>
    <row r="139" spans="1:133" ht="17" x14ac:dyDescent="0.2">
      <c r="A139" s="100" t="str">
        <f>CONCATENATE(E139," ",F139)</f>
        <v>Bison sp</v>
      </c>
      <c r="B139" s="9" t="s">
        <v>2162</v>
      </c>
      <c r="C139" s="8" t="s">
        <v>1571</v>
      </c>
      <c r="D139" s="8" t="s">
        <v>2332</v>
      </c>
      <c r="E139" s="2" t="s">
        <v>105</v>
      </c>
      <c r="F139" s="2" t="s">
        <v>1521</v>
      </c>
      <c r="G139" s="9">
        <v>725</v>
      </c>
      <c r="H139" s="8" t="s">
        <v>2149</v>
      </c>
      <c r="I139" s="9" t="s">
        <v>273</v>
      </c>
      <c r="J139" s="8" t="s">
        <v>274</v>
      </c>
      <c r="K139" s="69" t="s">
        <v>175</v>
      </c>
      <c r="M139" s="99"/>
      <c r="Q139" s="69" t="s">
        <v>2145</v>
      </c>
      <c r="R139" s="69" t="s">
        <v>2364</v>
      </c>
      <c r="U139" s="63" t="s">
        <v>13</v>
      </c>
      <c r="X139" s="119">
        <v>37.130000000000003</v>
      </c>
      <c r="Y139" s="119">
        <v>15.78</v>
      </c>
      <c r="AD139" s="9" t="s">
        <v>2161</v>
      </c>
    </row>
    <row r="140" spans="1:133" ht="17" x14ac:dyDescent="0.2">
      <c r="A140" s="100" t="str">
        <f>CONCATENATE(E140," ",F140)</f>
        <v>Bison sp</v>
      </c>
      <c r="B140" s="9" t="s">
        <v>2162</v>
      </c>
      <c r="C140" s="8" t="s">
        <v>1571</v>
      </c>
      <c r="D140" s="8" t="s">
        <v>2332</v>
      </c>
      <c r="E140" s="2" t="s">
        <v>105</v>
      </c>
      <c r="F140" s="2" t="s">
        <v>1521</v>
      </c>
      <c r="G140" s="9">
        <v>725</v>
      </c>
      <c r="H140" s="8" t="s">
        <v>2149</v>
      </c>
      <c r="I140" s="9" t="s">
        <v>273</v>
      </c>
      <c r="J140" s="8" t="s">
        <v>274</v>
      </c>
      <c r="K140" s="69" t="s">
        <v>175</v>
      </c>
      <c r="M140" s="99"/>
      <c r="Q140" s="69" t="s">
        <v>2145</v>
      </c>
      <c r="R140" s="69" t="s">
        <v>2364</v>
      </c>
      <c r="U140" s="63" t="s">
        <v>13</v>
      </c>
      <c r="X140" s="119">
        <v>30.35</v>
      </c>
      <c r="Y140" s="119">
        <v>13.12</v>
      </c>
      <c r="AD140" s="9" t="s">
        <v>2161</v>
      </c>
      <c r="EA140" s="84"/>
      <c r="EB140" s="84"/>
      <c r="EC140" s="84"/>
    </row>
    <row r="141" spans="1:133" ht="17" x14ac:dyDescent="0.2">
      <c r="A141" s="100" t="str">
        <f>CONCATENATE(E141," ",F141)</f>
        <v>Bison sp</v>
      </c>
      <c r="B141" s="9" t="s">
        <v>2162</v>
      </c>
      <c r="C141" s="8" t="s">
        <v>1571</v>
      </c>
      <c r="D141" s="8" t="s">
        <v>2332</v>
      </c>
      <c r="E141" s="2" t="s">
        <v>105</v>
      </c>
      <c r="F141" s="2" t="s">
        <v>1521</v>
      </c>
      <c r="G141" s="9">
        <v>725</v>
      </c>
      <c r="H141" s="8" t="s">
        <v>2149</v>
      </c>
      <c r="I141" s="9" t="s">
        <v>273</v>
      </c>
      <c r="J141" s="8" t="s">
        <v>274</v>
      </c>
      <c r="K141" s="69" t="s">
        <v>175</v>
      </c>
      <c r="M141" s="99"/>
      <c r="Q141" s="69" t="s">
        <v>2145</v>
      </c>
      <c r="R141" s="69" t="s">
        <v>2364</v>
      </c>
      <c r="U141" s="63" t="s">
        <v>13</v>
      </c>
      <c r="X141" s="119">
        <v>39.200000000000003</v>
      </c>
      <c r="Y141" s="119">
        <v>15.27</v>
      </c>
      <c r="AD141" s="9" t="s">
        <v>2161</v>
      </c>
      <c r="EA141" s="84"/>
      <c r="EB141" s="84"/>
      <c r="EC141" s="84"/>
    </row>
    <row r="142" spans="1:133" ht="17" x14ac:dyDescent="0.2">
      <c r="A142" s="100" t="str">
        <f>CONCATENATE(E142," ",F142)</f>
        <v>Bison sp</v>
      </c>
      <c r="B142" s="9" t="s">
        <v>2162</v>
      </c>
      <c r="C142" s="8" t="s">
        <v>1571</v>
      </c>
      <c r="D142" s="8" t="s">
        <v>2332</v>
      </c>
      <c r="E142" s="2" t="s">
        <v>105</v>
      </c>
      <c r="F142" s="2" t="s">
        <v>1521</v>
      </c>
      <c r="G142" s="9">
        <v>725</v>
      </c>
      <c r="H142" s="8" t="s">
        <v>2149</v>
      </c>
      <c r="I142" s="9" t="s">
        <v>273</v>
      </c>
      <c r="J142" s="8" t="s">
        <v>274</v>
      </c>
      <c r="K142" s="69" t="s">
        <v>175</v>
      </c>
      <c r="M142" s="99"/>
      <c r="Q142" s="69" t="s">
        <v>2145</v>
      </c>
      <c r="R142" s="69" t="s">
        <v>2364</v>
      </c>
      <c r="U142" s="63" t="s">
        <v>13</v>
      </c>
      <c r="X142" s="119">
        <v>32.64</v>
      </c>
      <c r="Y142" s="119">
        <v>17.5</v>
      </c>
      <c r="AD142" s="9" t="s">
        <v>2161</v>
      </c>
    </row>
    <row r="143" spans="1:133" ht="17" x14ac:dyDescent="0.2">
      <c r="A143" s="100" t="str">
        <f>CONCATENATE(E143," ",F143)</f>
        <v>Bison sp</v>
      </c>
      <c r="B143" s="9" t="s">
        <v>2162</v>
      </c>
      <c r="C143" s="8" t="s">
        <v>1571</v>
      </c>
      <c r="D143" s="8" t="s">
        <v>2332</v>
      </c>
      <c r="E143" s="2" t="s">
        <v>105</v>
      </c>
      <c r="F143" s="2" t="s">
        <v>1521</v>
      </c>
      <c r="G143" s="9">
        <v>725</v>
      </c>
      <c r="H143" s="8" t="s">
        <v>2149</v>
      </c>
      <c r="I143" s="9" t="s">
        <v>273</v>
      </c>
      <c r="J143" s="8" t="s">
        <v>274</v>
      </c>
      <c r="K143" s="69" t="s">
        <v>175</v>
      </c>
      <c r="M143" s="99"/>
      <c r="Q143" s="69" t="s">
        <v>2145</v>
      </c>
      <c r="R143" s="69" t="s">
        <v>2364</v>
      </c>
      <c r="U143" s="63" t="s">
        <v>13</v>
      </c>
      <c r="X143" s="119">
        <v>37.229999999999997</v>
      </c>
      <c r="Y143" s="119">
        <v>12.17</v>
      </c>
      <c r="AD143" s="9" t="s">
        <v>2161</v>
      </c>
    </row>
    <row r="144" spans="1:133" ht="17" x14ac:dyDescent="0.2">
      <c r="A144" s="100" t="str">
        <f>CONCATENATE(E144," ",F144)</f>
        <v>Bison sp</v>
      </c>
      <c r="B144" s="9" t="s">
        <v>2162</v>
      </c>
      <c r="C144" s="8" t="s">
        <v>1571</v>
      </c>
      <c r="D144" s="8" t="s">
        <v>2332</v>
      </c>
      <c r="E144" s="2" t="s">
        <v>105</v>
      </c>
      <c r="F144" s="2" t="s">
        <v>1521</v>
      </c>
      <c r="G144" s="9">
        <v>725</v>
      </c>
      <c r="H144" s="8" t="s">
        <v>2149</v>
      </c>
      <c r="I144" s="9" t="s">
        <v>273</v>
      </c>
      <c r="J144" s="8" t="s">
        <v>274</v>
      </c>
      <c r="K144" s="69" t="s">
        <v>175</v>
      </c>
      <c r="M144" s="99"/>
      <c r="Q144" s="69" t="s">
        <v>2145</v>
      </c>
      <c r="R144" s="69" t="s">
        <v>2364</v>
      </c>
      <c r="U144" s="63" t="s">
        <v>13</v>
      </c>
      <c r="X144" s="119">
        <v>33.61</v>
      </c>
      <c r="Y144" s="119">
        <v>19.47</v>
      </c>
      <c r="AD144" s="9" t="s">
        <v>2161</v>
      </c>
    </row>
    <row r="145" spans="1:30" ht="17" x14ac:dyDescent="0.2">
      <c r="A145" s="100" t="str">
        <f>CONCATENATE(E145," ",F145)</f>
        <v>Bison sp</v>
      </c>
      <c r="B145" s="9" t="s">
        <v>2162</v>
      </c>
      <c r="C145" s="8" t="s">
        <v>1571</v>
      </c>
      <c r="D145" s="8" t="s">
        <v>2332</v>
      </c>
      <c r="E145" s="2" t="s">
        <v>105</v>
      </c>
      <c r="F145" s="2" t="s">
        <v>1521</v>
      </c>
      <c r="G145" s="9">
        <v>725</v>
      </c>
      <c r="H145" s="8" t="s">
        <v>2149</v>
      </c>
      <c r="I145" s="9" t="s">
        <v>273</v>
      </c>
      <c r="J145" s="8" t="s">
        <v>274</v>
      </c>
      <c r="K145" s="69" t="s">
        <v>175</v>
      </c>
      <c r="M145" s="99"/>
      <c r="Q145" s="69" t="s">
        <v>2145</v>
      </c>
      <c r="R145" s="69" t="s">
        <v>2364</v>
      </c>
      <c r="U145" s="63" t="s">
        <v>13</v>
      </c>
      <c r="X145" s="119">
        <v>40.22</v>
      </c>
      <c r="Y145" s="119">
        <v>15.25</v>
      </c>
      <c r="AD145" s="9" t="s">
        <v>2161</v>
      </c>
    </row>
    <row r="146" spans="1:30" ht="17" x14ac:dyDescent="0.2">
      <c r="A146" s="100" t="str">
        <f>CONCATENATE(E146," ",F146)</f>
        <v>Bison sp</v>
      </c>
      <c r="B146" s="9" t="s">
        <v>2162</v>
      </c>
      <c r="C146" s="8" t="s">
        <v>1571</v>
      </c>
      <c r="D146" s="8" t="s">
        <v>2332</v>
      </c>
      <c r="E146" s="2" t="s">
        <v>105</v>
      </c>
      <c r="F146" s="2" t="s">
        <v>1521</v>
      </c>
      <c r="G146" s="9">
        <v>725</v>
      </c>
      <c r="H146" s="8" t="s">
        <v>2149</v>
      </c>
      <c r="I146" s="9" t="s">
        <v>273</v>
      </c>
      <c r="J146" s="8" t="s">
        <v>274</v>
      </c>
      <c r="K146" s="69" t="s">
        <v>175</v>
      </c>
      <c r="M146" s="99"/>
      <c r="Q146" s="69" t="s">
        <v>2145</v>
      </c>
      <c r="R146" s="69" t="s">
        <v>2364</v>
      </c>
      <c r="U146" s="63" t="s">
        <v>13</v>
      </c>
      <c r="X146" s="119">
        <v>29.35</v>
      </c>
      <c r="Y146" s="119">
        <v>14.29</v>
      </c>
      <c r="AD146" s="9" t="s">
        <v>2161</v>
      </c>
    </row>
    <row r="147" spans="1:30" ht="17" x14ac:dyDescent="0.2">
      <c r="A147" s="100" t="str">
        <f>CONCATENATE(E147," ",F147)</f>
        <v>Bison sp</v>
      </c>
      <c r="B147" s="9" t="s">
        <v>2162</v>
      </c>
      <c r="C147" s="8" t="s">
        <v>1571</v>
      </c>
      <c r="D147" s="8" t="s">
        <v>2332</v>
      </c>
      <c r="E147" s="2" t="s">
        <v>105</v>
      </c>
      <c r="F147" s="2" t="s">
        <v>1521</v>
      </c>
      <c r="G147" s="9">
        <v>725</v>
      </c>
      <c r="H147" s="8" t="s">
        <v>2149</v>
      </c>
      <c r="I147" s="9" t="s">
        <v>273</v>
      </c>
      <c r="J147" s="8" t="s">
        <v>274</v>
      </c>
      <c r="K147" s="69" t="s">
        <v>175</v>
      </c>
      <c r="M147" s="99"/>
      <c r="Q147" s="69" t="s">
        <v>2145</v>
      </c>
      <c r="R147" s="69" t="s">
        <v>2364</v>
      </c>
      <c r="U147" s="63" t="s">
        <v>13</v>
      </c>
      <c r="X147" s="119">
        <v>28.91</v>
      </c>
      <c r="Y147" s="119">
        <v>17.46</v>
      </c>
      <c r="AD147" s="9" t="s">
        <v>2161</v>
      </c>
    </row>
    <row r="148" spans="1:30" ht="17" x14ac:dyDescent="0.2">
      <c r="A148" s="100" t="str">
        <f>CONCATENATE(E148," ",F148)</f>
        <v>Bison sp</v>
      </c>
      <c r="B148" s="9" t="s">
        <v>2162</v>
      </c>
      <c r="C148" s="8" t="s">
        <v>1571</v>
      </c>
      <c r="D148" s="8" t="s">
        <v>2332</v>
      </c>
      <c r="E148" s="2" t="s">
        <v>105</v>
      </c>
      <c r="F148" s="2" t="s">
        <v>1521</v>
      </c>
      <c r="G148" s="9">
        <v>725</v>
      </c>
      <c r="H148" s="8" t="s">
        <v>2149</v>
      </c>
      <c r="I148" s="9" t="s">
        <v>273</v>
      </c>
      <c r="J148" s="8" t="s">
        <v>274</v>
      </c>
      <c r="K148" s="69" t="s">
        <v>175</v>
      </c>
      <c r="M148" s="99"/>
      <c r="Q148" s="69" t="s">
        <v>2145</v>
      </c>
      <c r="R148" s="69" t="s">
        <v>2364</v>
      </c>
      <c r="U148" s="63" t="s">
        <v>13</v>
      </c>
      <c r="X148" s="119">
        <v>31.76</v>
      </c>
      <c r="Y148" s="119">
        <v>14.83</v>
      </c>
      <c r="AD148" s="9" t="s">
        <v>2161</v>
      </c>
    </row>
    <row r="149" spans="1:30" ht="17" x14ac:dyDescent="0.2">
      <c r="A149" s="100" t="str">
        <f>CONCATENATE(E149," ",F149)</f>
        <v>Bison sp</v>
      </c>
      <c r="B149" s="9" t="s">
        <v>2162</v>
      </c>
      <c r="C149" s="8" t="s">
        <v>1571</v>
      </c>
      <c r="D149" s="8" t="s">
        <v>2332</v>
      </c>
      <c r="E149" s="2" t="s">
        <v>105</v>
      </c>
      <c r="F149" s="2" t="s">
        <v>1521</v>
      </c>
      <c r="G149" s="9">
        <v>725</v>
      </c>
      <c r="H149" s="8" t="s">
        <v>2149</v>
      </c>
      <c r="I149" s="9" t="s">
        <v>273</v>
      </c>
      <c r="J149" s="8" t="s">
        <v>274</v>
      </c>
      <c r="K149" s="69" t="s">
        <v>175</v>
      </c>
      <c r="M149" s="99"/>
      <c r="Q149" s="69" t="s">
        <v>2145</v>
      </c>
      <c r="R149" s="69" t="s">
        <v>2364</v>
      </c>
      <c r="U149" s="63" t="s">
        <v>13</v>
      </c>
      <c r="X149" s="119">
        <v>35.090000000000003</v>
      </c>
      <c r="Y149" s="119">
        <v>15.59</v>
      </c>
      <c r="AD149" s="9" t="s">
        <v>2161</v>
      </c>
    </row>
    <row r="150" spans="1:30" ht="17" x14ac:dyDescent="0.2">
      <c r="A150" s="100" t="str">
        <f>CONCATENATE(E150," ",F150)</f>
        <v>Bison sp</v>
      </c>
      <c r="B150" s="9" t="s">
        <v>2162</v>
      </c>
      <c r="C150" s="8" t="s">
        <v>1571</v>
      </c>
      <c r="D150" s="8" t="s">
        <v>2332</v>
      </c>
      <c r="E150" s="2" t="s">
        <v>105</v>
      </c>
      <c r="F150" s="2" t="s">
        <v>1521</v>
      </c>
      <c r="G150" s="9">
        <v>725</v>
      </c>
      <c r="H150" s="8" t="s">
        <v>2149</v>
      </c>
      <c r="I150" s="9" t="s">
        <v>273</v>
      </c>
      <c r="J150" s="8" t="s">
        <v>274</v>
      </c>
      <c r="K150" s="69" t="s">
        <v>175</v>
      </c>
      <c r="M150" s="99"/>
      <c r="Q150" s="69" t="s">
        <v>2145</v>
      </c>
      <c r="R150" s="69" t="s">
        <v>2364</v>
      </c>
      <c r="U150" s="63" t="s">
        <v>13</v>
      </c>
      <c r="X150" s="119">
        <v>38.840000000000003</v>
      </c>
      <c r="Y150" s="119">
        <v>16.04</v>
      </c>
      <c r="AD150" s="9" t="s">
        <v>2161</v>
      </c>
    </row>
    <row r="151" spans="1:30" ht="17" x14ac:dyDescent="0.2">
      <c r="A151" s="100" t="str">
        <f>CONCATENATE(E151," ",F151)</f>
        <v>Bison sp</v>
      </c>
      <c r="B151" s="9" t="s">
        <v>2162</v>
      </c>
      <c r="C151" s="8" t="s">
        <v>1571</v>
      </c>
      <c r="D151" s="8" t="s">
        <v>2332</v>
      </c>
      <c r="E151" s="2" t="s">
        <v>105</v>
      </c>
      <c r="F151" s="2" t="s">
        <v>1521</v>
      </c>
      <c r="G151" s="9">
        <v>725</v>
      </c>
      <c r="H151" s="8" t="s">
        <v>2149</v>
      </c>
      <c r="I151" s="9" t="s">
        <v>273</v>
      </c>
      <c r="J151" s="8" t="s">
        <v>274</v>
      </c>
      <c r="K151" s="69" t="s">
        <v>175</v>
      </c>
      <c r="M151" s="99"/>
      <c r="Q151" s="69" t="s">
        <v>2145</v>
      </c>
      <c r="R151" s="69" t="s">
        <v>2364</v>
      </c>
      <c r="U151" s="63" t="s">
        <v>13</v>
      </c>
      <c r="X151" s="119">
        <v>34.4</v>
      </c>
      <c r="Y151" s="119">
        <v>15.34</v>
      </c>
      <c r="AD151" s="9" t="s">
        <v>2161</v>
      </c>
    </row>
    <row r="152" spans="1:30" ht="17" x14ac:dyDescent="0.2">
      <c r="A152" s="100" t="str">
        <f>CONCATENATE(E152," ",F152)</f>
        <v>Bison sp</v>
      </c>
      <c r="B152" s="9" t="s">
        <v>2162</v>
      </c>
      <c r="C152" s="8" t="s">
        <v>1571</v>
      </c>
      <c r="D152" s="8" t="s">
        <v>2332</v>
      </c>
      <c r="E152" s="2" t="s">
        <v>105</v>
      </c>
      <c r="F152" s="2" t="s">
        <v>1521</v>
      </c>
      <c r="G152" s="9">
        <v>725</v>
      </c>
      <c r="H152" s="8" t="s">
        <v>2149</v>
      </c>
      <c r="I152" s="9" t="s">
        <v>273</v>
      </c>
      <c r="J152" s="8" t="s">
        <v>274</v>
      </c>
      <c r="K152" s="69" t="s">
        <v>175</v>
      </c>
      <c r="M152" s="99"/>
      <c r="Q152" s="69" t="s">
        <v>2145</v>
      </c>
      <c r="R152" s="69" t="s">
        <v>2364</v>
      </c>
      <c r="U152" s="63" t="s">
        <v>13</v>
      </c>
      <c r="X152" s="119">
        <v>35.31</v>
      </c>
      <c r="Y152" s="119">
        <v>17.07</v>
      </c>
      <c r="AD152" s="9" t="s">
        <v>2161</v>
      </c>
    </row>
    <row r="153" spans="1:30" ht="17" x14ac:dyDescent="0.2">
      <c r="A153" s="100" t="str">
        <f>CONCATENATE(E153," ",F153)</f>
        <v>Bison sp</v>
      </c>
      <c r="B153" s="9" t="s">
        <v>2162</v>
      </c>
      <c r="C153" s="8" t="s">
        <v>1571</v>
      </c>
      <c r="D153" s="8" t="s">
        <v>2332</v>
      </c>
      <c r="E153" s="2" t="s">
        <v>105</v>
      </c>
      <c r="F153" s="2" t="s">
        <v>1521</v>
      </c>
      <c r="G153" s="9">
        <v>725</v>
      </c>
      <c r="H153" s="8" t="s">
        <v>2149</v>
      </c>
      <c r="I153" s="9" t="s">
        <v>273</v>
      </c>
      <c r="J153" s="8" t="s">
        <v>274</v>
      </c>
      <c r="K153" s="69" t="s">
        <v>175</v>
      </c>
      <c r="M153" s="99"/>
      <c r="Q153" s="69" t="s">
        <v>2145</v>
      </c>
      <c r="R153" s="69" t="s">
        <v>2364</v>
      </c>
      <c r="U153" s="63" t="s">
        <v>13</v>
      </c>
      <c r="X153" s="119">
        <v>36.86</v>
      </c>
      <c r="Y153" s="119">
        <v>14.27</v>
      </c>
      <c r="AD153" s="9" t="s">
        <v>2161</v>
      </c>
    </row>
    <row r="154" spans="1:30" ht="17" x14ac:dyDescent="0.2">
      <c r="A154" s="100" t="str">
        <f>CONCATENATE(E154," ",F154)</f>
        <v>Bison sp</v>
      </c>
      <c r="B154" s="9" t="s">
        <v>2162</v>
      </c>
      <c r="C154" s="8" t="s">
        <v>1571</v>
      </c>
      <c r="D154" s="8" t="s">
        <v>2332</v>
      </c>
      <c r="E154" s="2" t="s">
        <v>105</v>
      </c>
      <c r="F154" s="2" t="s">
        <v>1521</v>
      </c>
      <c r="G154" s="9">
        <v>725</v>
      </c>
      <c r="H154" s="8" t="s">
        <v>2149</v>
      </c>
      <c r="I154" s="9" t="s">
        <v>273</v>
      </c>
      <c r="J154" s="8" t="s">
        <v>274</v>
      </c>
      <c r="K154" s="69" t="s">
        <v>175</v>
      </c>
      <c r="M154" s="99"/>
      <c r="Q154" s="69" t="s">
        <v>2145</v>
      </c>
      <c r="R154" s="69" t="s">
        <v>2364</v>
      </c>
      <c r="U154" s="63" t="s">
        <v>13</v>
      </c>
      <c r="X154" s="119">
        <v>35.57</v>
      </c>
      <c r="Y154" s="119">
        <v>14.14</v>
      </c>
      <c r="AD154" s="9" t="s">
        <v>2161</v>
      </c>
    </row>
    <row r="155" spans="1:30" ht="17" x14ac:dyDescent="0.2">
      <c r="A155" s="100" t="str">
        <f>CONCATENATE(E155," ",F155)</f>
        <v>Bison sp</v>
      </c>
      <c r="B155" s="9" t="s">
        <v>2162</v>
      </c>
      <c r="C155" s="8" t="s">
        <v>1571</v>
      </c>
      <c r="D155" s="8" t="s">
        <v>2332</v>
      </c>
      <c r="E155" s="2" t="s">
        <v>105</v>
      </c>
      <c r="F155" s="2" t="s">
        <v>1521</v>
      </c>
      <c r="G155" s="9">
        <v>725</v>
      </c>
      <c r="H155" s="8" t="s">
        <v>2149</v>
      </c>
      <c r="I155" s="9" t="s">
        <v>273</v>
      </c>
      <c r="J155" s="8" t="s">
        <v>274</v>
      </c>
      <c r="K155" s="69" t="s">
        <v>175</v>
      </c>
      <c r="M155" s="99"/>
      <c r="Q155" s="69" t="s">
        <v>2145</v>
      </c>
      <c r="R155" s="69" t="s">
        <v>2364</v>
      </c>
      <c r="U155" s="63" t="s">
        <v>13</v>
      </c>
      <c r="X155" s="119">
        <v>31.42</v>
      </c>
      <c r="Y155" s="119">
        <v>13.86</v>
      </c>
      <c r="AD155" s="9" t="s">
        <v>2161</v>
      </c>
    </row>
    <row r="156" spans="1:30" ht="17" x14ac:dyDescent="0.2">
      <c r="A156" s="100" t="str">
        <f>CONCATENATE(E156," ",F156)</f>
        <v>Bison sp</v>
      </c>
      <c r="B156" s="9" t="s">
        <v>2162</v>
      </c>
      <c r="C156" s="8" t="s">
        <v>1571</v>
      </c>
      <c r="D156" s="8" t="s">
        <v>2332</v>
      </c>
      <c r="E156" s="2" t="s">
        <v>105</v>
      </c>
      <c r="F156" s="2" t="s">
        <v>1521</v>
      </c>
      <c r="G156" s="9">
        <v>725</v>
      </c>
      <c r="H156" s="8" t="s">
        <v>2149</v>
      </c>
      <c r="I156" s="9" t="s">
        <v>273</v>
      </c>
      <c r="J156" s="8" t="s">
        <v>274</v>
      </c>
      <c r="K156" s="69" t="s">
        <v>175</v>
      </c>
      <c r="M156" s="99"/>
      <c r="Q156" s="69" t="s">
        <v>2145</v>
      </c>
      <c r="R156" s="69" t="s">
        <v>2364</v>
      </c>
      <c r="U156" s="63" t="s">
        <v>13</v>
      </c>
      <c r="X156" s="119">
        <v>35.35</v>
      </c>
      <c r="Y156" s="119">
        <v>19.510000000000002</v>
      </c>
      <c r="AD156" s="9" t="s">
        <v>2161</v>
      </c>
    </row>
    <row r="157" spans="1:30" ht="17" x14ac:dyDescent="0.2">
      <c r="A157" s="100" t="str">
        <f>CONCATENATE(E157," ",F157)</f>
        <v>Bison sp</v>
      </c>
      <c r="B157" s="9" t="s">
        <v>2162</v>
      </c>
      <c r="C157" s="8" t="s">
        <v>1571</v>
      </c>
      <c r="D157" s="8" t="s">
        <v>2332</v>
      </c>
      <c r="E157" s="2" t="s">
        <v>105</v>
      </c>
      <c r="F157" s="2" t="s">
        <v>1521</v>
      </c>
      <c r="G157" s="9">
        <v>725</v>
      </c>
      <c r="H157" s="8" t="s">
        <v>2149</v>
      </c>
      <c r="I157" s="9" t="s">
        <v>273</v>
      </c>
      <c r="J157" s="8" t="s">
        <v>274</v>
      </c>
      <c r="K157" s="69" t="s">
        <v>175</v>
      </c>
      <c r="M157" s="99"/>
      <c r="Q157" s="69" t="s">
        <v>2145</v>
      </c>
      <c r="R157" s="69" t="s">
        <v>2364</v>
      </c>
      <c r="U157" s="63" t="s">
        <v>13</v>
      </c>
      <c r="X157" s="119">
        <v>39.97</v>
      </c>
      <c r="Y157" s="119">
        <v>14.23</v>
      </c>
      <c r="AD157" s="9" t="s">
        <v>2161</v>
      </c>
    </row>
    <row r="158" spans="1:30" ht="17" x14ac:dyDescent="0.2">
      <c r="A158" s="100" t="str">
        <f>CONCATENATE(E158," ",F158)</f>
        <v>Bison sp</v>
      </c>
      <c r="B158" s="9" t="s">
        <v>2162</v>
      </c>
      <c r="C158" s="8" t="s">
        <v>1571</v>
      </c>
      <c r="D158" s="8" t="s">
        <v>2332</v>
      </c>
      <c r="E158" s="2" t="s">
        <v>105</v>
      </c>
      <c r="F158" s="2" t="s">
        <v>1521</v>
      </c>
      <c r="G158" s="9">
        <v>725</v>
      </c>
      <c r="H158" s="8" t="s">
        <v>2149</v>
      </c>
      <c r="I158" s="9" t="s">
        <v>273</v>
      </c>
      <c r="J158" s="8" t="s">
        <v>274</v>
      </c>
      <c r="K158" s="69" t="s">
        <v>175</v>
      </c>
      <c r="M158" s="99"/>
      <c r="Q158" s="69" t="s">
        <v>2145</v>
      </c>
      <c r="R158" s="69" t="s">
        <v>2364</v>
      </c>
      <c r="U158" s="63" t="s">
        <v>13</v>
      </c>
      <c r="X158" s="119">
        <v>36.700000000000003</v>
      </c>
      <c r="Y158" s="119">
        <v>15.02</v>
      </c>
      <c r="AD158" s="9" t="s">
        <v>2161</v>
      </c>
    </row>
    <row r="159" spans="1:30" ht="17" x14ac:dyDescent="0.2">
      <c r="A159" s="100" t="str">
        <f>CONCATENATE(E159," ",F159)</f>
        <v>Bison sp</v>
      </c>
      <c r="B159" s="9" t="s">
        <v>2162</v>
      </c>
      <c r="C159" s="8" t="s">
        <v>1571</v>
      </c>
      <c r="D159" s="8" t="s">
        <v>2332</v>
      </c>
      <c r="E159" s="2" t="s">
        <v>105</v>
      </c>
      <c r="F159" s="2" t="s">
        <v>1521</v>
      </c>
      <c r="G159" s="9">
        <v>725</v>
      </c>
      <c r="H159" s="8" t="s">
        <v>2149</v>
      </c>
      <c r="I159" s="9" t="s">
        <v>273</v>
      </c>
      <c r="J159" s="8" t="s">
        <v>274</v>
      </c>
      <c r="K159" s="69" t="s">
        <v>175</v>
      </c>
      <c r="M159" s="99"/>
      <c r="Q159" s="69" t="s">
        <v>2145</v>
      </c>
      <c r="R159" s="69" t="s">
        <v>2364</v>
      </c>
      <c r="U159" s="63" t="s">
        <v>13</v>
      </c>
      <c r="X159" s="119">
        <v>39.79</v>
      </c>
      <c r="Y159" s="119">
        <v>14.7</v>
      </c>
      <c r="AD159" s="9" t="s">
        <v>2161</v>
      </c>
    </row>
    <row r="160" spans="1:30" ht="17" x14ac:dyDescent="0.2">
      <c r="A160" s="100" t="str">
        <f>CONCATENATE(E160," ",F160)</f>
        <v>Bison sp</v>
      </c>
      <c r="B160" s="9" t="s">
        <v>2162</v>
      </c>
      <c r="C160" s="8" t="s">
        <v>1571</v>
      </c>
      <c r="D160" s="8" t="s">
        <v>2332</v>
      </c>
      <c r="E160" s="2" t="s">
        <v>105</v>
      </c>
      <c r="F160" s="2" t="s">
        <v>1521</v>
      </c>
      <c r="G160" s="9">
        <v>725</v>
      </c>
      <c r="H160" s="8" t="s">
        <v>2149</v>
      </c>
      <c r="I160" s="9" t="s">
        <v>273</v>
      </c>
      <c r="J160" s="8" t="s">
        <v>274</v>
      </c>
      <c r="K160" s="69" t="s">
        <v>175</v>
      </c>
      <c r="M160" s="99"/>
      <c r="Q160" s="69" t="s">
        <v>2145</v>
      </c>
      <c r="R160" s="69" t="s">
        <v>2364</v>
      </c>
      <c r="U160" s="63" t="s">
        <v>13</v>
      </c>
      <c r="X160" s="119">
        <v>32.869999999999997</v>
      </c>
      <c r="Y160" s="119">
        <v>18.190000000000001</v>
      </c>
      <c r="AD160" s="9" t="s">
        <v>2161</v>
      </c>
    </row>
    <row r="161" spans="1:30" ht="17" x14ac:dyDescent="0.2">
      <c r="A161" s="100" t="str">
        <f>CONCATENATE(E161," ",F161)</f>
        <v>Bison sp</v>
      </c>
      <c r="B161" s="9" t="s">
        <v>2162</v>
      </c>
      <c r="C161" s="8" t="s">
        <v>1571</v>
      </c>
      <c r="D161" s="8" t="s">
        <v>2332</v>
      </c>
      <c r="E161" s="2" t="s">
        <v>105</v>
      </c>
      <c r="F161" s="2" t="s">
        <v>1521</v>
      </c>
      <c r="G161" s="9">
        <v>725</v>
      </c>
      <c r="H161" s="8" t="s">
        <v>2149</v>
      </c>
      <c r="I161" s="9" t="s">
        <v>273</v>
      </c>
      <c r="J161" s="8" t="s">
        <v>274</v>
      </c>
      <c r="K161" s="69" t="s">
        <v>175</v>
      </c>
      <c r="M161" s="99"/>
      <c r="Q161" s="69" t="s">
        <v>2145</v>
      </c>
      <c r="R161" s="69" t="s">
        <v>2364</v>
      </c>
      <c r="U161" s="63" t="s">
        <v>13</v>
      </c>
      <c r="X161" s="119">
        <v>34.93</v>
      </c>
      <c r="Y161" s="119">
        <v>12.44</v>
      </c>
      <c r="AD161" s="9" t="s">
        <v>2161</v>
      </c>
    </row>
    <row r="162" spans="1:30" ht="17" x14ac:dyDescent="0.2">
      <c r="A162" s="100" t="str">
        <f>CONCATENATE(E162," ",F162)</f>
        <v>Bison sp</v>
      </c>
      <c r="B162" s="9" t="s">
        <v>2162</v>
      </c>
      <c r="C162" s="8" t="s">
        <v>1571</v>
      </c>
      <c r="D162" s="8" t="s">
        <v>2332</v>
      </c>
      <c r="E162" s="2" t="s">
        <v>105</v>
      </c>
      <c r="F162" s="2" t="s">
        <v>1521</v>
      </c>
      <c r="G162" s="9">
        <v>725</v>
      </c>
      <c r="H162" s="8" t="s">
        <v>2149</v>
      </c>
      <c r="I162" s="9" t="s">
        <v>273</v>
      </c>
      <c r="J162" s="8" t="s">
        <v>274</v>
      </c>
      <c r="K162" s="69" t="s">
        <v>175</v>
      </c>
      <c r="M162" s="99"/>
      <c r="Q162" s="69" t="s">
        <v>2145</v>
      </c>
      <c r="R162" s="69" t="s">
        <v>2364</v>
      </c>
      <c r="U162" s="63" t="s">
        <v>13</v>
      </c>
      <c r="X162" s="119">
        <v>39.770000000000003</v>
      </c>
      <c r="Y162" s="119">
        <v>13.7</v>
      </c>
      <c r="AD162" s="9" t="s">
        <v>2161</v>
      </c>
    </row>
    <row r="163" spans="1:30" ht="17" x14ac:dyDescent="0.2">
      <c r="A163" s="100" t="str">
        <f>CONCATENATE(E163," ",F163)</f>
        <v>Bison sp</v>
      </c>
      <c r="B163" s="9" t="s">
        <v>2162</v>
      </c>
      <c r="C163" s="8" t="s">
        <v>1571</v>
      </c>
      <c r="D163" s="8" t="s">
        <v>2332</v>
      </c>
      <c r="E163" s="2" t="s">
        <v>105</v>
      </c>
      <c r="F163" s="2" t="s">
        <v>1521</v>
      </c>
      <c r="G163" s="9">
        <v>725</v>
      </c>
      <c r="H163" s="8" t="s">
        <v>2149</v>
      </c>
      <c r="I163" s="9" t="s">
        <v>273</v>
      </c>
      <c r="J163" s="8" t="s">
        <v>274</v>
      </c>
      <c r="K163" s="69" t="s">
        <v>175</v>
      </c>
      <c r="M163" s="99"/>
      <c r="Q163" s="69" t="s">
        <v>2145</v>
      </c>
      <c r="R163" s="69" t="s">
        <v>2364</v>
      </c>
      <c r="U163" s="63" t="s">
        <v>13</v>
      </c>
      <c r="X163" s="119">
        <v>30.28</v>
      </c>
      <c r="Y163" s="119">
        <v>15.1</v>
      </c>
      <c r="AD163" s="9" t="s">
        <v>2161</v>
      </c>
    </row>
    <row r="164" spans="1:30" ht="17" x14ac:dyDescent="0.2">
      <c r="A164" s="100" t="str">
        <f>CONCATENATE(E164," ",F164)</f>
        <v>Bison sp</v>
      </c>
      <c r="B164" s="9" t="s">
        <v>2162</v>
      </c>
      <c r="C164" s="8" t="s">
        <v>1571</v>
      </c>
      <c r="D164" s="8" t="s">
        <v>2332</v>
      </c>
      <c r="E164" s="2" t="s">
        <v>105</v>
      </c>
      <c r="F164" s="2" t="s">
        <v>1521</v>
      </c>
      <c r="G164" s="9">
        <v>725</v>
      </c>
      <c r="H164" s="8" t="s">
        <v>2149</v>
      </c>
      <c r="I164" s="9" t="s">
        <v>273</v>
      </c>
      <c r="J164" s="8" t="s">
        <v>274</v>
      </c>
      <c r="K164" s="69" t="s">
        <v>175</v>
      </c>
      <c r="M164" s="99"/>
      <c r="Q164" s="69" t="s">
        <v>2145</v>
      </c>
      <c r="R164" s="69" t="s">
        <v>2364</v>
      </c>
      <c r="U164" s="63" t="s">
        <v>13</v>
      </c>
      <c r="X164" s="119">
        <v>31.15</v>
      </c>
      <c r="Y164" s="119">
        <v>14.22</v>
      </c>
      <c r="AD164" s="9" t="s">
        <v>2161</v>
      </c>
    </row>
    <row r="165" spans="1:30" ht="17" x14ac:dyDescent="0.2">
      <c r="A165" s="100" t="str">
        <f>CONCATENATE(E165," ",F165)</f>
        <v>Bison sp</v>
      </c>
      <c r="B165" s="9" t="s">
        <v>2162</v>
      </c>
      <c r="C165" s="8" t="s">
        <v>1571</v>
      </c>
      <c r="D165" s="8" t="s">
        <v>2332</v>
      </c>
      <c r="E165" s="2" t="s">
        <v>105</v>
      </c>
      <c r="F165" s="2" t="s">
        <v>1521</v>
      </c>
      <c r="G165" s="9">
        <v>725</v>
      </c>
      <c r="H165" s="8" t="s">
        <v>2149</v>
      </c>
      <c r="I165" s="9" t="s">
        <v>273</v>
      </c>
      <c r="J165" s="8" t="s">
        <v>274</v>
      </c>
      <c r="K165" s="69" t="s">
        <v>175</v>
      </c>
      <c r="M165" s="99"/>
      <c r="Q165" s="69" t="s">
        <v>2145</v>
      </c>
      <c r="R165" s="69" t="s">
        <v>2364</v>
      </c>
      <c r="U165" s="63" t="s">
        <v>13</v>
      </c>
      <c r="X165" s="119">
        <v>28.44</v>
      </c>
      <c r="Y165" s="119">
        <v>15.03</v>
      </c>
      <c r="AD165" s="9" t="s">
        <v>2161</v>
      </c>
    </row>
    <row r="166" spans="1:30" ht="17" x14ac:dyDescent="0.2">
      <c r="A166" s="100" t="str">
        <f>CONCATENATE(E166," ",F166)</f>
        <v>Bison sp</v>
      </c>
      <c r="B166" s="9" t="s">
        <v>2162</v>
      </c>
      <c r="C166" s="8" t="s">
        <v>1571</v>
      </c>
      <c r="D166" s="8" t="s">
        <v>2332</v>
      </c>
      <c r="E166" s="2" t="s">
        <v>105</v>
      </c>
      <c r="F166" s="2" t="s">
        <v>1521</v>
      </c>
      <c r="G166" s="9">
        <v>725</v>
      </c>
      <c r="H166" s="8" t="s">
        <v>2149</v>
      </c>
      <c r="I166" s="9" t="s">
        <v>273</v>
      </c>
      <c r="J166" s="8" t="s">
        <v>274</v>
      </c>
      <c r="K166" s="69" t="s">
        <v>175</v>
      </c>
      <c r="M166" s="99"/>
      <c r="Q166" s="69" t="s">
        <v>2145</v>
      </c>
      <c r="R166" s="69" t="s">
        <v>2364</v>
      </c>
      <c r="U166" s="63" t="s">
        <v>13</v>
      </c>
      <c r="X166" s="119">
        <v>35.07</v>
      </c>
      <c r="Y166" s="119">
        <v>14.44</v>
      </c>
      <c r="AD166" s="9" t="s">
        <v>2161</v>
      </c>
    </row>
    <row r="167" spans="1:30" ht="17" x14ac:dyDescent="0.2">
      <c r="A167" s="100" t="str">
        <f>CONCATENATE(E167," ",F167)</f>
        <v>Bison sp</v>
      </c>
      <c r="B167" s="9" t="s">
        <v>2162</v>
      </c>
      <c r="C167" s="8" t="s">
        <v>1571</v>
      </c>
      <c r="D167" s="8" t="s">
        <v>2332</v>
      </c>
      <c r="E167" s="2" t="s">
        <v>105</v>
      </c>
      <c r="F167" s="2" t="s">
        <v>1521</v>
      </c>
      <c r="G167" s="9">
        <v>725</v>
      </c>
      <c r="H167" s="8" t="s">
        <v>2149</v>
      </c>
      <c r="I167" s="9" t="s">
        <v>273</v>
      </c>
      <c r="J167" s="8" t="s">
        <v>274</v>
      </c>
      <c r="K167" s="69" t="s">
        <v>175</v>
      </c>
      <c r="M167" s="99"/>
      <c r="Q167" s="69" t="s">
        <v>2145</v>
      </c>
      <c r="R167" s="69" t="s">
        <v>2364</v>
      </c>
      <c r="U167" s="63" t="s">
        <v>13</v>
      </c>
      <c r="X167" s="119">
        <v>39.78</v>
      </c>
      <c r="Y167" s="119">
        <v>15.88</v>
      </c>
      <c r="AD167" s="9" t="s">
        <v>2161</v>
      </c>
    </row>
    <row r="168" spans="1:30" ht="17" x14ac:dyDescent="0.2">
      <c r="A168" s="100" t="str">
        <f>CONCATENATE(E168," ",F168)</f>
        <v>Bison sp</v>
      </c>
      <c r="B168" s="9" t="s">
        <v>2162</v>
      </c>
      <c r="C168" s="8" t="s">
        <v>1571</v>
      </c>
      <c r="D168" s="8" t="s">
        <v>2332</v>
      </c>
      <c r="E168" s="2" t="s">
        <v>105</v>
      </c>
      <c r="F168" s="2" t="s">
        <v>1521</v>
      </c>
      <c r="G168" s="9">
        <v>725</v>
      </c>
      <c r="H168" s="8" t="s">
        <v>2149</v>
      </c>
      <c r="I168" s="9" t="s">
        <v>273</v>
      </c>
      <c r="J168" s="8" t="s">
        <v>274</v>
      </c>
      <c r="K168" s="69" t="s">
        <v>175</v>
      </c>
      <c r="M168" s="99"/>
      <c r="Q168" s="69" t="s">
        <v>2145</v>
      </c>
      <c r="R168" s="69" t="s">
        <v>2364</v>
      </c>
      <c r="U168" s="63" t="s">
        <v>13</v>
      </c>
      <c r="X168" s="119">
        <v>35.15</v>
      </c>
      <c r="Y168" s="119">
        <v>17.739999999999998</v>
      </c>
      <c r="AD168" s="9" t="s">
        <v>2161</v>
      </c>
    </row>
    <row r="169" spans="1:30" ht="17" x14ac:dyDescent="0.2">
      <c r="A169" s="100" t="str">
        <f>CONCATENATE(E169," ",F169)</f>
        <v>Bison sp</v>
      </c>
      <c r="B169" s="9" t="s">
        <v>2162</v>
      </c>
      <c r="C169" s="8" t="s">
        <v>1571</v>
      </c>
      <c r="D169" s="8" t="s">
        <v>2332</v>
      </c>
      <c r="E169" s="2" t="s">
        <v>105</v>
      </c>
      <c r="F169" s="2" t="s">
        <v>1521</v>
      </c>
      <c r="G169" s="9">
        <v>725</v>
      </c>
      <c r="H169" s="8" t="s">
        <v>2149</v>
      </c>
      <c r="I169" s="9" t="s">
        <v>273</v>
      </c>
      <c r="J169" s="8" t="s">
        <v>274</v>
      </c>
      <c r="K169" s="69" t="s">
        <v>175</v>
      </c>
      <c r="M169" s="99"/>
      <c r="Q169" s="69" t="s">
        <v>2145</v>
      </c>
      <c r="R169" s="69" t="s">
        <v>2364</v>
      </c>
      <c r="U169" s="63" t="s">
        <v>13</v>
      </c>
      <c r="X169" s="119">
        <v>33.92</v>
      </c>
      <c r="Y169" s="119">
        <v>17.12</v>
      </c>
      <c r="AD169" s="9" t="s">
        <v>2161</v>
      </c>
    </row>
    <row r="170" spans="1:30" ht="17" x14ac:dyDescent="0.2">
      <c r="A170" s="100" t="str">
        <f>CONCATENATE(E170," ",F170)</f>
        <v>Bison sp</v>
      </c>
      <c r="B170" s="9" t="s">
        <v>2162</v>
      </c>
      <c r="C170" s="8" t="s">
        <v>1571</v>
      </c>
      <c r="D170" s="8" t="s">
        <v>2332</v>
      </c>
      <c r="E170" s="2" t="s">
        <v>105</v>
      </c>
      <c r="F170" s="2" t="s">
        <v>1521</v>
      </c>
      <c r="G170" s="9">
        <v>725</v>
      </c>
      <c r="H170" s="8" t="s">
        <v>2149</v>
      </c>
      <c r="I170" s="9" t="s">
        <v>273</v>
      </c>
      <c r="J170" s="8" t="s">
        <v>274</v>
      </c>
      <c r="K170" s="69" t="s">
        <v>175</v>
      </c>
      <c r="M170" s="99"/>
      <c r="Q170" s="69" t="s">
        <v>2145</v>
      </c>
      <c r="R170" s="69" t="s">
        <v>2364</v>
      </c>
      <c r="U170" s="63" t="s">
        <v>13</v>
      </c>
      <c r="X170" s="119">
        <v>32.799999999999997</v>
      </c>
      <c r="Y170" s="119">
        <v>18.190000000000001</v>
      </c>
      <c r="AD170" s="9" t="s">
        <v>2161</v>
      </c>
    </row>
    <row r="171" spans="1:30" ht="17" x14ac:dyDescent="0.2">
      <c r="A171" s="100" t="str">
        <f>CONCATENATE(E171," ",F171)</f>
        <v>Bison sp</v>
      </c>
      <c r="B171" s="9" t="s">
        <v>2162</v>
      </c>
      <c r="C171" s="8" t="s">
        <v>1571</v>
      </c>
      <c r="D171" s="8" t="s">
        <v>2332</v>
      </c>
      <c r="E171" s="2" t="s">
        <v>105</v>
      </c>
      <c r="F171" s="2" t="s">
        <v>1521</v>
      </c>
      <c r="G171" s="9">
        <v>725</v>
      </c>
      <c r="H171" s="8" t="s">
        <v>2149</v>
      </c>
      <c r="I171" s="9" t="s">
        <v>273</v>
      </c>
      <c r="J171" s="8" t="s">
        <v>274</v>
      </c>
      <c r="K171" s="69" t="s">
        <v>175</v>
      </c>
      <c r="M171" s="99"/>
      <c r="Q171" s="69" t="s">
        <v>2145</v>
      </c>
      <c r="R171" s="69" t="s">
        <v>2364</v>
      </c>
      <c r="U171" s="63" t="s">
        <v>13</v>
      </c>
      <c r="X171" s="119">
        <v>27.35</v>
      </c>
      <c r="Y171" s="119">
        <v>18.13</v>
      </c>
      <c r="AD171" s="9" t="s">
        <v>2161</v>
      </c>
    </row>
    <row r="172" spans="1:30" ht="17" x14ac:dyDescent="0.2">
      <c r="A172" s="100" t="str">
        <f>CONCATENATE(E172," ",F172)</f>
        <v>Bison sp</v>
      </c>
      <c r="B172" s="9" t="s">
        <v>2162</v>
      </c>
      <c r="C172" s="8" t="s">
        <v>1571</v>
      </c>
      <c r="D172" s="8" t="s">
        <v>2332</v>
      </c>
      <c r="E172" s="2" t="s">
        <v>105</v>
      </c>
      <c r="F172" s="2" t="s">
        <v>1521</v>
      </c>
      <c r="G172" s="9">
        <v>725</v>
      </c>
      <c r="H172" s="8" t="s">
        <v>2149</v>
      </c>
      <c r="I172" s="9" t="s">
        <v>273</v>
      </c>
      <c r="J172" s="8" t="s">
        <v>274</v>
      </c>
      <c r="K172" s="69" t="s">
        <v>175</v>
      </c>
      <c r="M172" s="99"/>
      <c r="Q172" s="69" t="s">
        <v>2145</v>
      </c>
      <c r="R172" s="69" t="s">
        <v>2364</v>
      </c>
      <c r="U172" s="63" t="s">
        <v>13</v>
      </c>
      <c r="X172" s="119">
        <v>31.79</v>
      </c>
      <c r="Y172" s="119">
        <v>20</v>
      </c>
      <c r="AD172" s="9" t="s">
        <v>2161</v>
      </c>
    </row>
    <row r="173" spans="1:30" ht="17" x14ac:dyDescent="0.2">
      <c r="A173" s="100" t="str">
        <f>CONCATENATE(E173," ",F173)</f>
        <v>Bison sp</v>
      </c>
      <c r="B173" s="9" t="s">
        <v>2162</v>
      </c>
      <c r="C173" s="8" t="s">
        <v>1571</v>
      </c>
      <c r="D173" s="8" t="s">
        <v>2332</v>
      </c>
      <c r="E173" s="2" t="s">
        <v>105</v>
      </c>
      <c r="F173" s="2" t="s">
        <v>1521</v>
      </c>
      <c r="G173" s="9">
        <v>725</v>
      </c>
      <c r="H173" s="8" t="s">
        <v>2149</v>
      </c>
      <c r="I173" s="9" t="s">
        <v>273</v>
      </c>
      <c r="J173" s="8" t="s">
        <v>274</v>
      </c>
      <c r="K173" s="69" t="s">
        <v>175</v>
      </c>
      <c r="M173" s="99"/>
      <c r="Q173" s="69" t="s">
        <v>2145</v>
      </c>
      <c r="R173" s="69" t="s">
        <v>2364</v>
      </c>
      <c r="U173" s="63" t="s">
        <v>13</v>
      </c>
      <c r="X173" s="119">
        <v>30.12</v>
      </c>
      <c r="Y173" s="119">
        <v>13.06</v>
      </c>
      <c r="AD173" s="9" t="s">
        <v>2161</v>
      </c>
    </row>
    <row r="174" spans="1:30" ht="17" x14ac:dyDescent="0.2">
      <c r="A174" s="100" t="str">
        <f>CONCATENATE(E174," ",F174)</f>
        <v>Bison sp</v>
      </c>
      <c r="B174" s="9" t="s">
        <v>2162</v>
      </c>
      <c r="C174" s="8" t="s">
        <v>1571</v>
      </c>
      <c r="D174" s="8" t="s">
        <v>2332</v>
      </c>
      <c r="E174" s="2" t="s">
        <v>105</v>
      </c>
      <c r="F174" s="2" t="s">
        <v>1521</v>
      </c>
      <c r="G174" s="9">
        <v>725</v>
      </c>
      <c r="H174" s="8" t="s">
        <v>2149</v>
      </c>
      <c r="I174" s="9" t="s">
        <v>273</v>
      </c>
      <c r="J174" s="8" t="s">
        <v>274</v>
      </c>
      <c r="K174" s="69" t="s">
        <v>175</v>
      </c>
      <c r="M174" s="99"/>
      <c r="Q174" s="69" t="s">
        <v>2145</v>
      </c>
      <c r="R174" s="69" t="s">
        <v>2364</v>
      </c>
      <c r="U174" s="63" t="s">
        <v>13</v>
      </c>
      <c r="X174" s="119">
        <v>34.39</v>
      </c>
      <c r="Y174" s="119">
        <v>14.94</v>
      </c>
      <c r="AD174" s="9" t="s">
        <v>2161</v>
      </c>
    </row>
    <row r="175" spans="1:30" ht="17" x14ac:dyDescent="0.2">
      <c r="A175" s="100" t="str">
        <f>CONCATENATE(E175," ",F175)</f>
        <v>Bison sp</v>
      </c>
      <c r="B175" s="9" t="s">
        <v>2162</v>
      </c>
      <c r="C175" s="8" t="s">
        <v>1571</v>
      </c>
      <c r="D175" s="8" t="s">
        <v>2332</v>
      </c>
      <c r="E175" s="2" t="s">
        <v>105</v>
      </c>
      <c r="F175" s="2" t="s">
        <v>1521</v>
      </c>
      <c r="G175" s="9">
        <v>725</v>
      </c>
      <c r="H175" s="8" t="s">
        <v>2149</v>
      </c>
      <c r="I175" s="9" t="s">
        <v>273</v>
      </c>
      <c r="J175" s="8" t="s">
        <v>274</v>
      </c>
      <c r="K175" s="69" t="s">
        <v>175</v>
      </c>
      <c r="M175" s="99"/>
      <c r="Q175" s="69" t="s">
        <v>2145</v>
      </c>
      <c r="R175" s="69" t="s">
        <v>2364</v>
      </c>
      <c r="U175" s="63" t="s">
        <v>13</v>
      </c>
      <c r="X175" s="119">
        <v>29.63</v>
      </c>
      <c r="Y175" s="119">
        <v>16</v>
      </c>
      <c r="AD175" s="9" t="s">
        <v>2161</v>
      </c>
    </row>
    <row r="176" spans="1:30" ht="17" x14ac:dyDescent="0.2">
      <c r="A176" s="100" t="str">
        <f>CONCATENATE(E176," ",F176)</f>
        <v>Bison sp</v>
      </c>
      <c r="B176" s="9" t="s">
        <v>2162</v>
      </c>
      <c r="C176" s="8" t="s">
        <v>1571</v>
      </c>
      <c r="D176" s="8" t="s">
        <v>2332</v>
      </c>
      <c r="E176" s="2" t="s">
        <v>105</v>
      </c>
      <c r="F176" s="2" t="s">
        <v>1521</v>
      </c>
      <c r="G176" s="9">
        <v>725</v>
      </c>
      <c r="H176" s="8" t="s">
        <v>2149</v>
      </c>
      <c r="I176" s="9" t="s">
        <v>273</v>
      </c>
      <c r="J176" s="8" t="s">
        <v>274</v>
      </c>
      <c r="K176" s="69" t="s">
        <v>175</v>
      </c>
      <c r="M176" s="99"/>
      <c r="Q176" s="69" t="s">
        <v>2145</v>
      </c>
      <c r="R176" s="69" t="s">
        <v>2364</v>
      </c>
      <c r="U176" s="63" t="s">
        <v>13</v>
      </c>
      <c r="X176" s="119">
        <v>34.99</v>
      </c>
      <c r="Y176" s="119">
        <v>17.61</v>
      </c>
      <c r="AD176" s="9" t="s">
        <v>2161</v>
      </c>
    </row>
    <row r="177" spans="1:30" ht="17" x14ac:dyDescent="0.2">
      <c r="A177" s="100" t="str">
        <f>CONCATENATE(E177," ",F177)</f>
        <v>Bison sp</v>
      </c>
      <c r="B177" s="9" t="s">
        <v>2162</v>
      </c>
      <c r="C177" s="8" t="s">
        <v>1571</v>
      </c>
      <c r="D177" s="8" t="s">
        <v>2332</v>
      </c>
      <c r="E177" s="2" t="s">
        <v>105</v>
      </c>
      <c r="F177" s="2" t="s">
        <v>1521</v>
      </c>
      <c r="G177" s="9">
        <v>725</v>
      </c>
      <c r="H177" s="8" t="s">
        <v>2149</v>
      </c>
      <c r="I177" s="9" t="s">
        <v>273</v>
      </c>
      <c r="J177" s="8" t="s">
        <v>274</v>
      </c>
      <c r="K177" s="69" t="s">
        <v>175</v>
      </c>
      <c r="M177" s="99"/>
      <c r="Q177" s="69" t="s">
        <v>2145</v>
      </c>
      <c r="R177" s="69" t="s">
        <v>2364</v>
      </c>
      <c r="U177" s="63" t="s">
        <v>13</v>
      </c>
      <c r="X177" s="119">
        <v>35.5</v>
      </c>
      <c r="Y177" s="119">
        <v>18.829999999999998</v>
      </c>
      <c r="AD177" s="9" t="s">
        <v>2161</v>
      </c>
    </row>
    <row r="178" spans="1:30" ht="17" x14ac:dyDescent="0.2">
      <c r="A178" s="100" t="str">
        <f>CONCATENATE(E178," ",F178)</f>
        <v>Bison sp</v>
      </c>
      <c r="B178" s="9" t="s">
        <v>2162</v>
      </c>
      <c r="C178" s="8" t="s">
        <v>1571</v>
      </c>
      <c r="D178" s="8" t="s">
        <v>2332</v>
      </c>
      <c r="E178" s="2" t="s">
        <v>105</v>
      </c>
      <c r="F178" s="2" t="s">
        <v>1521</v>
      </c>
      <c r="G178" s="9">
        <v>725</v>
      </c>
      <c r="H178" s="8" t="s">
        <v>2149</v>
      </c>
      <c r="I178" s="9" t="s">
        <v>273</v>
      </c>
      <c r="J178" s="8" t="s">
        <v>274</v>
      </c>
      <c r="K178" s="69" t="s">
        <v>175</v>
      </c>
      <c r="M178" s="99"/>
      <c r="Q178" s="69" t="s">
        <v>2145</v>
      </c>
      <c r="R178" s="69" t="s">
        <v>2364</v>
      </c>
      <c r="U178" s="63" t="s">
        <v>13</v>
      </c>
      <c r="X178" s="119">
        <v>31.21</v>
      </c>
      <c r="Y178" s="119">
        <v>18.260000000000002</v>
      </c>
      <c r="AD178" s="9" t="s">
        <v>2161</v>
      </c>
    </row>
    <row r="179" spans="1:30" ht="17" x14ac:dyDescent="0.2">
      <c r="A179" s="100" t="str">
        <f>CONCATENATE(E179," ",F179)</f>
        <v>Bison sp</v>
      </c>
      <c r="B179" s="9" t="s">
        <v>2162</v>
      </c>
      <c r="C179" s="8" t="s">
        <v>1571</v>
      </c>
      <c r="D179" s="8" t="s">
        <v>2332</v>
      </c>
      <c r="E179" s="2" t="s">
        <v>105</v>
      </c>
      <c r="F179" s="2" t="s">
        <v>1521</v>
      </c>
      <c r="G179" s="9">
        <v>725</v>
      </c>
      <c r="H179" s="8" t="s">
        <v>2149</v>
      </c>
      <c r="I179" s="9" t="s">
        <v>273</v>
      </c>
      <c r="J179" s="8" t="s">
        <v>274</v>
      </c>
      <c r="K179" s="69" t="s">
        <v>175</v>
      </c>
      <c r="M179" s="99"/>
      <c r="Q179" s="69" t="s">
        <v>2145</v>
      </c>
      <c r="R179" s="69" t="s">
        <v>2364</v>
      </c>
      <c r="U179" s="63" t="s">
        <v>13</v>
      </c>
      <c r="X179" s="119">
        <v>32.43</v>
      </c>
      <c r="Y179" s="119">
        <v>17.670000000000002</v>
      </c>
      <c r="AD179" s="9" t="s">
        <v>2161</v>
      </c>
    </row>
    <row r="180" spans="1:30" ht="17" x14ac:dyDescent="0.2">
      <c r="A180" s="100" t="str">
        <f>CONCATENATE(E180," ",F180)</f>
        <v>Bison sp</v>
      </c>
      <c r="B180" s="9" t="s">
        <v>2162</v>
      </c>
      <c r="C180" s="8" t="s">
        <v>1571</v>
      </c>
      <c r="D180" s="8" t="s">
        <v>2332</v>
      </c>
      <c r="E180" s="2" t="s">
        <v>105</v>
      </c>
      <c r="F180" s="2" t="s">
        <v>1521</v>
      </c>
      <c r="G180" s="9">
        <v>725</v>
      </c>
      <c r="H180" s="8" t="s">
        <v>2149</v>
      </c>
      <c r="I180" s="9" t="s">
        <v>273</v>
      </c>
      <c r="J180" s="8" t="s">
        <v>274</v>
      </c>
      <c r="K180" s="69" t="s">
        <v>175</v>
      </c>
      <c r="M180" s="99"/>
      <c r="Q180" s="69" t="s">
        <v>2145</v>
      </c>
      <c r="R180" s="69" t="s">
        <v>2364</v>
      </c>
      <c r="U180" s="63" t="s">
        <v>13</v>
      </c>
      <c r="X180" s="119">
        <v>34.51</v>
      </c>
      <c r="Y180" s="119">
        <v>19.71</v>
      </c>
      <c r="AD180" s="9" t="s">
        <v>2161</v>
      </c>
    </row>
    <row r="181" spans="1:30" ht="17" x14ac:dyDescent="0.2">
      <c r="A181" s="100" t="str">
        <f>CONCATENATE(E181," ",F181)</f>
        <v>Bison sp</v>
      </c>
      <c r="B181" s="9" t="s">
        <v>2162</v>
      </c>
      <c r="C181" s="8" t="s">
        <v>1571</v>
      </c>
      <c r="D181" s="8" t="s">
        <v>2332</v>
      </c>
      <c r="E181" s="2" t="s">
        <v>105</v>
      </c>
      <c r="F181" s="2" t="s">
        <v>1521</v>
      </c>
      <c r="G181" s="9">
        <v>725</v>
      </c>
      <c r="H181" s="8" t="s">
        <v>2163</v>
      </c>
      <c r="I181" s="9" t="s">
        <v>273</v>
      </c>
      <c r="J181" s="8" t="s">
        <v>274</v>
      </c>
      <c r="K181" s="69" t="s">
        <v>175</v>
      </c>
      <c r="M181" s="99"/>
      <c r="Q181" s="69" t="s">
        <v>129</v>
      </c>
      <c r="R181" s="63" t="s">
        <v>2366</v>
      </c>
      <c r="U181" s="63" t="s">
        <v>13</v>
      </c>
      <c r="X181" s="119">
        <v>41.6</v>
      </c>
      <c r="Y181" s="119">
        <v>14.16</v>
      </c>
      <c r="AD181" s="9" t="s">
        <v>2161</v>
      </c>
    </row>
    <row r="182" spans="1:30" ht="17" x14ac:dyDescent="0.2">
      <c r="A182" s="100" t="str">
        <f>CONCATENATE(E182," ",F182)</f>
        <v>Bison sp</v>
      </c>
      <c r="B182" s="9" t="s">
        <v>2162</v>
      </c>
      <c r="C182" s="8" t="s">
        <v>1571</v>
      </c>
      <c r="D182" s="8" t="s">
        <v>2332</v>
      </c>
      <c r="E182" s="2" t="s">
        <v>105</v>
      </c>
      <c r="F182" s="2" t="s">
        <v>1521</v>
      </c>
      <c r="G182" s="9">
        <v>725</v>
      </c>
      <c r="H182" s="8" t="s">
        <v>2163</v>
      </c>
      <c r="I182" s="9" t="s">
        <v>273</v>
      </c>
      <c r="J182" s="8" t="s">
        <v>274</v>
      </c>
      <c r="K182" s="69" t="s">
        <v>175</v>
      </c>
      <c r="M182" s="99"/>
      <c r="Q182" s="69" t="s">
        <v>129</v>
      </c>
      <c r="R182" s="63" t="s">
        <v>2366</v>
      </c>
      <c r="U182" s="63" t="s">
        <v>13</v>
      </c>
      <c r="X182" s="119">
        <v>41.73</v>
      </c>
      <c r="Y182" s="119">
        <v>15.26</v>
      </c>
      <c r="AD182" s="9" t="s">
        <v>2161</v>
      </c>
    </row>
    <row r="183" spans="1:30" ht="17" x14ac:dyDescent="0.2">
      <c r="A183" s="100" t="str">
        <f>CONCATENATE(E183," ",F183)</f>
        <v>Bison sp</v>
      </c>
      <c r="B183" s="9" t="s">
        <v>2162</v>
      </c>
      <c r="C183" s="8" t="s">
        <v>1571</v>
      </c>
      <c r="D183" s="8" t="s">
        <v>2332</v>
      </c>
      <c r="E183" s="2" t="s">
        <v>105</v>
      </c>
      <c r="F183" s="2" t="s">
        <v>1521</v>
      </c>
      <c r="G183" s="9">
        <v>725</v>
      </c>
      <c r="H183" s="8" t="s">
        <v>2163</v>
      </c>
      <c r="I183" s="9" t="s">
        <v>273</v>
      </c>
      <c r="J183" s="8" t="s">
        <v>274</v>
      </c>
      <c r="K183" s="69" t="s">
        <v>175</v>
      </c>
      <c r="M183" s="99"/>
      <c r="Q183" s="69" t="s">
        <v>129</v>
      </c>
      <c r="R183" s="63" t="s">
        <v>2366</v>
      </c>
      <c r="U183" s="63" t="s">
        <v>13</v>
      </c>
      <c r="X183" s="119">
        <v>42.14</v>
      </c>
      <c r="Y183" s="119">
        <v>14.53</v>
      </c>
      <c r="AD183" s="9" t="s">
        <v>2161</v>
      </c>
    </row>
    <row r="184" spans="1:30" ht="17" x14ac:dyDescent="0.2">
      <c r="A184" s="100" t="str">
        <f>CONCATENATE(E184," ",F184)</f>
        <v>Bison sp</v>
      </c>
      <c r="B184" s="9" t="s">
        <v>2162</v>
      </c>
      <c r="C184" s="8" t="s">
        <v>1571</v>
      </c>
      <c r="D184" s="8" t="s">
        <v>2332</v>
      </c>
      <c r="E184" s="2" t="s">
        <v>105</v>
      </c>
      <c r="F184" s="2" t="s">
        <v>1521</v>
      </c>
      <c r="G184" s="9">
        <v>725</v>
      </c>
      <c r="H184" s="8" t="s">
        <v>2163</v>
      </c>
      <c r="I184" s="9" t="s">
        <v>273</v>
      </c>
      <c r="J184" s="8" t="s">
        <v>274</v>
      </c>
      <c r="K184" s="69" t="s">
        <v>175</v>
      </c>
      <c r="M184" s="99"/>
      <c r="Q184" s="69" t="s">
        <v>129</v>
      </c>
      <c r="R184" s="63" t="s">
        <v>2366</v>
      </c>
      <c r="U184" s="63" t="s">
        <v>13</v>
      </c>
      <c r="X184" s="119">
        <v>40.9</v>
      </c>
      <c r="Y184" s="119">
        <v>14.39</v>
      </c>
      <c r="AD184" s="9" t="s">
        <v>2161</v>
      </c>
    </row>
    <row r="185" spans="1:30" ht="17" x14ac:dyDescent="0.2">
      <c r="A185" s="100" t="str">
        <f>CONCATENATE(E185," ",F185)</f>
        <v>Bison sp</v>
      </c>
      <c r="B185" s="9" t="s">
        <v>2162</v>
      </c>
      <c r="C185" s="8" t="s">
        <v>1571</v>
      </c>
      <c r="D185" s="8" t="s">
        <v>2332</v>
      </c>
      <c r="E185" s="2" t="s">
        <v>105</v>
      </c>
      <c r="F185" s="2" t="s">
        <v>1521</v>
      </c>
      <c r="G185" s="9">
        <v>725</v>
      </c>
      <c r="H185" s="8" t="s">
        <v>2163</v>
      </c>
      <c r="I185" s="9" t="s">
        <v>273</v>
      </c>
      <c r="J185" s="8" t="s">
        <v>274</v>
      </c>
      <c r="K185" s="69" t="s">
        <v>175</v>
      </c>
      <c r="M185" s="99"/>
      <c r="Q185" s="69" t="s">
        <v>129</v>
      </c>
      <c r="R185" s="63" t="s">
        <v>2366</v>
      </c>
      <c r="U185" s="63" t="s">
        <v>13</v>
      </c>
      <c r="X185" s="119">
        <v>37.76</v>
      </c>
      <c r="Y185" s="119">
        <v>17.3</v>
      </c>
      <c r="AD185" s="9" t="s">
        <v>2161</v>
      </c>
    </row>
    <row r="186" spans="1:30" ht="17" x14ac:dyDescent="0.2">
      <c r="A186" s="100" t="str">
        <f>CONCATENATE(E186," ",F186)</f>
        <v>Bison sp</v>
      </c>
      <c r="B186" s="9" t="s">
        <v>2162</v>
      </c>
      <c r="C186" s="8" t="s">
        <v>1571</v>
      </c>
      <c r="D186" s="8" t="s">
        <v>2332</v>
      </c>
      <c r="E186" s="2" t="s">
        <v>105</v>
      </c>
      <c r="F186" s="2" t="s">
        <v>1521</v>
      </c>
      <c r="G186" s="9">
        <v>725</v>
      </c>
      <c r="H186" s="8" t="s">
        <v>2163</v>
      </c>
      <c r="I186" s="9" t="s">
        <v>273</v>
      </c>
      <c r="J186" s="8" t="s">
        <v>274</v>
      </c>
      <c r="K186" s="69" t="s">
        <v>175</v>
      </c>
      <c r="M186" s="99"/>
      <c r="Q186" s="69" t="s">
        <v>129</v>
      </c>
      <c r="R186" s="63" t="s">
        <v>2366</v>
      </c>
      <c r="U186" s="63" t="s">
        <v>13</v>
      </c>
      <c r="X186" s="119">
        <v>37.880000000000003</v>
      </c>
      <c r="Y186" s="119">
        <v>17.010000000000002</v>
      </c>
      <c r="AD186" s="9" t="s">
        <v>2161</v>
      </c>
    </row>
    <row r="187" spans="1:30" ht="17" x14ac:dyDescent="0.2">
      <c r="A187" s="100" t="str">
        <f>CONCATENATE(E187," ",F187)</f>
        <v>Bison sp</v>
      </c>
      <c r="B187" s="9" t="s">
        <v>2162</v>
      </c>
      <c r="C187" s="8" t="s">
        <v>1571</v>
      </c>
      <c r="D187" s="8" t="s">
        <v>2332</v>
      </c>
      <c r="E187" s="2" t="s">
        <v>105</v>
      </c>
      <c r="F187" s="2" t="s">
        <v>1521</v>
      </c>
      <c r="G187" s="9">
        <v>725</v>
      </c>
      <c r="H187" s="8" t="s">
        <v>2163</v>
      </c>
      <c r="I187" s="9" t="s">
        <v>273</v>
      </c>
      <c r="J187" s="8" t="s">
        <v>274</v>
      </c>
      <c r="K187" s="69" t="s">
        <v>175</v>
      </c>
      <c r="M187" s="99"/>
      <c r="Q187" s="69" t="s">
        <v>129</v>
      </c>
      <c r="R187" s="63" t="s">
        <v>2366</v>
      </c>
      <c r="U187" s="63" t="s">
        <v>13</v>
      </c>
      <c r="X187" s="119">
        <v>36.96</v>
      </c>
      <c r="Y187" s="119">
        <v>15.82</v>
      </c>
      <c r="AD187" s="9" t="s">
        <v>2161</v>
      </c>
    </row>
    <row r="188" spans="1:30" ht="17" x14ac:dyDescent="0.2">
      <c r="A188" s="100" t="str">
        <f>CONCATENATE(E188," ",F188)</f>
        <v>Bison sp</v>
      </c>
      <c r="B188" s="9" t="s">
        <v>2162</v>
      </c>
      <c r="C188" s="8" t="s">
        <v>1571</v>
      </c>
      <c r="D188" s="8" t="s">
        <v>2332</v>
      </c>
      <c r="E188" s="2" t="s">
        <v>105</v>
      </c>
      <c r="F188" s="2" t="s">
        <v>1521</v>
      </c>
      <c r="G188" s="9">
        <v>725</v>
      </c>
      <c r="H188" s="8" t="s">
        <v>2163</v>
      </c>
      <c r="I188" s="9" t="s">
        <v>273</v>
      </c>
      <c r="J188" s="8" t="s">
        <v>274</v>
      </c>
      <c r="K188" s="69" t="s">
        <v>175</v>
      </c>
      <c r="M188" s="99"/>
      <c r="Q188" s="69" t="s">
        <v>129</v>
      </c>
      <c r="R188" s="63" t="s">
        <v>2366</v>
      </c>
      <c r="U188" s="63" t="s">
        <v>13</v>
      </c>
      <c r="X188" s="119">
        <v>34.46</v>
      </c>
      <c r="Y188" s="119">
        <v>14.79</v>
      </c>
      <c r="AD188" s="9" t="s">
        <v>2161</v>
      </c>
    </row>
    <row r="189" spans="1:30" ht="17" x14ac:dyDescent="0.2">
      <c r="A189" s="100" t="str">
        <f>CONCATENATE(E189," ",F189)</f>
        <v>Bison sp</v>
      </c>
      <c r="B189" s="9" t="s">
        <v>2162</v>
      </c>
      <c r="C189" s="8" t="s">
        <v>1571</v>
      </c>
      <c r="D189" s="8" t="s">
        <v>2332</v>
      </c>
      <c r="E189" s="2" t="s">
        <v>105</v>
      </c>
      <c r="F189" s="2" t="s">
        <v>1521</v>
      </c>
      <c r="G189" s="9">
        <v>725</v>
      </c>
      <c r="H189" s="8" t="s">
        <v>2163</v>
      </c>
      <c r="I189" s="9" t="s">
        <v>273</v>
      </c>
      <c r="J189" s="8" t="s">
        <v>274</v>
      </c>
      <c r="K189" s="69" t="s">
        <v>175</v>
      </c>
      <c r="M189" s="99"/>
      <c r="Q189" s="69" t="s">
        <v>129</v>
      </c>
      <c r="R189" s="63" t="s">
        <v>2366</v>
      </c>
      <c r="U189" s="63" t="s">
        <v>13</v>
      </c>
      <c r="X189" s="119">
        <v>35.43</v>
      </c>
      <c r="Y189" s="119">
        <v>16.3</v>
      </c>
      <c r="AD189" s="9" t="s">
        <v>2161</v>
      </c>
    </row>
    <row r="190" spans="1:30" ht="17" x14ac:dyDescent="0.2">
      <c r="A190" s="100" t="str">
        <f>CONCATENATE(E190," ",F190)</f>
        <v>Bison sp</v>
      </c>
      <c r="B190" s="9" t="s">
        <v>2162</v>
      </c>
      <c r="C190" s="8" t="s">
        <v>1571</v>
      </c>
      <c r="D190" s="8" t="s">
        <v>2332</v>
      </c>
      <c r="E190" s="2" t="s">
        <v>105</v>
      </c>
      <c r="F190" s="2" t="s">
        <v>1521</v>
      </c>
      <c r="G190" s="9">
        <v>725</v>
      </c>
      <c r="H190" s="8" t="s">
        <v>2163</v>
      </c>
      <c r="I190" s="9" t="s">
        <v>273</v>
      </c>
      <c r="J190" s="8" t="s">
        <v>274</v>
      </c>
      <c r="K190" s="69" t="s">
        <v>175</v>
      </c>
      <c r="M190" s="99"/>
      <c r="Q190" s="69" t="s">
        <v>129</v>
      </c>
      <c r="R190" s="63" t="s">
        <v>2366</v>
      </c>
      <c r="U190" s="63" t="s">
        <v>13</v>
      </c>
      <c r="X190" s="119">
        <v>34.15</v>
      </c>
      <c r="Y190" s="119">
        <v>14.51</v>
      </c>
      <c r="AD190" s="9" t="s">
        <v>2161</v>
      </c>
    </row>
    <row r="191" spans="1:30" ht="17" x14ac:dyDescent="0.2">
      <c r="A191" s="100" t="str">
        <f>CONCATENATE(E191," ",F191)</f>
        <v>Bison sp</v>
      </c>
      <c r="B191" s="9" t="s">
        <v>2162</v>
      </c>
      <c r="C191" s="8" t="s">
        <v>1571</v>
      </c>
      <c r="D191" s="8" t="s">
        <v>2332</v>
      </c>
      <c r="E191" s="2" t="s">
        <v>105</v>
      </c>
      <c r="F191" s="2" t="s">
        <v>1521</v>
      </c>
      <c r="G191" s="9">
        <v>725</v>
      </c>
      <c r="H191" s="8" t="s">
        <v>2163</v>
      </c>
      <c r="I191" s="9" t="s">
        <v>273</v>
      </c>
      <c r="J191" s="8" t="s">
        <v>274</v>
      </c>
      <c r="K191" s="69" t="s">
        <v>175</v>
      </c>
      <c r="M191" s="99"/>
      <c r="Q191" s="69" t="s">
        <v>129</v>
      </c>
      <c r="R191" s="63" t="s">
        <v>2366</v>
      </c>
      <c r="U191" s="63" t="s">
        <v>13</v>
      </c>
      <c r="X191" s="119">
        <v>40.98</v>
      </c>
      <c r="Y191" s="119">
        <v>15.02</v>
      </c>
      <c r="AD191" s="9" t="s">
        <v>2161</v>
      </c>
    </row>
    <row r="192" spans="1:30" ht="17" x14ac:dyDescent="0.2">
      <c r="A192" s="100" t="str">
        <f>CONCATENATE(E192," ",F192)</f>
        <v>Bison sp</v>
      </c>
      <c r="B192" s="9" t="s">
        <v>2162</v>
      </c>
      <c r="C192" s="8" t="s">
        <v>1571</v>
      </c>
      <c r="D192" s="8" t="s">
        <v>2332</v>
      </c>
      <c r="E192" s="2" t="s">
        <v>105</v>
      </c>
      <c r="F192" s="2" t="s">
        <v>1521</v>
      </c>
      <c r="G192" s="9">
        <v>725</v>
      </c>
      <c r="H192" s="8" t="s">
        <v>2163</v>
      </c>
      <c r="I192" s="9" t="s">
        <v>273</v>
      </c>
      <c r="J192" s="8" t="s">
        <v>274</v>
      </c>
      <c r="K192" s="69" t="s">
        <v>175</v>
      </c>
      <c r="M192" s="99"/>
      <c r="Q192" s="69" t="s">
        <v>129</v>
      </c>
      <c r="R192" s="63" t="s">
        <v>2366</v>
      </c>
      <c r="U192" s="63" t="s">
        <v>13</v>
      </c>
      <c r="X192" s="119">
        <v>34.46</v>
      </c>
      <c r="Y192" s="119">
        <v>15.21</v>
      </c>
      <c r="AD192" s="9" t="s">
        <v>2161</v>
      </c>
    </row>
    <row r="193" spans="1:30" ht="17" x14ac:dyDescent="0.2">
      <c r="A193" s="100" t="str">
        <f>CONCATENATE(E193," ",F193)</f>
        <v>Bison sp</v>
      </c>
      <c r="B193" s="9" t="s">
        <v>2162</v>
      </c>
      <c r="C193" s="8" t="s">
        <v>1571</v>
      </c>
      <c r="D193" s="8" t="s">
        <v>2332</v>
      </c>
      <c r="E193" s="2" t="s">
        <v>105</v>
      </c>
      <c r="F193" s="2" t="s">
        <v>1521</v>
      </c>
      <c r="G193" s="9">
        <v>725</v>
      </c>
      <c r="H193" s="8" t="s">
        <v>2163</v>
      </c>
      <c r="I193" s="9" t="s">
        <v>273</v>
      </c>
      <c r="J193" s="8" t="s">
        <v>274</v>
      </c>
      <c r="K193" s="69" t="s">
        <v>175</v>
      </c>
      <c r="M193" s="99"/>
      <c r="Q193" s="69" t="s">
        <v>129</v>
      </c>
      <c r="R193" s="63" t="s">
        <v>2366</v>
      </c>
      <c r="U193" s="63" t="s">
        <v>13</v>
      </c>
      <c r="X193" s="119">
        <v>29.77</v>
      </c>
      <c r="Y193" s="119">
        <v>14.51</v>
      </c>
      <c r="AD193" s="9" t="s">
        <v>2161</v>
      </c>
    </row>
    <row r="194" spans="1:30" ht="17" x14ac:dyDescent="0.2">
      <c r="A194" s="100" t="str">
        <f>CONCATENATE(E194," ",F194)</f>
        <v>Bison sp</v>
      </c>
      <c r="B194" s="9" t="s">
        <v>2162</v>
      </c>
      <c r="C194" s="8" t="s">
        <v>1571</v>
      </c>
      <c r="D194" s="8" t="s">
        <v>2332</v>
      </c>
      <c r="E194" s="2" t="s">
        <v>105</v>
      </c>
      <c r="F194" s="2" t="s">
        <v>1521</v>
      </c>
      <c r="G194" s="9">
        <v>725</v>
      </c>
      <c r="H194" s="8" t="s">
        <v>2163</v>
      </c>
      <c r="I194" s="9" t="s">
        <v>273</v>
      </c>
      <c r="J194" s="8" t="s">
        <v>274</v>
      </c>
      <c r="K194" s="69" t="s">
        <v>175</v>
      </c>
      <c r="M194" s="99"/>
      <c r="Q194" s="69" t="s">
        <v>129</v>
      </c>
      <c r="R194" s="63" t="s">
        <v>2366</v>
      </c>
      <c r="U194" s="63" t="s">
        <v>13</v>
      </c>
      <c r="X194" s="119">
        <v>30.44</v>
      </c>
      <c r="Y194" s="119">
        <v>14.54</v>
      </c>
      <c r="AD194" s="9" t="s">
        <v>2161</v>
      </c>
    </row>
    <row r="195" spans="1:30" ht="17" x14ac:dyDescent="0.2">
      <c r="A195" s="100" t="str">
        <f>CONCATENATE(E195," ",F195)</f>
        <v>Bison sp</v>
      </c>
      <c r="B195" s="9" t="s">
        <v>2162</v>
      </c>
      <c r="C195" s="8" t="s">
        <v>1571</v>
      </c>
      <c r="D195" s="8" t="s">
        <v>2332</v>
      </c>
      <c r="E195" s="2" t="s">
        <v>105</v>
      </c>
      <c r="F195" s="2" t="s">
        <v>1521</v>
      </c>
      <c r="G195" s="9">
        <v>725</v>
      </c>
      <c r="H195" s="8" t="s">
        <v>2163</v>
      </c>
      <c r="I195" s="9" t="s">
        <v>273</v>
      </c>
      <c r="J195" s="8" t="s">
        <v>274</v>
      </c>
      <c r="K195" s="69" t="s">
        <v>175</v>
      </c>
      <c r="M195" s="99"/>
      <c r="Q195" s="69" t="s">
        <v>129</v>
      </c>
      <c r="R195" s="63" t="s">
        <v>2366</v>
      </c>
      <c r="U195" s="63" t="s">
        <v>13</v>
      </c>
      <c r="X195" s="119">
        <v>41.51</v>
      </c>
      <c r="Y195" s="119">
        <v>15.7</v>
      </c>
      <c r="AD195" s="9" t="s">
        <v>2161</v>
      </c>
    </row>
    <row r="196" spans="1:30" ht="17" x14ac:dyDescent="0.2">
      <c r="A196" s="100" t="str">
        <f>CONCATENATE(E196," ",F196)</f>
        <v>Bison sp</v>
      </c>
      <c r="B196" s="9" t="s">
        <v>2162</v>
      </c>
      <c r="C196" s="8" t="s">
        <v>1571</v>
      </c>
      <c r="D196" s="8" t="s">
        <v>2332</v>
      </c>
      <c r="E196" s="2" t="s">
        <v>105</v>
      </c>
      <c r="F196" s="2" t="s">
        <v>1521</v>
      </c>
      <c r="G196" s="9">
        <v>725</v>
      </c>
      <c r="H196" s="8" t="s">
        <v>2163</v>
      </c>
      <c r="I196" s="9" t="s">
        <v>273</v>
      </c>
      <c r="J196" s="8" t="s">
        <v>274</v>
      </c>
      <c r="K196" s="69" t="s">
        <v>175</v>
      </c>
      <c r="M196" s="99"/>
      <c r="Q196" s="69" t="s">
        <v>129</v>
      </c>
      <c r="R196" s="63" t="s">
        <v>2366</v>
      </c>
      <c r="U196" s="63" t="s">
        <v>13</v>
      </c>
      <c r="X196" s="119">
        <v>39.270000000000003</v>
      </c>
      <c r="Y196" s="119">
        <v>15.98</v>
      </c>
      <c r="AD196" s="9" t="s">
        <v>2161</v>
      </c>
    </row>
    <row r="197" spans="1:30" ht="17" x14ac:dyDescent="0.2">
      <c r="A197" s="100" t="str">
        <f>CONCATENATE(E197," ",F197)</f>
        <v>Bison sp</v>
      </c>
      <c r="B197" s="9" t="s">
        <v>2162</v>
      </c>
      <c r="C197" s="8" t="s">
        <v>1571</v>
      </c>
      <c r="D197" s="8" t="s">
        <v>2332</v>
      </c>
      <c r="E197" s="2" t="s">
        <v>105</v>
      </c>
      <c r="F197" s="2" t="s">
        <v>1521</v>
      </c>
      <c r="G197" s="9">
        <v>725</v>
      </c>
      <c r="H197" s="8" t="s">
        <v>2163</v>
      </c>
      <c r="I197" s="9" t="s">
        <v>273</v>
      </c>
      <c r="J197" s="8" t="s">
        <v>274</v>
      </c>
      <c r="K197" s="69" t="s">
        <v>175</v>
      </c>
      <c r="M197" s="99"/>
      <c r="Q197" s="69" t="s">
        <v>129</v>
      </c>
      <c r="R197" s="63" t="s">
        <v>2366</v>
      </c>
      <c r="U197" s="63" t="s">
        <v>13</v>
      </c>
      <c r="X197" s="119">
        <v>36.729999999999997</v>
      </c>
      <c r="Y197" s="119">
        <v>15.87</v>
      </c>
      <c r="AD197" s="9" t="s">
        <v>2161</v>
      </c>
    </row>
    <row r="198" spans="1:30" ht="17" x14ac:dyDescent="0.2">
      <c r="A198" s="100" t="str">
        <f>CONCATENATE(E198," ",F198)</f>
        <v>Bison sp</v>
      </c>
      <c r="B198" s="9" t="s">
        <v>2162</v>
      </c>
      <c r="C198" s="8" t="s">
        <v>1571</v>
      </c>
      <c r="D198" s="8" t="s">
        <v>2332</v>
      </c>
      <c r="E198" s="2" t="s">
        <v>105</v>
      </c>
      <c r="F198" s="2" t="s">
        <v>1521</v>
      </c>
      <c r="G198" s="9">
        <v>725</v>
      </c>
      <c r="H198" s="8" t="s">
        <v>2163</v>
      </c>
      <c r="I198" s="9" t="s">
        <v>273</v>
      </c>
      <c r="J198" s="8" t="s">
        <v>274</v>
      </c>
      <c r="K198" s="69" t="s">
        <v>175</v>
      </c>
      <c r="M198" s="99"/>
      <c r="Q198" s="69" t="s">
        <v>129</v>
      </c>
      <c r="R198" s="63" t="s">
        <v>2366</v>
      </c>
      <c r="U198" s="63" t="s">
        <v>13</v>
      </c>
      <c r="X198" s="119">
        <v>33.590000000000003</v>
      </c>
      <c r="Y198" s="119">
        <v>16.649999999999999</v>
      </c>
      <c r="AD198" s="9" t="s">
        <v>2161</v>
      </c>
    </row>
    <row r="199" spans="1:30" ht="17" x14ac:dyDescent="0.2">
      <c r="A199" s="100" t="str">
        <f>CONCATENATE(E199," ",F199)</f>
        <v>Bison sp</v>
      </c>
      <c r="B199" s="9" t="s">
        <v>2162</v>
      </c>
      <c r="C199" s="8" t="s">
        <v>1571</v>
      </c>
      <c r="D199" s="8" t="s">
        <v>2332</v>
      </c>
      <c r="E199" s="2" t="s">
        <v>105</v>
      </c>
      <c r="F199" s="2" t="s">
        <v>1521</v>
      </c>
      <c r="G199" s="9">
        <v>725</v>
      </c>
      <c r="H199" s="8" t="s">
        <v>2163</v>
      </c>
      <c r="I199" s="9" t="s">
        <v>273</v>
      </c>
      <c r="J199" s="8" t="s">
        <v>274</v>
      </c>
      <c r="K199" s="69" t="s">
        <v>175</v>
      </c>
      <c r="M199" s="99"/>
      <c r="Q199" s="69" t="s">
        <v>129</v>
      </c>
      <c r="R199" s="63" t="s">
        <v>2366</v>
      </c>
      <c r="U199" s="63" t="s">
        <v>13</v>
      </c>
      <c r="X199" s="119">
        <v>36.92</v>
      </c>
      <c r="Y199" s="119">
        <v>17.48</v>
      </c>
      <c r="AD199" s="9" t="s">
        <v>2161</v>
      </c>
    </row>
    <row r="200" spans="1:30" ht="17" x14ac:dyDescent="0.2">
      <c r="A200" s="100" t="str">
        <f>CONCATENATE(E200," ",F200)</f>
        <v>Bison sp</v>
      </c>
      <c r="B200" s="9" t="s">
        <v>2162</v>
      </c>
      <c r="C200" s="8" t="s">
        <v>1571</v>
      </c>
      <c r="D200" s="8" t="s">
        <v>2332</v>
      </c>
      <c r="E200" s="2" t="s">
        <v>105</v>
      </c>
      <c r="F200" s="2" t="s">
        <v>1521</v>
      </c>
      <c r="G200" s="9">
        <v>725</v>
      </c>
      <c r="H200" s="8" t="s">
        <v>2163</v>
      </c>
      <c r="I200" s="9" t="s">
        <v>273</v>
      </c>
      <c r="J200" s="8" t="s">
        <v>274</v>
      </c>
      <c r="K200" s="69" t="s">
        <v>175</v>
      </c>
      <c r="M200" s="99"/>
      <c r="Q200" s="69" t="s">
        <v>129</v>
      </c>
      <c r="R200" s="63" t="s">
        <v>2366</v>
      </c>
      <c r="U200" s="63" t="s">
        <v>13</v>
      </c>
      <c r="X200" s="119">
        <v>30.61</v>
      </c>
      <c r="Y200" s="119">
        <v>14.14</v>
      </c>
      <c r="AD200" s="9" t="s">
        <v>2161</v>
      </c>
    </row>
    <row r="201" spans="1:30" ht="17" x14ac:dyDescent="0.2">
      <c r="A201" s="100" t="str">
        <f>CONCATENATE(E201," ",F201)</f>
        <v>Bison sp</v>
      </c>
      <c r="B201" s="9" t="s">
        <v>2162</v>
      </c>
      <c r="C201" s="8" t="s">
        <v>1571</v>
      </c>
      <c r="D201" s="8" t="s">
        <v>2332</v>
      </c>
      <c r="E201" s="2" t="s">
        <v>105</v>
      </c>
      <c r="F201" s="2" t="s">
        <v>1521</v>
      </c>
      <c r="G201" s="9">
        <v>725</v>
      </c>
      <c r="H201" s="8" t="s">
        <v>2163</v>
      </c>
      <c r="I201" s="9" t="s">
        <v>273</v>
      </c>
      <c r="J201" s="8" t="s">
        <v>274</v>
      </c>
      <c r="K201" s="69" t="s">
        <v>175</v>
      </c>
      <c r="M201" s="99"/>
      <c r="Q201" s="69" t="s">
        <v>129</v>
      </c>
      <c r="R201" s="63" t="s">
        <v>2366</v>
      </c>
      <c r="U201" s="63" t="s">
        <v>13</v>
      </c>
      <c r="X201" s="119">
        <v>39.1</v>
      </c>
      <c r="Y201" s="119">
        <v>14.04</v>
      </c>
      <c r="AD201" s="9" t="s">
        <v>2161</v>
      </c>
    </row>
    <row r="202" spans="1:30" ht="17" x14ac:dyDescent="0.2">
      <c r="A202" s="100" t="str">
        <f>CONCATENATE(E202," ",F202)</f>
        <v>Bison sp</v>
      </c>
      <c r="B202" s="9" t="s">
        <v>2162</v>
      </c>
      <c r="C202" s="8" t="s">
        <v>1571</v>
      </c>
      <c r="D202" s="8" t="s">
        <v>2332</v>
      </c>
      <c r="E202" s="2" t="s">
        <v>105</v>
      </c>
      <c r="F202" s="2" t="s">
        <v>1521</v>
      </c>
      <c r="G202" s="9">
        <v>725</v>
      </c>
      <c r="H202" s="8" t="s">
        <v>2163</v>
      </c>
      <c r="I202" s="9" t="s">
        <v>273</v>
      </c>
      <c r="J202" s="8" t="s">
        <v>274</v>
      </c>
      <c r="K202" s="69" t="s">
        <v>175</v>
      </c>
      <c r="M202" s="99"/>
      <c r="Q202" s="69" t="s">
        <v>129</v>
      </c>
      <c r="R202" s="63" t="s">
        <v>2366</v>
      </c>
      <c r="U202" s="63" t="s">
        <v>13</v>
      </c>
      <c r="X202" s="119">
        <v>36.770000000000003</v>
      </c>
      <c r="Y202" s="119">
        <v>15.24</v>
      </c>
      <c r="AD202" s="9" t="s">
        <v>2161</v>
      </c>
    </row>
    <row r="203" spans="1:30" ht="17" x14ac:dyDescent="0.2">
      <c r="A203" s="100" t="str">
        <f>CONCATENATE(E203," ",F203)</f>
        <v>Bison sp</v>
      </c>
      <c r="B203" s="9" t="s">
        <v>2162</v>
      </c>
      <c r="C203" s="8" t="s">
        <v>1571</v>
      </c>
      <c r="D203" s="8" t="s">
        <v>2332</v>
      </c>
      <c r="E203" s="2" t="s">
        <v>105</v>
      </c>
      <c r="F203" s="2" t="s">
        <v>1521</v>
      </c>
      <c r="G203" s="9">
        <v>725</v>
      </c>
      <c r="H203" s="8" t="s">
        <v>2163</v>
      </c>
      <c r="I203" s="9" t="s">
        <v>273</v>
      </c>
      <c r="J203" s="8" t="s">
        <v>274</v>
      </c>
      <c r="K203" s="69" t="s">
        <v>175</v>
      </c>
      <c r="M203" s="99"/>
      <c r="Q203" s="69" t="s">
        <v>129</v>
      </c>
      <c r="R203" s="63" t="s">
        <v>2366</v>
      </c>
      <c r="U203" s="63" t="s">
        <v>13</v>
      </c>
      <c r="X203" s="119">
        <v>34.340000000000003</v>
      </c>
      <c r="Y203" s="119">
        <v>14.25</v>
      </c>
      <c r="AD203" s="9" t="s">
        <v>2161</v>
      </c>
    </row>
    <row r="204" spans="1:30" ht="17" x14ac:dyDescent="0.2">
      <c r="A204" s="100" t="str">
        <f>CONCATENATE(E204," ",F204)</f>
        <v>Bison sp</v>
      </c>
      <c r="B204" s="9" t="s">
        <v>2162</v>
      </c>
      <c r="C204" s="8" t="s">
        <v>1571</v>
      </c>
      <c r="D204" s="8" t="s">
        <v>2332</v>
      </c>
      <c r="E204" s="2" t="s">
        <v>105</v>
      </c>
      <c r="F204" s="2" t="s">
        <v>1521</v>
      </c>
      <c r="G204" s="9">
        <v>725</v>
      </c>
      <c r="H204" s="8" t="s">
        <v>2163</v>
      </c>
      <c r="I204" s="9" t="s">
        <v>273</v>
      </c>
      <c r="J204" s="8" t="s">
        <v>274</v>
      </c>
      <c r="K204" s="69" t="s">
        <v>175</v>
      </c>
      <c r="M204" s="99"/>
      <c r="Q204" s="69" t="s">
        <v>129</v>
      </c>
      <c r="R204" s="63" t="s">
        <v>2366</v>
      </c>
      <c r="U204" s="63" t="s">
        <v>13</v>
      </c>
      <c r="X204" s="119">
        <v>34.76</v>
      </c>
      <c r="Y204" s="119">
        <v>14.81</v>
      </c>
      <c r="AD204" s="9" t="s">
        <v>2161</v>
      </c>
    </row>
    <row r="205" spans="1:30" ht="17" x14ac:dyDescent="0.2">
      <c r="A205" s="100" t="str">
        <f>CONCATENATE(E205," ",F205)</f>
        <v>Bison sp</v>
      </c>
      <c r="B205" s="9" t="s">
        <v>2162</v>
      </c>
      <c r="C205" s="8" t="s">
        <v>1571</v>
      </c>
      <c r="D205" s="8" t="s">
        <v>2332</v>
      </c>
      <c r="E205" s="2" t="s">
        <v>105</v>
      </c>
      <c r="F205" s="2" t="s">
        <v>1521</v>
      </c>
      <c r="G205" s="9">
        <v>725</v>
      </c>
      <c r="H205" s="8" t="s">
        <v>2163</v>
      </c>
      <c r="I205" s="9" t="s">
        <v>273</v>
      </c>
      <c r="J205" s="8" t="s">
        <v>274</v>
      </c>
      <c r="K205" s="69" t="s">
        <v>175</v>
      </c>
      <c r="M205" s="99"/>
      <c r="Q205" s="69" t="s">
        <v>129</v>
      </c>
      <c r="R205" s="63" t="s">
        <v>2366</v>
      </c>
      <c r="U205" s="63" t="s">
        <v>13</v>
      </c>
      <c r="X205" s="119">
        <v>35.450000000000003</v>
      </c>
      <c r="Y205" s="119">
        <v>12.91</v>
      </c>
      <c r="AD205" s="9" t="s">
        <v>2161</v>
      </c>
    </row>
    <row r="206" spans="1:30" ht="17" x14ac:dyDescent="0.2">
      <c r="A206" s="100" t="str">
        <f>CONCATENATE(E206," ",F206)</f>
        <v>Bison sp</v>
      </c>
      <c r="B206" s="9" t="s">
        <v>2162</v>
      </c>
      <c r="C206" s="8" t="s">
        <v>1571</v>
      </c>
      <c r="D206" s="8" t="s">
        <v>2332</v>
      </c>
      <c r="E206" s="2" t="s">
        <v>105</v>
      </c>
      <c r="F206" s="2" t="s">
        <v>1521</v>
      </c>
      <c r="G206" s="9">
        <v>725</v>
      </c>
      <c r="H206" s="8" t="s">
        <v>2163</v>
      </c>
      <c r="I206" s="9" t="s">
        <v>273</v>
      </c>
      <c r="J206" s="8" t="s">
        <v>274</v>
      </c>
      <c r="K206" s="69" t="s">
        <v>175</v>
      </c>
      <c r="M206" s="99"/>
      <c r="Q206" s="69" t="s">
        <v>129</v>
      </c>
      <c r="R206" s="63" t="s">
        <v>2366</v>
      </c>
      <c r="U206" s="63" t="s">
        <v>13</v>
      </c>
      <c r="X206" s="119">
        <v>38.14</v>
      </c>
      <c r="Y206" s="119">
        <v>14.56</v>
      </c>
      <c r="AD206" s="9" t="s">
        <v>2161</v>
      </c>
    </row>
    <row r="207" spans="1:30" ht="17" x14ac:dyDescent="0.2">
      <c r="A207" s="100" t="str">
        <f>CONCATENATE(E207," ",F207)</f>
        <v>Bison sp</v>
      </c>
      <c r="B207" s="9" t="s">
        <v>2162</v>
      </c>
      <c r="C207" s="8" t="s">
        <v>1571</v>
      </c>
      <c r="D207" s="8" t="s">
        <v>2332</v>
      </c>
      <c r="E207" s="2" t="s">
        <v>105</v>
      </c>
      <c r="F207" s="2" t="s">
        <v>1521</v>
      </c>
      <c r="G207" s="9">
        <v>725</v>
      </c>
      <c r="H207" s="8" t="s">
        <v>2163</v>
      </c>
      <c r="I207" s="9" t="s">
        <v>273</v>
      </c>
      <c r="J207" s="8" t="s">
        <v>274</v>
      </c>
      <c r="K207" s="69" t="s">
        <v>175</v>
      </c>
      <c r="M207" s="99"/>
      <c r="Q207" s="69" t="s">
        <v>129</v>
      </c>
      <c r="R207" s="63" t="s">
        <v>2366</v>
      </c>
      <c r="U207" s="63" t="s">
        <v>13</v>
      </c>
      <c r="X207" s="119">
        <v>34.6</v>
      </c>
      <c r="Y207" s="119">
        <v>15.62</v>
      </c>
      <c r="AD207" s="9" t="s">
        <v>2161</v>
      </c>
    </row>
    <row r="208" spans="1:30" ht="17" x14ac:dyDescent="0.2">
      <c r="A208" s="100" t="str">
        <f>CONCATENATE(E208," ",F208)</f>
        <v>Bison sp</v>
      </c>
      <c r="B208" s="9" t="s">
        <v>2162</v>
      </c>
      <c r="C208" s="8" t="s">
        <v>1571</v>
      </c>
      <c r="D208" s="8" t="s">
        <v>2332</v>
      </c>
      <c r="E208" s="2" t="s">
        <v>105</v>
      </c>
      <c r="F208" s="2" t="s">
        <v>1521</v>
      </c>
      <c r="G208" s="9">
        <v>725</v>
      </c>
      <c r="H208" s="8" t="s">
        <v>2163</v>
      </c>
      <c r="I208" s="9" t="s">
        <v>273</v>
      </c>
      <c r="J208" s="8" t="s">
        <v>274</v>
      </c>
      <c r="K208" s="69" t="s">
        <v>175</v>
      </c>
      <c r="M208" s="99"/>
      <c r="Q208" s="69" t="s">
        <v>129</v>
      </c>
      <c r="R208" s="63" t="s">
        <v>2366</v>
      </c>
      <c r="U208" s="63" t="s">
        <v>13</v>
      </c>
      <c r="X208" s="119">
        <v>33.659999999999997</v>
      </c>
      <c r="Y208" s="119">
        <v>14</v>
      </c>
      <c r="AD208" s="9" t="s">
        <v>2161</v>
      </c>
    </row>
    <row r="209" spans="1:30" ht="17" x14ac:dyDescent="0.2">
      <c r="A209" s="100" t="str">
        <f>CONCATENATE(E209," ",F209)</f>
        <v>Bison sp</v>
      </c>
      <c r="B209" s="9" t="s">
        <v>2162</v>
      </c>
      <c r="C209" s="8" t="s">
        <v>1571</v>
      </c>
      <c r="D209" s="8" t="s">
        <v>2332</v>
      </c>
      <c r="E209" s="2" t="s">
        <v>105</v>
      </c>
      <c r="F209" s="2" t="s">
        <v>1521</v>
      </c>
      <c r="G209" s="9">
        <v>725</v>
      </c>
      <c r="H209" s="8" t="s">
        <v>2163</v>
      </c>
      <c r="I209" s="9" t="s">
        <v>273</v>
      </c>
      <c r="J209" s="8" t="s">
        <v>274</v>
      </c>
      <c r="K209" s="69" t="s">
        <v>175</v>
      </c>
      <c r="M209" s="99"/>
      <c r="Q209" s="69" t="s">
        <v>129</v>
      </c>
      <c r="R209" s="63" t="s">
        <v>2366</v>
      </c>
      <c r="U209" s="63" t="s">
        <v>13</v>
      </c>
      <c r="X209" s="119">
        <v>34.659999999999997</v>
      </c>
      <c r="Y209" s="119">
        <v>17.579999999999998</v>
      </c>
      <c r="AD209" s="9" t="s">
        <v>2161</v>
      </c>
    </row>
    <row r="210" spans="1:30" ht="17" x14ac:dyDescent="0.2">
      <c r="A210" s="100" t="str">
        <f>CONCATENATE(E210," ",F210)</f>
        <v>Bison sp</v>
      </c>
      <c r="B210" s="9" t="s">
        <v>2162</v>
      </c>
      <c r="C210" s="8" t="s">
        <v>1571</v>
      </c>
      <c r="D210" s="8" t="s">
        <v>2332</v>
      </c>
      <c r="E210" s="2" t="s">
        <v>105</v>
      </c>
      <c r="F210" s="2" t="s">
        <v>1521</v>
      </c>
      <c r="G210" s="9">
        <v>725</v>
      </c>
      <c r="H210" s="8" t="s">
        <v>2163</v>
      </c>
      <c r="I210" s="9" t="s">
        <v>273</v>
      </c>
      <c r="J210" s="8" t="s">
        <v>274</v>
      </c>
      <c r="K210" s="69" t="s">
        <v>175</v>
      </c>
      <c r="M210" s="99"/>
      <c r="Q210" s="69" t="s">
        <v>129</v>
      </c>
      <c r="R210" s="63" t="s">
        <v>2366</v>
      </c>
      <c r="U210" s="63" t="s">
        <v>13</v>
      </c>
      <c r="X210" s="119">
        <v>39.47</v>
      </c>
      <c r="Y210" s="119">
        <v>15</v>
      </c>
      <c r="AD210" s="9" t="s">
        <v>2161</v>
      </c>
    </row>
    <row r="211" spans="1:30" ht="17" x14ac:dyDescent="0.2">
      <c r="A211" s="100" t="str">
        <f>CONCATENATE(E211," ",F211)</f>
        <v>Bison sp</v>
      </c>
      <c r="B211" s="9" t="s">
        <v>2162</v>
      </c>
      <c r="C211" s="8" t="s">
        <v>1571</v>
      </c>
      <c r="D211" s="8" t="s">
        <v>2332</v>
      </c>
      <c r="E211" s="2" t="s">
        <v>105</v>
      </c>
      <c r="F211" s="2" t="s">
        <v>1521</v>
      </c>
      <c r="G211" s="9">
        <v>725</v>
      </c>
      <c r="H211" s="8" t="s">
        <v>2163</v>
      </c>
      <c r="I211" s="9" t="s">
        <v>273</v>
      </c>
      <c r="J211" s="8" t="s">
        <v>274</v>
      </c>
      <c r="K211" s="69" t="s">
        <v>175</v>
      </c>
      <c r="M211" s="99"/>
      <c r="Q211" s="69" t="s">
        <v>129</v>
      </c>
      <c r="R211" s="63" t="s">
        <v>2366</v>
      </c>
      <c r="U211" s="63" t="s">
        <v>13</v>
      </c>
      <c r="X211" s="119">
        <v>31.27</v>
      </c>
      <c r="Y211" s="119">
        <v>15.43</v>
      </c>
      <c r="AD211" s="9" t="s">
        <v>2161</v>
      </c>
    </row>
    <row r="212" spans="1:30" ht="17" x14ac:dyDescent="0.2">
      <c r="A212" s="100" t="str">
        <f>CONCATENATE(E212," ",F212)</f>
        <v>Bison sp</v>
      </c>
      <c r="B212" s="9" t="s">
        <v>2162</v>
      </c>
      <c r="C212" s="8" t="s">
        <v>1571</v>
      </c>
      <c r="D212" s="8" t="s">
        <v>2332</v>
      </c>
      <c r="E212" s="2" t="s">
        <v>105</v>
      </c>
      <c r="F212" s="2" t="s">
        <v>1521</v>
      </c>
      <c r="G212" s="9">
        <v>725</v>
      </c>
      <c r="H212" s="8" t="s">
        <v>2163</v>
      </c>
      <c r="I212" s="9" t="s">
        <v>273</v>
      </c>
      <c r="J212" s="8" t="s">
        <v>274</v>
      </c>
      <c r="K212" s="69" t="s">
        <v>175</v>
      </c>
      <c r="M212" s="99"/>
      <c r="Q212" s="69" t="s">
        <v>129</v>
      </c>
      <c r="R212" s="63" t="s">
        <v>2366</v>
      </c>
      <c r="U212" s="63" t="s">
        <v>13</v>
      </c>
      <c r="X212" s="119">
        <v>39.78</v>
      </c>
      <c r="Y212" s="119">
        <v>14.8</v>
      </c>
      <c r="AD212" s="9" t="s">
        <v>2161</v>
      </c>
    </row>
    <row r="213" spans="1:30" ht="17" x14ac:dyDescent="0.2">
      <c r="A213" s="100" t="str">
        <f>CONCATENATE(E213," ",F213)</f>
        <v>Bison sp</v>
      </c>
      <c r="B213" s="9" t="s">
        <v>2162</v>
      </c>
      <c r="C213" s="8" t="s">
        <v>1571</v>
      </c>
      <c r="D213" s="8" t="s">
        <v>2332</v>
      </c>
      <c r="E213" s="2" t="s">
        <v>105</v>
      </c>
      <c r="F213" s="2" t="s">
        <v>1521</v>
      </c>
      <c r="G213" s="9">
        <v>725</v>
      </c>
      <c r="H213" s="8" t="s">
        <v>2163</v>
      </c>
      <c r="I213" s="9" t="s">
        <v>273</v>
      </c>
      <c r="J213" s="8" t="s">
        <v>274</v>
      </c>
      <c r="K213" s="69" t="s">
        <v>175</v>
      </c>
      <c r="M213" s="99"/>
      <c r="Q213" s="69" t="s">
        <v>129</v>
      </c>
      <c r="R213" s="63" t="s">
        <v>2366</v>
      </c>
      <c r="U213" s="63" t="s">
        <v>13</v>
      </c>
      <c r="X213" s="119">
        <v>40.14</v>
      </c>
      <c r="Y213" s="119">
        <v>15.05</v>
      </c>
      <c r="AD213" s="9" t="s">
        <v>2161</v>
      </c>
    </row>
    <row r="214" spans="1:30" ht="17" x14ac:dyDescent="0.2">
      <c r="A214" s="100" t="str">
        <f>CONCATENATE(E214," ",F214)</f>
        <v>Bison sp</v>
      </c>
      <c r="B214" s="9" t="s">
        <v>2162</v>
      </c>
      <c r="C214" s="8" t="s">
        <v>1571</v>
      </c>
      <c r="D214" s="8" t="s">
        <v>2332</v>
      </c>
      <c r="E214" s="2" t="s">
        <v>105</v>
      </c>
      <c r="F214" s="2" t="s">
        <v>1521</v>
      </c>
      <c r="G214" s="9">
        <v>725</v>
      </c>
      <c r="H214" s="8" t="s">
        <v>2163</v>
      </c>
      <c r="I214" s="9" t="s">
        <v>273</v>
      </c>
      <c r="J214" s="8" t="s">
        <v>274</v>
      </c>
      <c r="K214" s="69" t="s">
        <v>175</v>
      </c>
      <c r="M214" s="99"/>
      <c r="Q214" s="69" t="s">
        <v>129</v>
      </c>
      <c r="R214" s="63" t="s">
        <v>2366</v>
      </c>
      <c r="U214" s="63" t="s">
        <v>13</v>
      </c>
      <c r="X214" s="119">
        <v>33.1</v>
      </c>
      <c r="Y214" s="119">
        <v>14.72</v>
      </c>
      <c r="AD214" s="9" t="s">
        <v>2161</v>
      </c>
    </row>
    <row r="215" spans="1:30" ht="17" x14ac:dyDescent="0.2">
      <c r="A215" s="100" t="str">
        <f>CONCATENATE(E215," ",F215)</f>
        <v>Bison sp</v>
      </c>
      <c r="B215" s="9" t="s">
        <v>2162</v>
      </c>
      <c r="C215" s="8" t="s">
        <v>1571</v>
      </c>
      <c r="D215" s="8" t="s">
        <v>2332</v>
      </c>
      <c r="E215" s="2" t="s">
        <v>105</v>
      </c>
      <c r="F215" s="2" t="s">
        <v>1521</v>
      </c>
      <c r="G215" s="9">
        <v>725</v>
      </c>
      <c r="H215" s="8" t="s">
        <v>2163</v>
      </c>
      <c r="I215" s="9" t="s">
        <v>273</v>
      </c>
      <c r="J215" s="8" t="s">
        <v>274</v>
      </c>
      <c r="K215" s="69" t="s">
        <v>175</v>
      </c>
      <c r="M215" s="99"/>
      <c r="Q215" s="69" t="s">
        <v>129</v>
      </c>
      <c r="R215" s="63" t="s">
        <v>2366</v>
      </c>
      <c r="U215" s="63" t="s">
        <v>13</v>
      </c>
      <c r="X215" s="119">
        <v>30.98</v>
      </c>
      <c r="Y215" s="119">
        <v>15.12</v>
      </c>
      <c r="AD215" s="9" t="s">
        <v>2161</v>
      </c>
    </row>
    <row r="216" spans="1:30" ht="17" x14ac:dyDescent="0.2">
      <c r="A216" s="100" t="str">
        <f>CONCATENATE(E216," ",F216)</f>
        <v>Bison sp</v>
      </c>
      <c r="B216" s="9" t="s">
        <v>2162</v>
      </c>
      <c r="C216" s="8" t="s">
        <v>1571</v>
      </c>
      <c r="D216" s="8" t="s">
        <v>2332</v>
      </c>
      <c r="E216" s="2" t="s">
        <v>105</v>
      </c>
      <c r="F216" s="2" t="s">
        <v>1521</v>
      </c>
      <c r="G216" s="9">
        <v>725</v>
      </c>
      <c r="H216" s="8" t="s">
        <v>2163</v>
      </c>
      <c r="I216" s="9" t="s">
        <v>273</v>
      </c>
      <c r="J216" s="8" t="s">
        <v>274</v>
      </c>
      <c r="K216" s="69" t="s">
        <v>175</v>
      </c>
      <c r="M216" s="99"/>
      <c r="Q216" s="69" t="s">
        <v>129</v>
      </c>
      <c r="R216" s="63" t="s">
        <v>2366</v>
      </c>
      <c r="U216" s="63" t="s">
        <v>13</v>
      </c>
      <c r="X216" s="119">
        <v>34.04</v>
      </c>
      <c r="Y216" s="119">
        <v>13.55</v>
      </c>
      <c r="AD216" s="9" t="s">
        <v>2161</v>
      </c>
    </row>
    <row r="217" spans="1:30" ht="17" x14ac:dyDescent="0.2">
      <c r="A217" s="100" t="str">
        <f>CONCATENATE(E217," ",F217)</f>
        <v>Bison sp</v>
      </c>
      <c r="B217" s="9" t="s">
        <v>2162</v>
      </c>
      <c r="C217" s="8" t="s">
        <v>1571</v>
      </c>
      <c r="D217" s="8" t="s">
        <v>2332</v>
      </c>
      <c r="E217" s="2" t="s">
        <v>105</v>
      </c>
      <c r="F217" s="2" t="s">
        <v>1521</v>
      </c>
      <c r="G217" s="9">
        <v>725</v>
      </c>
      <c r="H217" s="8" t="s">
        <v>2163</v>
      </c>
      <c r="I217" s="9" t="s">
        <v>273</v>
      </c>
      <c r="J217" s="8" t="s">
        <v>274</v>
      </c>
      <c r="K217" s="69" t="s">
        <v>175</v>
      </c>
      <c r="M217" s="99"/>
      <c r="Q217" s="69" t="s">
        <v>129</v>
      </c>
      <c r="R217" s="63" t="s">
        <v>2366</v>
      </c>
      <c r="U217" s="63" t="s">
        <v>13</v>
      </c>
      <c r="X217" s="119">
        <v>29.29</v>
      </c>
      <c r="Y217" s="119">
        <v>14.45</v>
      </c>
      <c r="AD217" s="9" t="s">
        <v>2161</v>
      </c>
    </row>
    <row r="218" spans="1:30" ht="17" x14ac:dyDescent="0.2">
      <c r="A218" s="100" t="str">
        <f>CONCATENATE(E218," ",F218)</f>
        <v>Bison sp</v>
      </c>
      <c r="B218" s="9" t="s">
        <v>2162</v>
      </c>
      <c r="C218" s="8" t="s">
        <v>1571</v>
      </c>
      <c r="D218" s="8" t="s">
        <v>2332</v>
      </c>
      <c r="E218" s="2" t="s">
        <v>105</v>
      </c>
      <c r="F218" s="2" t="s">
        <v>1521</v>
      </c>
      <c r="G218" s="9">
        <v>725</v>
      </c>
      <c r="H218" s="8" t="s">
        <v>2163</v>
      </c>
      <c r="I218" s="9" t="s">
        <v>273</v>
      </c>
      <c r="J218" s="8" t="s">
        <v>274</v>
      </c>
      <c r="K218" s="69" t="s">
        <v>175</v>
      </c>
      <c r="M218" s="99"/>
      <c r="Q218" s="69" t="s">
        <v>129</v>
      </c>
      <c r="R218" s="63" t="s">
        <v>2366</v>
      </c>
      <c r="U218" s="63" t="s">
        <v>13</v>
      </c>
      <c r="X218" s="119">
        <v>31.1</v>
      </c>
      <c r="Y218" s="119">
        <v>15.3</v>
      </c>
      <c r="AD218" s="9" t="s">
        <v>2161</v>
      </c>
    </row>
    <row r="219" spans="1:30" ht="17" x14ac:dyDescent="0.2">
      <c r="A219" s="100" t="str">
        <f>CONCATENATE(E219," ",F219)</f>
        <v>Bison sp</v>
      </c>
      <c r="B219" s="9" t="s">
        <v>2162</v>
      </c>
      <c r="C219" s="8" t="s">
        <v>1571</v>
      </c>
      <c r="D219" s="8" t="s">
        <v>2332</v>
      </c>
      <c r="E219" s="2" t="s">
        <v>105</v>
      </c>
      <c r="F219" s="2" t="s">
        <v>1521</v>
      </c>
      <c r="G219" s="9">
        <v>725</v>
      </c>
      <c r="H219" s="8" t="s">
        <v>2163</v>
      </c>
      <c r="I219" s="9" t="s">
        <v>273</v>
      </c>
      <c r="J219" s="8" t="s">
        <v>274</v>
      </c>
      <c r="K219" s="69" t="s">
        <v>175</v>
      </c>
      <c r="M219" s="99"/>
      <c r="Q219" s="69" t="s">
        <v>152</v>
      </c>
      <c r="R219" s="69" t="s">
        <v>2367</v>
      </c>
      <c r="U219" s="63" t="s">
        <v>13</v>
      </c>
      <c r="X219" s="119">
        <v>48.61</v>
      </c>
      <c r="Y219" s="119">
        <v>14.3</v>
      </c>
      <c r="AD219" s="9" t="s">
        <v>2164</v>
      </c>
    </row>
    <row r="220" spans="1:30" ht="17" x14ac:dyDescent="0.2">
      <c r="A220" s="100" t="str">
        <f>CONCATENATE(E220," ",F220)</f>
        <v>Bison sp</v>
      </c>
      <c r="B220" s="9" t="s">
        <v>2162</v>
      </c>
      <c r="C220" s="8" t="s">
        <v>1571</v>
      </c>
      <c r="D220" s="8" t="s">
        <v>2332</v>
      </c>
      <c r="E220" s="2" t="s">
        <v>105</v>
      </c>
      <c r="F220" s="2" t="s">
        <v>1521</v>
      </c>
      <c r="G220" s="9">
        <v>725</v>
      </c>
      <c r="H220" s="8" t="s">
        <v>2163</v>
      </c>
      <c r="I220" s="9" t="s">
        <v>273</v>
      </c>
      <c r="J220" s="8" t="s">
        <v>274</v>
      </c>
      <c r="K220" s="69" t="s">
        <v>175</v>
      </c>
      <c r="M220" s="99"/>
      <c r="Q220" s="69" t="s">
        <v>152</v>
      </c>
      <c r="R220" s="69" t="s">
        <v>2367</v>
      </c>
      <c r="U220" s="63" t="s">
        <v>13</v>
      </c>
      <c r="X220" s="119">
        <v>49.49</v>
      </c>
      <c r="Y220" s="119">
        <v>14.83</v>
      </c>
      <c r="AD220" s="9" t="s">
        <v>2164</v>
      </c>
    </row>
    <row r="221" spans="1:30" ht="17" x14ac:dyDescent="0.2">
      <c r="A221" s="100" t="str">
        <f>CONCATENATE(E221," ",F221)</f>
        <v>Bison sp</v>
      </c>
      <c r="B221" s="9" t="s">
        <v>2162</v>
      </c>
      <c r="C221" s="8" t="s">
        <v>1571</v>
      </c>
      <c r="D221" s="8" t="s">
        <v>2332</v>
      </c>
      <c r="E221" s="2" t="s">
        <v>105</v>
      </c>
      <c r="F221" s="2" t="s">
        <v>1521</v>
      </c>
      <c r="G221" s="9">
        <v>725</v>
      </c>
      <c r="H221" s="8" t="s">
        <v>2163</v>
      </c>
      <c r="I221" s="9" t="s">
        <v>273</v>
      </c>
      <c r="J221" s="8" t="s">
        <v>274</v>
      </c>
      <c r="K221" s="69" t="s">
        <v>175</v>
      </c>
      <c r="M221" s="99"/>
      <c r="Q221" s="69" t="s">
        <v>152</v>
      </c>
      <c r="R221" s="69" t="s">
        <v>2367</v>
      </c>
      <c r="U221" s="63" t="s">
        <v>13</v>
      </c>
      <c r="X221" s="119">
        <v>49.82</v>
      </c>
      <c r="Y221" s="119">
        <v>17.3</v>
      </c>
      <c r="AD221" s="9" t="s">
        <v>2164</v>
      </c>
    </row>
    <row r="222" spans="1:30" ht="17" x14ac:dyDescent="0.2">
      <c r="A222" s="100" t="str">
        <f>CONCATENATE(E222," ",F222)</f>
        <v>Bison sp</v>
      </c>
      <c r="B222" s="9" t="s">
        <v>2162</v>
      </c>
      <c r="C222" s="8" t="s">
        <v>1571</v>
      </c>
      <c r="D222" s="8" t="s">
        <v>2332</v>
      </c>
      <c r="E222" s="2" t="s">
        <v>105</v>
      </c>
      <c r="F222" s="2" t="s">
        <v>1521</v>
      </c>
      <c r="G222" s="9">
        <v>725</v>
      </c>
      <c r="H222" s="8" t="s">
        <v>2163</v>
      </c>
      <c r="I222" s="9" t="s">
        <v>273</v>
      </c>
      <c r="J222" s="8" t="s">
        <v>274</v>
      </c>
      <c r="K222" s="69" t="s">
        <v>175</v>
      </c>
      <c r="M222" s="99"/>
      <c r="Q222" s="69" t="s">
        <v>152</v>
      </c>
      <c r="R222" s="69" t="s">
        <v>2367</v>
      </c>
      <c r="U222" s="63" t="s">
        <v>13</v>
      </c>
      <c r="X222" s="119">
        <v>49.73</v>
      </c>
      <c r="Y222" s="119">
        <v>15.12</v>
      </c>
      <c r="AD222" s="9" t="s">
        <v>2164</v>
      </c>
    </row>
    <row r="223" spans="1:30" ht="17" x14ac:dyDescent="0.2">
      <c r="A223" s="100" t="str">
        <f>CONCATENATE(E223," ",F223)</f>
        <v>Bison sp</v>
      </c>
      <c r="B223" s="9" t="s">
        <v>2162</v>
      </c>
      <c r="C223" s="8" t="s">
        <v>1571</v>
      </c>
      <c r="D223" s="8" t="s">
        <v>2332</v>
      </c>
      <c r="E223" s="2" t="s">
        <v>105</v>
      </c>
      <c r="F223" s="2" t="s">
        <v>1521</v>
      </c>
      <c r="G223" s="9">
        <v>725</v>
      </c>
      <c r="H223" s="8" t="s">
        <v>2163</v>
      </c>
      <c r="I223" s="9" t="s">
        <v>273</v>
      </c>
      <c r="J223" s="8" t="s">
        <v>274</v>
      </c>
      <c r="K223" s="69" t="s">
        <v>175</v>
      </c>
      <c r="M223" s="99"/>
      <c r="Q223" s="69" t="s">
        <v>152</v>
      </c>
      <c r="R223" s="69" t="s">
        <v>2367</v>
      </c>
      <c r="U223" s="63" t="s">
        <v>13</v>
      </c>
      <c r="X223" s="119">
        <v>46.95</v>
      </c>
      <c r="Y223" s="119">
        <v>15.93</v>
      </c>
      <c r="AD223" s="9" t="s">
        <v>2164</v>
      </c>
    </row>
    <row r="224" spans="1:30" ht="17" x14ac:dyDescent="0.2">
      <c r="A224" s="100" t="str">
        <f>CONCATENATE(E224," ",F224)</f>
        <v>Bison sp</v>
      </c>
      <c r="B224" s="9" t="s">
        <v>2162</v>
      </c>
      <c r="C224" s="8" t="s">
        <v>1571</v>
      </c>
      <c r="D224" s="8" t="s">
        <v>2332</v>
      </c>
      <c r="E224" s="2" t="s">
        <v>105</v>
      </c>
      <c r="F224" s="2" t="s">
        <v>1521</v>
      </c>
      <c r="G224" s="9">
        <v>725</v>
      </c>
      <c r="H224" s="8" t="s">
        <v>2163</v>
      </c>
      <c r="I224" s="9" t="s">
        <v>273</v>
      </c>
      <c r="J224" s="8" t="s">
        <v>274</v>
      </c>
      <c r="K224" s="69" t="s">
        <v>175</v>
      </c>
      <c r="M224" s="99"/>
      <c r="Q224" s="69" t="s">
        <v>152</v>
      </c>
      <c r="R224" s="69" t="s">
        <v>2367</v>
      </c>
      <c r="U224" s="63" t="s">
        <v>13</v>
      </c>
      <c r="X224" s="119">
        <v>47.8</v>
      </c>
      <c r="Y224" s="119">
        <v>15.72</v>
      </c>
      <c r="AD224" s="9" t="s">
        <v>2164</v>
      </c>
    </row>
    <row r="225" spans="1:30" ht="17" x14ac:dyDescent="0.2">
      <c r="A225" s="100" t="str">
        <f>CONCATENATE(E225," ",F225)</f>
        <v>Bison sp</v>
      </c>
      <c r="B225" s="9" t="s">
        <v>2162</v>
      </c>
      <c r="C225" s="8" t="s">
        <v>1571</v>
      </c>
      <c r="D225" s="8" t="s">
        <v>2332</v>
      </c>
      <c r="E225" s="2" t="s">
        <v>105</v>
      </c>
      <c r="F225" s="2" t="s">
        <v>1521</v>
      </c>
      <c r="G225" s="9">
        <v>725</v>
      </c>
      <c r="H225" s="8" t="s">
        <v>2163</v>
      </c>
      <c r="I225" s="9" t="s">
        <v>273</v>
      </c>
      <c r="J225" s="8" t="s">
        <v>274</v>
      </c>
      <c r="K225" s="69" t="s">
        <v>175</v>
      </c>
      <c r="M225" s="99"/>
      <c r="Q225" s="69" t="s">
        <v>152</v>
      </c>
      <c r="R225" s="69" t="s">
        <v>2367</v>
      </c>
      <c r="U225" s="63" t="s">
        <v>13</v>
      </c>
      <c r="X225" s="119">
        <v>46.93</v>
      </c>
      <c r="Y225" s="119">
        <v>15.72</v>
      </c>
      <c r="AD225" s="9" t="s">
        <v>2164</v>
      </c>
    </row>
    <row r="226" spans="1:30" ht="17" x14ac:dyDescent="0.2">
      <c r="A226" s="100" t="str">
        <f>CONCATENATE(E226," ",F226)</f>
        <v>Bison sp</v>
      </c>
      <c r="B226" s="9" t="s">
        <v>2162</v>
      </c>
      <c r="C226" s="8" t="s">
        <v>1571</v>
      </c>
      <c r="D226" s="8" t="s">
        <v>2332</v>
      </c>
      <c r="E226" s="2" t="s">
        <v>105</v>
      </c>
      <c r="F226" s="2" t="s">
        <v>1521</v>
      </c>
      <c r="G226" s="9">
        <v>725</v>
      </c>
      <c r="H226" s="8" t="s">
        <v>2163</v>
      </c>
      <c r="I226" s="9" t="s">
        <v>273</v>
      </c>
      <c r="J226" s="8" t="s">
        <v>274</v>
      </c>
      <c r="K226" s="69" t="s">
        <v>175</v>
      </c>
      <c r="M226" s="99"/>
      <c r="Q226" s="69" t="s">
        <v>152</v>
      </c>
      <c r="R226" s="69" t="s">
        <v>2367</v>
      </c>
      <c r="U226" s="63" t="s">
        <v>13</v>
      </c>
      <c r="X226" s="119">
        <v>49.39</v>
      </c>
      <c r="Y226" s="119">
        <v>20.55</v>
      </c>
      <c r="AD226" s="9" t="s">
        <v>2164</v>
      </c>
    </row>
    <row r="227" spans="1:30" ht="17" x14ac:dyDescent="0.2">
      <c r="A227" s="100" t="str">
        <f>CONCATENATE(E227," ",F227)</f>
        <v>Bison sp</v>
      </c>
      <c r="B227" s="9" t="s">
        <v>2162</v>
      </c>
      <c r="C227" s="8" t="s">
        <v>1571</v>
      </c>
      <c r="D227" s="8" t="s">
        <v>2332</v>
      </c>
      <c r="E227" s="2" t="s">
        <v>105</v>
      </c>
      <c r="F227" s="2" t="s">
        <v>1521</v>
      </c>
      <c r="G227" s="9">
        <v>725</v>
      </c>
      <c r="H227" s="8" t="s">
        <v>2163</v>
      </c>
      <c r="I227" s="9" t="s">
        <v>273</v>
      </c>
      <c r="J227" s="8" t="s">
        <v>274</v>
      </c>
      <c r="K227" s="69" t="s">
        <v>175</v>
      </c>
      <c r="M227" s="99"/>
      <c r="Q227" s="69" t="s">
        <v>152</v>
      </c>
      <c r="R227" s="69" t="s">
        <v>2367</v>
      </c>
      <c r="U227" s="63" t="s">
        <v>13</v>
      </c>
      <c r="X227" s="119">
        <v>50.68</v>
      </c>
      <c r="Y227" s="119">
        <v>16.920000000000002</v>
      </c>
      <c r="AD227" s="9" t="s">
        <v>2164</v>
      </c>
    </row>
    <row r="228" spans="1:30" ht="17" x14ac:dyDescent="0.2">
      <c r="A228" s="100" t="str">
        <f>CONCATENATE(E228," ",F228)</f>
        <v>Bison sp</v>
      </c>
      <c r="B228" s="9" t="s">
        <v>2162</v>
      </c>
      <c r="C228" s="8" t="s">
        <v>1571</v>
      </c>
      <c r="D228" s="8" t="s">
        <v>2332</v>
      </c>
      <c r="E228" s="2" t="s">
        <v>105</v>
      </c>
      <c r="F228" s="2" t="s">
        <v>1521</v>
      </c>
      <c r="G228" s="9">
        <v>725</v>
      </c>
      <c r="H228" s="8" t="s">
        <v>2163</v>
      </c>
      <c r="I228" s="9" t="s">
        <v>273</v>
      </c>
      <c r="J228" s="8" t="s">
        <v>274</v>
      </c>
      <c r="K228" s="69" t="s">
        <v>175</v>
      </c>
      <c r="M228" s="99"/>
      <c r="Q228" s="69" t="s">
        <v>152</v>
      </c>
      <c r="R228" s="69" t="s">
        <v>2367</v>
      </c>
      <c r="U228" s="63" t="s">
        <v>13</v>
      </c>
      <c r="X228" s="119">
        <v>46.39</v>
      </c>
      <c r="Y228" s="119">
        <v>15.71</v>
      </c>
      <c r="AD228" s="9" t="s">
        <v>2164</v>
      </c>
    </row>
    <row r="229" spans="1:30" ht="17" x14ac:dyDescent="0.2">
      <c r="A229" s="100" t="str">
        <f>CONCATENATE(E229," ",F229)</f>
        <v>Bison sp</v>
      </c>
      <c r="B229" s="9" t="s">
        <v>2162</v>
      </c>
      <c r="C229" s="8" t="s">
        <v>1571</v>
      </c>
      <c r="D229" s="8" t="s">
        <v>2332</v>
      </c>
      <c r="E229" s="2" t="s">
        <v>105</v>
      </c>
      <c r="F229" s="2" t="s">
        <v>1521</v>
      </c>
      <c r="G229" s="9">
        <v>725</v>
      </c>
      <c r="H229" s="8" t="s">
        <v>2163</v>
      </c>
      <c r="I229" s="9" t="s">
        <v>273</v>
      </c>
      <c r="J229" s="8" t="s">
        <v>274</v>
      </c>
      <c r="K229" s="69" t="s">
        <v>175</v>
      </c>
      <c r="M229" s="99"/>
      <c r="Q229" s="69" t="s">
        <v>152</v>
      </c>
      <c r="R229" s="69" t="s">
        <v>2367</v>
      </c>
      <c r="U229" s="63" t="s">
        <v>13</v>
      </c>
      <c r="X229" s="119">
        <v>47.39</v>
      </c>
      <c r="Y229" s="119">
        <v>15.03</v>
      </c>
      <c r="AD229" s="9" t="s">
        <v>2164</v>
      </c>
    </row>
    <row r="230" spans="1:30" ht="17" x14ac:dyDescent="0.2">
      <c r="A230" s="100" t="str">
        <f>CONCATENATE(E230," ",F230)</f>
        <v>Bison sp</v>
      </c>
      <c r="B230" s="9" t="s">
        <v>2162</v>
      </c>
      <c r="C230" s="8" t="s">
        <v>1571</v>
      </c>
      <c r="D230" s="8" t="s">
        <v>2332</v>
      </c>
      <c r="E230" s="2" t="s">
        <v>105</v>
      </c>
      <c r="F230" s="2" t="s">
        <v>1521</v>
      </c>
      <c r="G230" s="9">
        <v>725</v>
      </c>
      <c r="H230" s="8" t="s">
        <v>2163</v>
      </c>
      <c r="I230" s="9" t="s">
        <v>273</v>
      </c>
      <c r="J230" s="8" t="s">
        <v>274</v>
      </c>
      <c r="K230" s="69" t="s">
        <v>175</v>
      </c>
      <c r="M230" s="99"/>
      <c r="Q230" s="69" t="s">
        <v>152</v>
      </c>
      <c r="R230" s="69" t="s">
        <v>2367</v>
      </c>
      <c r="U230" s="63" t="s">
        <v>13</v>
      </c>
      <c r="X230" s="119">
        <v>50.31</v>
      </c>
      <c r="Y230" s="119">
        <v>17.88</v>
      </c>
      <c r="AD230" s="9" t="s">
        <v>2164</v>
      </c>
    </row>
    <row r="231" spans="1:30" ht="17" x14ac:dyDescent="0.2">
      <c r="A231" s="100" t="str">
        <f>CONCATENATE(E231," ",F231)</f>
        <v>Bison sp</v>
      </c>
      <c r="B231" s="9" t="s">
        <v>2162</v>
      </c>
      <c r="C231" s="8" t="s">
        <v>1571</v>
      </c>
      <c r="D231" s="8" t="s">
        <v>2332</v>
      </c>
      <c r="E231" s="2" t="s">
        <v>105</v>
      </c>
      <c r="F231" s="2" t="s">
        <v>1521</v>
      </c>
      <c r="G231" s="9">
        <v>725</v>
      </c>
      <c r="H231" s="8" t="s">
        <v>2163</v>
      </c>
      <c r="I231" s="9" t="s">
        <v>273</v>
      </c>
      <c r="J231" s="8" t="s">
        <v>274</v>
      </c>
      <c r="K231" s="69" t="s">
        <v>175</v>
      </c>
      <c r="M231" s="99"/>
      <c r="Q231" s="69" t="s">
        <v>152</v>
      </c>
      <c r="R231" s="69" t="s">
        <v>2367</v>
      </c>
      <c r="U231" s="63" t="s">
        <v>13</v>
      </c>
      <c r="X231" s="119">
        <v>50.24</v>
      </c>
      <c r="Y231" s="119">
        <v>18.329999999999998</v>
      </c>
      <c r="AD231" s="9" t="s">
        <v>2164</v>
      </c>
    </row>
    <row r="232" spans="1:30" ht="17" x14ac:dyDescent="0.2">
      <c r="A232" s="100" t="str">
        <f>CONCATENATE(E232," ",F232)</f>
        <v>Bison sp</v>
      </c>
      <c r="B232" s="9" t="s">
        <v>2162</v>
      </c>
      <c r="C232" s="8" t="s">
        <v>1571</v>
      </c>
      <c r="D232" s="8" t="s">
        <v>2332</v>
      </c>
      <c r="E232" s="2" t="s">
        <v>105</v>
      </c>
      <c r="F232" s="2" t="s">
        <v>1521</v>
      </c>
      <c r="G232" s="9">
        <v>725</v>
      </c>
      <c r="H232" s="8" t="s">
        <v>2163</v>
      </c>
      <c r="I232" s="9" t="s">
        <v>273</v>
      </c>
      <c r="J232" s="8" t="s">
        <v>274</v>
      </c>
      <c r="K232" s="69" t="s">
        <v>175</v>
      </c>
      <c r="M232" s="99"/>
      <c r="Q232" s="69" t="s">
        <v>152</v>
      </c>
      <c r="R232" s="69" t="s">
        <v>2367</v>
      </c>
      <c r="U232" s="63" t="s">
        <v>13</v>
      </c>
      <c r="X232" s="119">
        <v>44.19</v>
      </c>
      <c r="Y232" s="119">
        <v>18.350000000000001</v>
      </c>
      <c r="AD232" s="9" t="s">
        <v>2164</v>
      </c>
    </row>
    <row r="233" spans="1:30" ht="17" x14ac:dyDescent="0.2">
      <c r="A233" s="100" t="str">
        <f>CONCATENATE(E233," ",F233)</f>
        <v>Bison sp</v>
      </c>
      <c r="B233" s="9" t="s">
        <v>2162</v>
      </c>
      <c r="C233" s="8" t="s">
        <v>1571</v>
      </c>
      <c r="D233" s="8" t="s">
        <v>2332</v>
      </c>
      <c r="E233" s="2" t="s">
        <v>105</v>
      </c>
      <c r="F233" s="2" t="s">
        <v>1521</v>
      </c>
      <c r="G233" s="9">
        <v>725</v>
      </c>
      <c r="H233" s="8" t="s">
        <v>2163</v>
      </c>
      <c r="I233" s="9" t="s">
        <v>273</v>
      </c>
      <c r="J233" s="8" t="s">
        <v>274</v>
      </c>
      <c r="K233" s="69" t="s">
        <v>175</v>
      </c>
      <c r="M233" s="99"/>
      <c r="Q233" s="69" t="s">
        <v>152</v>
      </c>
      <c r="R233" s="69" t="s">
        <v>2367</v>
      </c>
      <c r="U233" s="63" t="s">
        <v>13</v>
      </c>
      <c r="X233" s="119">
        <v>46.58</v>
      </c>
      <c r="Y233" s="119">
        <v>16.38</v>
      </c>
      <c r="AD233" s="9" t="s">
        <v>2164</v>
      </c>
    </row>
    <row r="234" spans="1:30" ht="17" x14ac:dyDescent="0.2">
      <c r="A234" s="100" t="str">
        <f>CONCATENATE(E234," ",F234)</f>
        <v>Bison sp</v>
      </c>
      <c r="B234" s="9" t="s">
        <v>2162</v>
      </c>
      <c r="C234" s="8" t="s">
        <v>1571</v>
      </c>
      <c r="D234" s="8" t="s">
        <v>2332</v>
      </c>
      <c r="E234" s="2" t="s">
        <v>105</v>
      </c>
      <c r="F234" s="2" t="s">
        <v>1521</v>
      </c>
      <c r="G234" s="9">
        <v>725</v>
      </c>
      <c r="H234" s="8" t="s">
        <v>2163</v>
      </c>
      <c r="I234" s="9" t="s">
        <v>273</v>
      </c>
      <c r="J234" s="8" t="s">
        <v>274</v>
      </c>
      <c r="K234" s="69" t="s">
        <v>175</v>
      </c>
      <c r="M234" s="99"/>
      <c r="Q234" s="69" t="s">
        <v>152</v>
      </c>
      <c r="R234" s="69" t="s">
        <v>2367</v>
      </c>
      <c r="U234" s="63" t="s">
        <v>13</v>
      </c>
      <c r="X234" s="119">
        <v>48.67</v>
      </c>
      <c r="Y234" s="119">
        <v>15.48</v>
      </c>
      <c r="AD234" s="9" t="s">
        <v>2164</v>
      </c>
    </row>
    <row r="235" spans="1:30" ht="17" x14ac:dyDescent="0.2">
      <c r="A235" s="100" t="str">
        <f>CONCATENATE(E235," ",F235)</f>
        <v>Bison sp</v>
      </c>
      <c r="B235" s="9" t="s">
        <v>2162</v>
      </c>
      <c r="C235" s="8" t="s">
        <v>1571</v>
      </c>
      <c r="D235" s="8" t="s">
        <v>2332</v>
      </c>
      <c r="E235" s="2" t="s">
        <v>105</v>
      </c>
      <c r="F235" s="2" t="s">
        <v>1521</v>
      </c>
      <c r="G235" s="9">
        <v>725</v>
      </c>
      <c r="H235" s="8" t="s">
        <v>2163</v>
      </c>
      <c r="I235" s="9" t="s">
        <v>273</v>
      </c>
      <c r="J235" s="8" t="s">
        <v>274</v>
      </c>
      <c r="K235" s="69" t="s">
        <v>175</v>
      </c>
      <c r="M235" s="99"/>
      <c r="Q235" s="69" t="s">
        <v>152</v>
      </c>
      <c r="R235" s="69" t="s">
        <v>2367</v>
      </c>
      <c r="U235" s="63" t="s">
        <v>13</v>
      </c>
      <c r="X235" s="119">
        <v>47.6</v>
      </c>
      <c r="Y235" s="119">
        <v>14.6</v>
      </c>
      <c r="AD235" s="9" t="s">
        <v>2164</v>
      </c>
    </row>
    <row r="236" spans="1:30" ht="17" x14ac:dyDescent="0.2">
      <c r="A236" s="100" t="str">
        <f>CONCATENATE(E236," ",F236)</f>
        <v>Bison sp</v>
      </c>
      <c r="B236" s="9" t="s">
        <v>2162</v>
      </c>
      <c r="C236" s="8" t="s">
        <v>1571</v>
      </c>
      <c r="D236" s="8" t="s">
        <v>2332</v>
      </c>
      <c r="E236" s="2" t="s">
        <v>105</v>
      </c>
      <c r="F236" s="2" t="s">
        <v>1521</v>
      </c>
      <c r="G236" s="9">
        <v>725</v>
      </c>
      <c r="H236" s="8" t="s">
        <v>2163</v>
      </c>
      <c r="I236" s="9" t="s">
        <v>273</v>
      </c>
      <c r="J236" s="8" t="s">
        <v>274</v>
      </c>
      <c r="K236" s="69" t="s">
        <v>175</v>
      </c>
      <c r="M236" s="99"/>
      <c r="Q236" s="69" t="s">
        <v>152</v>
      </c>
      <c r="R236" s="69" t="s">
        <v>2367</v>
      </c>
      <c r="U236" s="63" t="s">
        <v>13</v>
      </c>
      <c r="X236" s="119">
        <v>48.13</v>
      </c>
      <c r="Y236" s="119">
        <v>15.39</v>
      </c>
      <c r="AD236" s="9" t="s">
        <v>2164</v>
      </c>
    </row>
    <row r="237" spans="1:30" ht="17" x14ac:dyDescent="0.2">
      <c r="A237" s="100" t="str">
        <f>CONCATENATE(E237," ",F237)</f>
        <v>Bison sp</v>
      </c>
      <c r="B237" s="9" t="s">
        <v>2162</v>
      </c>
      <c r="C237" s="8" t="s">
        <v>1571</v>
      </c>
      <c r="D237" s="8" t="s">
        <v>2332</v>
      </c>
      <c r="E237" s="2" t="s">
        <v>105</v>
      </c>
      <c r="F237" s="2" t="s">
        <v>1521</v>
      </c>
      <c r="G237" s="9">
        <v>725</v>
      </c>
      <c r="H237" s="8" t="s">
        <v>2163</v>
      </c>
      <c r="I237" s="9" t="s">
        <v>273</v>
      </c>
      <c r="J237" s="8" t="s">
        <v>274</v>
      </c>
      <c r="K237" s="69" t="s">
        <v>175</v>
      </c>
      <c r="M237" s="99"/>
      <c r="Q237" s="69" t="s">
        <v>152</v>
      </c>
      <c r="R237" s="69" t="s">
        <v>2367</v>
      </c>
      <c r="U237" s="63" t="s">
        <v>13</v>
      </c>
      <c r="X237" s="119">
        <v>49.18</v>
      </c>
      <c r="Y237" s="119">
        <v>15.17</v>
      </c>
      <c r="AD237" s="9" t="s">
        <v>2164</v>
      </c>
    </row>
    <row r="238" spans="1:30" ht="17" x14ac:dyDescent="0.2">
      <c r="A238" s="100" t="str">
        <f>CONCATENATE(E238," ",F238)</f>
        <v>Bison sp</v>
      </c>
      <c r="B238" s="9" t="s">
        <v>2162</v>
      </c>
      <c r="C238" s="8" t="s">
        <v>1571</v>
      </c>
      <c r="D238" s="8" t="s">
        <v>2332</v>
      </c>
      <c r="E238" s="2" t="s">
        <v>105</v>
      </c>
      <c r="F238" s="2" t="s">
        <v>1521</v>
      </c>
      <c r="G238" s="9">
        <v>725</v>
      </c>
      <c r="H238" s="8" t="s">
        <v>2163</v>
      </c>
      <c r="I238" s="9" t="s">
        <v>273</v>
      </c>
      <c r="J238" s="8" t="s">
        <v>274</v>
      </c>
      <c r="K238" s="69" t="s">
        <v>175</v>
      </c>
      <c r="M238" s="99"/>
      <c r="Q238" s="69" t="s">
        <v>152</v>
      </c>
      <c r="R238" s="69" t="s">
        <v>2367</v>
      </c>
      <c r="U238" s="63" t="s">
        <v>13</v>
      </c>
      <c r="X238" s="119">
        <v>47.95</v>
      </c>
      <c r="Y238" s="119">
        <v>17.260000000000002</v>
      </c>
      <c r="AD238" s="9" t="s">
        <v>2164</v>
      </c>
    </row>
    <row r="239" spans="1:30" ht="17" x14ac:dyDescent="0.2">
      <c r="A239" s="100" t="str">
        <f>CONCATENATE(E239," ",F239)</f>
        <v>Bison sp</v>
      </c>
      <c r="B239" s="9" t="s">
        <v>2162</v>
      </c>
      <c r="C239" s="8" t="s">
        <v>1571</v>
      </c>
      <c r="D239" s="8" t="s">
        <v>2332</v>
      </c>
      <c r="E239" s="2" t="s">
        <v>105</v>
      </c>
      <c r="F239" s="2" t="s">
        <v>1521</v>
      </c>
      <c r="G239" s="9">
        <v>725</v>
      </c>
      <c r="H239" s="8" t="s">
        <v>2163</v>
      </c>
      <c r="I239" s="9" t="s">
        <v>273</v>
      </c>
      <c r="J239" s="8" t="s">
        <v>274</v>
      </c>
      <c r="K239" s="69" t="s">
        <v>175</v>
      </c>
      <c r="M239" s="99"/>
      <c r="Q239" s="69" t="s">
        <v>152</v>
      </c>
      <c r="R239" s="69" t="s">
        <v>2367</v>
      </c>
      <c r="U239" s="63" t="s">
        <v>13</v>
      </c>
      <c r="X239" s="119">
        <v>49.1</v>
      </c>
      <c r="Y239" s="119">
        <v>15.71</v>
      </c>
      <c r="AD239" s="9" t="s">
        <v>2164</v>
      </c>
    </row>
    <row r="240" spans="1:30" ht="17" x14ac:dyDescent="0.2">
      <c r="A240" s="100" t="str">
        <f>CONCATENATE(E240," ",F240)</f>
        <v>Bison sp</v>
      </c>
      <c r="B240" s="9" t="s">
        <v>2162</v>
      </c>
      <c r="C240" s="8" t="s">
        <v>1571</v>
      </c>
      <c r="D240" s="8" t="s">
        <v>2332</v>
      </c>
      <c r="E240" s="2" t="s">
        <v>105</v>
      </c>
      <c r="F240" s="2" t="s">
        <v>1521</v>
      </c>
      <c r="G240" s="9">
        <v>725</v>
      </c>
      <c r="H240" s="8" t="s">
        <v>2163</v>
      </c>
      <c r="I240" s="9" t="s">
        <v>273</v>
      </c>
      <c r="J240" s="8" t="s">
        <v>274</v>
      </c>
      <c r="K240" s="69" t="s">
        <v>175</v>
      </c>
      <c r="M240" s="99"/>
      <c r="Q240" s="69" t="s">
        <v>152</v>
      </c>
      <c r="R240" s="69" t="s">
        <v>2367</v>
      </c>
      <c r="U240" s="63" t="s">
        <v>13</v>
      </c>
      <c r="X240" s="119">
        <v>47.37</v>
      </c>
      <c r="Y240" s="119">
        <v>13.64</v>
      </c>
      <c r="AD240" s="9" t="s">
        <v>2164</v>
      </c>
    </row>
    <row r="241" spans="1:30" ht="17" x14ac:dyDescent="0.2">
      <c r="A241" s="100" t="str">
        <f>CONCATENATE(E241," ",F241)</f>
        <v>Bison sp</v>
      </c>
      <c r="B241" s="9" t="s">
        <v>2162</v>
      </c>
      <c r="C241" s="8" t="s">
        <v>1571</v>
      </c>
      <c r="D241" s="8" t="s">
        <v>2332</v>
      </c>
      <c r="E241" s="2" t="s">
        <v>105</v>
      </c>
      <c r="F241" s="2" t="s">
        <v>1521</v>
      </c>
      <c r="G241" s="9">
        <v>725</v>
      </c>
      <c r="H241" s="8" t="s">
        <v>2163</v>
      </c>
      <c r="I241" s="9" t="s">
        <v>273</v>
      </c>
      <c r="J241" s="8" t="s">
        <v>274</v>
      </c>
      <c r="K241" s="69" t="s">
        <v>175</v>
      </c>
      <c r="M241" s="99"/>
      <c r="Q241" s="69" t="s">
        <v>152</v>
      </c>
      <c r="R241" s="69" t="s">
        <v>2367</v>
      </c>
      <c r="U241" s="63" t="s">
        <v>13</v>
      </c>
      <c r="X241" s="119">
        <v>45.94</v>
      </c>
      <c r="Y241" s="119">
        <v>16.420000000000002</v>
      </c>
      <c r="AD241" s="9" t="s">
        <v>2164</v>
      </c>
    </row>
    <row r="242" spans="1:30" ht="17" x14ac:dyDescent="0.2">
      <c r="A242" s="100" t="str">
        <f>CONCATENATE(E242," ",F242)</f>
        <v>Bison sp</v>
      </c>
      <c r="B242" s="9" t="s">
        <v>2162</v>
      </c>
      <c r="C242" s="8" t="s">
        <v>1571</v>
      </c>
      <c r="D242" s="8" t="s">
        <v>2332</v>
      </c>
      <c r="E242" s="2" t="s">
        <v>105</v>
      </c>
      <c r="F242" s="2" t="s">
        <v>1521</v>
      </c>
      <c r="G242" s="9">
        <v>725</v>
      </c>
      <c r="H242" s="8" t="s">
        <v>2163</v>
      </c>
      <c r="I242" s="9" t="s">
        <v>273</v>
      </c>
      <c r="J242" s="8" t="s">
        <v>274</v>
      </c>
      <c r="K242" s="69" t="s">
        <v>175</v>
      </c>
      <c r="M242" s="99"/>
      <c r="Q242" s="69" t="s">
        <v>152</v>
      </c>
      <c r="R242" s="69" t="s">
        <v>2367</v>
      </c>
      <c r="U242" s="63" t="s">
        <v>13</v>
      </c>
      <c r="X242" s="119">
        <v>50.32</v>
      </c>
      <c r="Y242" s="119">
        <v>15.8</v>
      </c>
      <c r="AD242" s="9" t="s">
        <v>2164</v>
      </c>
    </row>
    <row r="243" spans="1:30" ht="17" x14ac:dyDescent="0.2">
      <c r="A243" s="100" t="str">
        <f>CONCATENATE(E243," ",F243)</f>
        <v>Bison sp</v>
      </c>
      <c r="B243" s="9" t="s">
        <v>2162</v>
      </c>
      <c r="C243" s="8" t="s">
        <v>1571</v>
      </c>
      <c r="D243" s="8" t="s">
        <v>2332</v>
      </c>
      <c r="E243" s="2" t="s">
        <v>105</v>
      </c>
      <c r="F243" s="2" t="s">
        <v>1521</v>
      </c>
      <c r="G243" s="9">
        <v>725</v>
      </c>
      <c r="H243" s="8" t="s">
        <v>2163</v>
      </c>
      <c r="I243" s="9" t="s">
        <v>273</v>
      </c>
      <c r="J243" s="8" t="s">
        <v>274</v>
      </c>
      <c r="K243" s="69" t="s">
        <v>175</v>
      </c>
      <c r="M243" s="99"/>
      <c r="Q243" s="69" t="s">
        <v>152</v>
      </c>
      <c r="R243" s="69" t="s">
        <v>2367</v>
      </c>
      <c r="U243" s="63" t="s">
        <v>13</v>
      </c>
      <c r="X243" s="119">
        <v>49.67</v>
      </c>
      <c r="Y243" s="119">
        <v>15.48</v>
      </c>
      <c r="AD243" s="9" t="s">
        <v>2164</v>
      </c>
    </row>
    <row r="244" spans="1:30" ht="17" x14ac:dyDescent="0.2">
      <c r="A244" s="100" t="str">
        <f>CONCATENATE(E244," ",F244)</f>
        <v>Bison sp</v>
      </c>
      <c r="B244" s="9" t="s">
        <v>2162</v>
      </c>
      <c r="C244" s="8" t="s">
        <v>1571</v>
      </c>
      <c r="D244" s="8" t="s">
        <v>2332</v>
      </c>
      <c r="E244" s="2" t="s">
        <v>105</v>
      </c>
      <c r="F244" s="2" t="s">
        <v>1521</v>
      </c>
      <c r="G244" s="9">
        <v>725</v>
      </c>
      <c r="H244" s="8" t="s">
        <v>2163</v>
      </c>
      <c r="I244" s="9" t="s">
        <v>273</v>
      </c>
      <c r="J244" s="8" t="s">
        <v>274</v>
      </c>
      <c r="K244" s="69" t="s">
        <v>175</v>
      </c>
      <c r="M244" s="99"/>
      <c r="Q244" s="69" t="s">
        <v>152</v>
      </c>
      <c r="R244" s="69" t="s">
        <v>2367</v>
      </c>
      <c r="U244" s="63" t="s">
        <v>13</v>
      </c>
      <c r="X244" s="119">
        <v>45.48</v>
      </c>
      <c r="Y244" s="119">
        <v>15.77</v>
      </c>
      <c r="AD244" s="9" t="s">
        <v>2164</v>
      </c>
    </row>
    <row r="245" spans="1:30" ht="17" x14ac:dyDescent="0.2">
      <c r="A245" s="100" t="str">
        <f>CONCATENATE(E245," ",F245)</f>
        <v>Bison sp</v>
      </c>
      <c r="B245" s="9" t="s">
        <v>2162</v>
      </c>
      <c r="C245" s="8" t="s">
        <v>1571</v>
      </c>
      <c r="D245" s="8" t="s">
        <v>2332</v>
      </c>
      <c r="E245" s="2" t="s">
        <v>105</v>
      </c>
      <c r="F245" s="2" t="s">
        <v>1521</v>
      </c>
      <c r="G245" s="9">
        <v>725</v>
      </c>
      <c r="H245" s="8" t="s">
        <v>2163</v>
      </c>
      <c r="I245" s="9" t="s">
        <v>273</v>
      </c>
      <c r="J245" s="8" t="s">
        <v>274</v>
      </c>
      <c r="K245" s="69" t="s">
        <v>175</v>
      </c>
      <c r="M245" s="99"/>
      <c r="Q245" s="69" t="s">
        <v>152</v>
      </c>
      <c r="R245" s="69" t="s">
        <v>2367</v>
      </c>
      <c r="U245" s="63" t="s">
        <v>13</v>
      </c>
      <c r="X245" s="119">
        <v>49.02</v>
      </c>
      <c r="Y245" s="119">
        <v>17.48</v>
      </c>
      <c r="AD245" s="9" t="s">
        <v>2164</v>
      </c>
    </row>
    <row r="246" spans="1:30" ht="17" x14ac:dyDescent="0.2">
      <c r="A246" s="100" t="str">
        <f>CONCATENATE(E246," ",F246)</f>
        <v>Bison sp</v>
      </c>
      <c r="B246" s="9" t="s">
        <v>2162</v>
      </c>
      <c r="C246" s="8" t="s">
        <v>1571</v>
      </c>
      <c r="D246" s="8" t="s">
        <v>2332</v>
      </c>
      <c r="E246" s="2" t="s">
        <v>105</v>
      </c>
      <c r="F246" s="2" t="s">
        <v>1521</v>
      </c>
      <c r="G246" s="9">
        <v>725</v>
      </c>
      <c r="H246" s="8" t="s">
        <v>2163</v>
      </c>
      <c r="I246" s="9" t="s">
        <v>273</v>
      </c>
      <c r="J246" s="8" t="s">
        <v>274</v>
      </c>
      <c r="K246" s="69" t="s">
        <v>175</v>
      </c>
      <c r="M246" s="99"/>
      <c r="Q246" s="69" t="s">
        <v>152</v>
      </c>
      <c r="R246" s="69" t="s">
        <v>2367</v>
      </c>
      <c r="U246" s="63" t="s">
        <v>13</v>
      </c>
      <c r="X246" s="119">
        <v>44.8</v>
      </c>
      <c r="Y246" s="119">
        <v>15.4</v>
      </c>
      <c r="AD246" s="9" t="s">
        <v>2164</v>
      </c>
    </row>
    <row r="247" spans="1:30" ht="17" x14ac:dyDescent="0.2">
      <c r="A247" s="100" t="str">
        <f>CONCATENATE(E247," ",F247)</f>
        <v>Bison sp</v>
      </c>
      <c r="B247" s="9" t="s">
        <v>2162</v>
      </c>
      <c r="C247" s="8" t="s">
        <v>1571</v>
      </c>
      <c r="D247" s="8" t="s">
        <v>2332</v>
      </c>
      <c r="E247" s="2" t="s">
        <v>105</v>
      </c>
      <c r="F247" s="2" t="s">
        <v>1521</v>
      </c>
      <c r="G247" s="9">
        <v>725</v>
      </c>
      <c r="H247" s="8" t="s">
        <v>2163</v>
      </c>
      <c r="I247" s="9" t="s">
        <v>273</v>
      </c>
      <c r="J247" s="8" t="s">
        <v>274</v>
      </c>
      <c r="K247" s="69" t="s">
        <v>175</v>
      </c>
      <c r="M247" s="99"/>
      <c r="Q247" s="69" t="s">
        <v>152</v>
      </c>
      <c r="R247" s="69" t="s">
        <v>2367</v>
      </c>
      <c r="U247" s="63" t="s">
        <v>13</v>
      </c>
      <c r="X247" s="119">
        <v>50.79</v>
      </c>
      <c r="Y247" s="119">
        <v>15.8</v>
      </c>
      <c r="AD247" s="9" t="s">
        <v>2164</v>
      </c>
    </row>
    <row r="248" spans="1:30" ht="17" x14ac:dyDescent="0.2">
      <c r="A248" s="100" t="str">
        <f>CONCATENATE(E248," ",F248)</f>
        <v>Bison sp</v>
      </c>
      <c r="B248" s="9" t="s">
        <v>2162</v>
      </c>
      <c r="C248" s="8" t="s">
        <v>1571</v>
      </c>
      <c r="D248" s="8" t="s">
        <v>2332</v>
      </c>
      <c r="E248" s="2" t="s">
        <v>105</v>
      </c>
      <c r="F248" s="2" t="s">
        <v>1521</v>
      </c>
      <c r="G248" s="9">
        <v>725</v>
      </c>
      <c r="H248" s="8" t="s">
        <v>2163</v>
      </c>
      <c r="I248" s="9" t="s">
        <v>273</v>
      </c>
      <c r="J248" s="8" t="s">
        <v>274</v>
      </c>
      <c r="K248" s="69" t="s">
        <v>175</v>
      </c>
      <c r="M248" s="99"/>
      <c r="Q248" s="69" t="s">
        <v>152</v>
      </c>
      <c r="R248" s="69" t="s">
        <v>2367</v>
      </c>
      <c r="U248" s="63" t="s">
        <v>13</v>
      </c>
      <c r="X248" s="119">
        <v>48.2</v>
      </c>
      <c r="Y248" s="119">
        <v>18.34</v>
      </c>
      <c r="AD248" s="9" t="s">
        <v>2164</v>
      </c>
    </row>
    <row r="249" spans="1:30" ht="17" x14ac:dyDescent="0.2">
      <c r="A249" s="100" t="str">
        <f>CONCATENATE(E249," ",F249)</f>
        <v>Bison sp</v>
      </c>
      <c r="B249" s="9" t="s">
        <v>2162</v>
      </c>
      <c r="C249" s="8" t="s">
        <v>1571</v>
      </c>
      <c r="D249" s="8" t="s">
        <v>2332</v>
      </c>
      <c r="E249" s="2" t="s">
        <v>105</v>
      </c>
      <c r="F249" s="2" t="s">
        <v>1521</v>
      </c>
      <c r="G249" s="9">
        <v>725</v>
      </c>
      <c r="H249" s="8" t="s">
        <v>2163</v>
      </c>
      <c r="I249" s="9" t="s">
        <v>273</v>
      </c>
      <c r="J249" s="8" t="s">
        <v>274</v>
      </c>
      <c r="K249" s="69" t="s">
        <v>175</v>
      </c>
      <c r="M249" s="99"/>
      <c r="Q249" s="69" t="s">
        <v>152</v>
      </c>
      <c r="R249" s="69" t="s">
        <v>2367</v>
      </c>
      <c r="U249" s="63" t="s">
        <v>13</v>
      </c>
      <c r="X249" s="119">
        <v>43.58</v>
      </c>
      <c r="Y249" s="119">
        <v>16.78</v>
      </c>
      <c r="AD249" s="9" t="s">
        <v>2164</v>
      </c>
    </row>
    <row r="250" spans="1:30" ht="17" x14ac:dyDescent="0.2">
      <c r="A250" s="100" t="str">
        <f>CONCATENATE(E250," ",F250)</f>
        <v>Bison sp</v>
      </c>
      <c r="B250" s="9" t="s">
        <v>2162</v>
      </c>
      <c r="C250" s="8" t="s">
        <v>1571</v>
      </c>
      <c r="D250" s="8" t="s">
        <v>2332</v>
      </c>
      <c r="E250" s="2" t="s">
        <v>105</v>
      </c>
      <c r="F250" s="2" t="s">
        <v>1521</v>
      </c>
      <c r="G250" s="9">
        <v>725</v>
      </c>
      <c r="H250" s="8" t="s">
        <v>2163</v>
      </c>
      <c r="I250" s="9" t="s">
        <v>273</v>
      </c>
      <c r="J250" s="8" t="s">
        <v>274</v>
      </c>
      <c r="K250" s="69" t="s">
        <v>175</v>
      </c>
      <c r="M250" s="99"/>
      <c r="Q250" s="69" t="s">
        <v>152</v>
      </c>
      <c r="R250" s="69" t="s">
        <v>2367</v>
      </c>
      <c r="U250" s="63" t="s">
        <v>13</v>
      </c>
      <c r="X250" s="119">
        <v>47.1</v>
      </c>
      <c r="Y250" s="119">
        <v>15.29</v>
      </c>
      <c r="AD250" s="9" t="s">
        <v>2164</v>
      </c>
    </row>
    <row r="251" spans="1:30" ht="17" x14ac:dyDescent="0.2">
      <c r="A251" s="100" t="str">
        <f>CONCATENATE(E251," ",F251)</f>
        <v>Bison sp</v>
      </c>
      <c r="B251" s="9" t="s">
        <v>2162</v>
      </c>
      <c r="C251" s="8" t="s">
        <v>1571</v>
      </c>
      <c r="D251" s="8" t="s">
        <v>2332</v>
      </c>
      <c r="E251" s="2" t="s">
        <v>105</v>
      </c>
      <c r="F251" s="2" t="s">
        <v>1521</v>
      </c>
      <c r="G251" s="9">
        <v>725</v>
      </c>
      <c r="H251" s="8" t="s">
        <v>2163</v>
      </c>
      <c r="I251" s="9" t="s">
        <v>273</v>
      </c>
      <c r="J251" s="8" t="s">
        <v>274</v>
      </c>
      <c r="K251" s="69" t="s">
        <v>175</v>
      </c>
      <c r="M251" s="99"/>
      <c r="Q251" s="69" t="s">
        <v>152</v>
      </c>
      <c r="R251" s="69" t="s">
        <v>2367</v>
      </c>
      <c r="U251" s="63" t="s">
        <v>13</v>
      </c>
      <c r="X251" s="119">
        <v>49.85</v>
      </c>
      <c r="Y251" s="119">
        <v>15.34</v>
      </c>
      <c r="AD251" s="9" t="s">
        <v>2164</v>
      </c>
    </row>
    <row r="252" spans="1:30" ht="17" x14ac:dyDescent="0.2">
      <c r="A252" s="100" t="str">
        <f>CONCATENATE(E252," ",F252)</f>
        <v>Bison sp</v>
      </c>
      <c r="B252" s="9" t="s">
        <v>2162</v>
      </c>
      <c r="C252" s="8" t="s">
        <v>1571</v>
      </c>
      <c r="D252" s="8" t="s">
        <v>2332</v>
      </c>
      <c r="E252" s="2" t="s">
        <v>105</v>
      </c>
      <c r="F252" s="2" t="s">
        <v>1521</v>
      </c>
      <c r="G252" s="9">
        <v>725</v>
      </c>
      <c r="H252" s="8" t="s">
        <v>2163</v>
      </c>
      <c r="I252" s="9" t="s">
        <v>273</v>
      </c>
      <c r="J252" s="8" t="s">
        <v>274</v>
      </c>
      <c r="K252" s="69" t="s">
        <v>175</v>
      </c>
      <c r="M252" s="99"/>
      <c r="Q252" s="69" t="s">
        <v>152</v>
      </c>
      <c r="R252" s="69" t="s">
        <v>2367</v>
      </c>
      <c r="U252" s="63" t="s">
        <v>13</v>
      </c>
      <c r="X252" s="119">
        <v>50</v>
      </c>
      <c r="Y252" s="119">
        <v>18.899999999999999</v>
      </c>
      <c r="AD252" s="9" t="s">
        <v>2164</v>
      </c>
    </row>
    <row r="253" spans="1:30" ht="17" x14ac:dyDescent="0.2">
      <c r="A253" s="100" t="str">
        <f>CONCATENATE(E253," ",F253)</f>
        <v>Bison sp</v>
      </c>
      <c r="B253" s="9" t="s">
        <v>2162</v>
      </c>
      <c r="C253" s="8" t="s">
        <v>1571</v>
      </c>
      <c r="D253" s="8" t="s">
        <v>2332</v>
      </c>
      <c r="E253" s="2" t="s">
        <v>105</v>
      </c>
      <c r="F253" s="2" t="s">
        <v>1521</v>
      </c>
      <c r="G253" s="9">
        <v>725</v>
      </c>
      <c r="H253" s="8" t="s">
        <v>2163</v>
      </c>
      <c r="I253" s="9" t="s">
        <v>273</v>
      </c>
      <c r="J253" s="8" t="s">
        <v>274</v>
      </c>
      <c r="K253" s="69" t="s">
        <v>175</v>
      </c>
      <c r="M253" s="99"/>
      <c r="Q253" s="69" t="s">
        <v>152</v>
      </c>
      <c r="R253" s="69" t="s">
        <v>2367</v>
      </c>
      <c r="U253" s="63" t="s">
        <v>13</v>
      </c>
      <c r="X253" s="119">
        <v>47.49</v>
      </c>
      <c r="Y253" s="119">
        <v>17.149999999999999</v>
      </c>
      <c r="AD253" s="9" t="s">
        <v>2164</v>
      </c>
    </row>
    <row r="254" spans="1:30" ht="17" x14ac:dyDescent="0.2">
      <c r="A254" s="100" t="str">
        <f>CONCATENATE(E254," ",F254)</f>
        <v>Bison sp</v>
      </c>
      <c r="B254" s="9" t="s">
        <v>2162</v>
      </c>
      <c r="C254" s="8" t="s">
        <v>1571</v>
      </c>
      <c r="D254" s="8" t="s">
        <v>2332</v>
      </c>
      <c r="E254" s="2" t="s">
        <v>105</v>
      </c>
      <c r="F254" s="2" t="s">
        <v>1521</v>
      </c>
      <c r="G254" s="9">
        <v>725</v>
      </c>
      <c r="H254" s="8" t="s">
        <v>2163</v>
      </c>
      <c r="I254" s="9" t="s">
        <v>273</v>
      </c>
      <c r="J254" s="8" t="s">
        <v>274</v>
      </c>
      <c r="K254" s="69" t="s">
        <v>175</v>
      </c>
      <c r="M254" s="99"/>
      <c r="Q254" s="69" t="s">
        <v>152</v>
      </c>
      <c r="R254" s="69" t="s">
        <v>2367</v>
      </c>
      <c r="U254" s="63" t="s">
        <v>13</v>
      </c>
      <c r="X254" s="119">
        <v>47.38</v>
      </c>
      <c r="Y254" s="119">
        <v>15.56</v>
      </c>
      <c r="AD254" s="9" t="s">
        <v>2164</v>
      </c>
    </row>
    <row r="255" spans="1:30" ht="17" x14ac:dyDescent="0.2">
      <c r="A255" s="100" t="str">
        <f>CONCATENATE(E255," ",F255)</f>
        <v>Bison sp</v>
      </c>
      <c r="B255" s="9" t="s">
        <v>2162</v>
      </c>
      <c r="C255" s="8" t="s">
        <v>1571</v>
      </c>
      <c r="D255" s="8" t="s">
        <v>2332</v>
      </c>
      <c r="E255" s="2" t="s">
        <v>105</v>
      </c>
      <c r="F255" s="2" t="s">
        <v>1521</v>
      </c>
      <c r="G255" s="9">
        <v>725</v>
      </c>
      <c r="H255" s="8" t="s">
        <v>2163</v>
      </c>
      <c r="I255" s="9" t="s">
        <v>273</v>
      </c>
      <c r="J255" s="8" t="s">
        <v>274</v>
      </c>
      <c r="K255" s="69" t="s">
        <v>175</v>
      </c>
      <c r="M255" s="99"/>
      <c r="Q255" s="69" t="s">
        <v>152</v>
      </c>
      <c r="R255" s="69" t="s">
        <v>2367</v>
      </c>
      <c r="U255" s="63" t="s">
        <v>13</v>
      </c>
      <c r="X255" s="119">
        <v>50.09</v>
      </c>
      <c r="Y255" s="119">
        <v>18.45</v>
      </c>
      <c r="AD255" s="9" t="s">
        <v>2164</v>
      </c>
    </row>
    <row r="256" spans="1:30" ht="17" x14ac:dyDescent="0.2">
      <c r="A256" s="100" t="str">
        <f>CONCATENATE(E256," ",F256)</f>
        <v>Bison sp</v>
      </c>
      <c r="B256" s="9" t="s">
        <v>2162</v>
      </c>
      <c r="C256" s="8" t="s">
        <v>1571</v>
      </c>
      <c r="D256" s="8" t="s">
        <v>2332</v>
      </c>
      <c r="E256" s="2" t="s">
        <v>105</v>
      </c>
      <c r="F256" s="2" t="s">
        <v>1521</v>
      </c>
      <c r="G256" s="9">
        <v>725</v>
      </c>
      <c r="H256" s="8" t="s">
        <v>2163</v>
      </c>
      <c r="I256" s="9" t="s">
        <v>273</v>
      </c>
      <c r="J256" s="8" t="s">
        <v>274</v>
      </c>
      <c r="K256" s="69" t="s">
        <v>175</v>
      </c>
      <c r="M256" s="99"/>
      <c r="Q256" s="69" t="s">
        <v>152</v>
      </c>
      <c r="R256" s="69" t="s">
        <v>2367</v>
      </c>
      <c r="U256" s="63" t="s">
        <v>13</v>
      </c>
      <c r="X256" s="119">
        <v>45.72</v>
      </c>
      <c r="Y256" s="119">
        <v>13.5</v>
      </c>
      <c r="AD256" s="9" t="s">
        <v>2164</v>
      </c>
    </row>
    <row r="257" spans="1:133" ht="17" x14ac:dyDescent="0.2">
      <c r="A257" s="100" t="str">
        <f>CONCATENATE(E257," ",F257)</f>
        <v>Bison sp</v>
      </c>
      <c r="B257" s="9" t="s">
        <v>2162</v>
      </c>
      <c r="C257" s="8" t="s">
        <v>1571</v>
      </c>
      <c r="D257" s="8" t="s">
        <v>2332</v>
      </c>
      <c r="E257" s="2" t="s">
        <v>105</v>
      </c>
      <c r="F257" s="2" t="s">
        <v>1521</v>
      </c>
      <c r="G257" s="9">
        <v>725</v>
      </c>
      <c r="H257" s="8" t="s">
        <v>2163</v>
      </c>
      <c r="I257" s="9" t="s">
        <v>273</v>
      </c>
      <c r="J257" s="8" t="s">
        <v>274</v>
      </c>
      <c r="K257" s="69" t="s">
        <v>175</v>
      </c>
      <c r="M257" s="99"/>
      <c r="Q257" s="69" t="s">
        <v>152</v>
      </c>
      <c r="R257" s="69" t="s">
        <v>2367</v>
      </c>
      <c r="U257" s="63" t="s">
        <v>13</v>
      </c>
      <c r="X257" s="119">
        <v>50.68</v>
      </c>
      <c r="Y257" s="119">
        <v>14.85</v>
      </c>
      <c r="AD257" s="9" t="s">
        <v>2164</v>
      </c>
    </row>
    <row r="258" spans="1:133" ht="17" x14ac:dyDescent="0.2">
      <c r="A258" s="100" t="str">
        <f>CONCATENATE(E258," ",F258)</f>
        <v>Bison sp</v>
      </c>
      <c r="B258" s="9" t="s">
        <v>2162</v>
      </c>
      <c r="C258" s="8" t="s">
        <v>1571</v>
      </c>
      <c r="D258" s="8" t="s">
        <v>2332</v>
      </c>
      <c r="E258" s="2" t="s">
        <v>105</v>
      </c>
      <c r="F258" s="2" t="s">
        <v>1521</v>
      </c>
      <c r="G258" s="9">
        <v>725</v>
      </c>
      <c r="H258" s="8" t="s">
        <v>2163</v>
      </c>
      <c r="I258" s="9" t="s">
        <v>273</v>
      </c>
      <c r="J258" s="8" t="s">
        <v>274</v>
      </c>
      <c r="K258" s="69" t="s">
        <v>175</v>
      </c>
      <c r="M258" s="99"/>
      <c r="Q258" s="69" t="s">
        <v>152</v>
      </c>
      <c r="R258" s="69" t="s">
        <v>2367</v>
      </c>
      <c r="U258" s="63" t="s">
        <v>13</v>
      </c>
      <c r="X258" s="119">
        <v>45.44</v>
      </c>
      <c r="Y258" s="119">
        <v>15.95</v>
      </c>
      <c r="AD258" s="9" t="s">
        <v>2164</v>
      </c>
    </row>
    <row r="259" spans="1:133" ht="17" x14ac:dyDescent="0.2">
      <c r="A259" s="100" t="str">
        <f>CONCATENATE(E259," ",F259)</f>
        <v>Bison sp</v>
      </c>
      <c r="B259" s="9" t="s">
        <v>2162</v>
      </c>
      <c r="C259" s="8" t="s">
        <v>1571</v>
      </c>
      <c r="D259" s="8" t="s">
        <v>2332</v>
      </c>
      <c r="E259" s="2" t="s">
        <v>105</v>
      </c>
      <c r="F259" s="2" t="s">
        <v>1521</v>
      </c>
      <c r="G259" s="9">
        <v>725</v>
      </c>
      <c r="H259" s="8" t="s">
        <v>2163</v>
      </c>
      <c r="I259" s="9" t="s">
        <v>273</v>
      </c>
      <c r="J259" s="8" t="s">
        <v>274</v>
      </c>
      <c r="K259" s="69" t="s">
        <v>175</v>
      </c>
      <c r="M259" s="99"/>
      <c r="Q259" s="69" t="s">
        <v>152</v>
      </c>
      <c r="R259" s="69" t="s">
        <v>2367</v>
      </c>
      <c r="U259" s="63" t="s">
        <v>13</v>
      </c>
      <c r="X259" s="119">
        <v>48.1</v>
      </c>
      <c r="Y259" s="119">
        <v>15.56</v>
      </c>
      <c r="AD259" s="9" t="s">
        <v>2164</v>
      </c>
    </row>
    <row r="260" spans="1:133" ht="17" x14ac:dyDescent="0.2">
      <c r="A260" s="100" t="str">
        <f>CONCATENATE(E260," ",F260)</f>
        <v>Bison sp</v>
      </c>
      <c r="B260" s="9" t="s">
        <v>2162</v>
      </c>
      <c r="C260" s="8" t="s">
        <v>1571</v>
      </c>
      <c r="D260" s="8" t="s">
        <v>2332</v>
      </c>
      <c r="E260" s="2" t="s">
        <v>105</v>
      </c>
      <c r="F260" s="2" t="s">
        <v>1521</v>
      </c>
      <c r="G260" s="9">
        <v>725</v>
      </c>
      <c r="H260" s="8" t="s">
        <v>2163</v>
      </c>
      <c r="I260" s="9" t="s">
        <v>273</v>
      </c>
      <c r="J260" s="8" t="s">
        <v>274</v>
      </c>
      <c r="K260" s="69" t="s">
        <v>175</v>
      </c>
      <c r="M260" s="99"/>
      <c r="Q260" s="69" t="s">
        <v>152</v>
      </c>
      <c r="R260" s="69" t="s">
        <v>2367</v>
      </c>
      <c r="U260" s="63" t="s">
        <v>13</v>
      </c>
      <c r="X260" s="119">
        <v>47.25</v>
      </c>
      <c r="Y260" s="119">
        <v>13.93</v>
      </c>
      <c r="AD260" s="9" t="s">
        <v>2164</v>
      </c>
    </row>
    <row r="261" spans="1:133" ht="17" x14ac:dyDescent="0.2">
      <c r="A261" s="100" t="str">
        <f>CONCATENATE(E261," ",F261)</f>
        <v>Bison sp</v>
      </c>
      <c r="B261" s="9" t="s">
        <v>2162</v>
      </c>
      <c r="C261" s="8" t="s">
        <v>1571</v>
      </c>
      <c r="D261" s="8" t="s">
        <v>2332</v>
      </c>
      <c r="E261" s="2" t="s">
        <v>105</v>
      </c>
      <c r="F261" s="2" t="s">
        <v>1521</v>
      </c>
      <c r="G261" s="9">
        <v>725</v>
      </c>
      <c r="H261" s="8" t="s">
        <v>2163</v>
      </c>
      <c r="I261" s="9" t="s">
        <v>273</v>
      </c>
      <c r="J261" s="8" t="s">
        <v>274</v>
      </c>
      <c r="K261" s="69" t="s">
        <v>175</v>
      </c>
      <c r="M261" s="99"/>
      <c r="Q261" s="69" t="s">
        <v>152</v>
      </c>
      <c r="R261" s="69" t="s">
        <v>2367</v>
      </c>
      <c r="U261" s="63" t="s">
        <v>13</v>
      </c>
      <c r="X261" s="119">
        <v>47.79</v>
      </c>
      <c r="Y261" s="119">
        <v>18</v>
      </c>
      <c r="AD261" s="9" t="s">
        <v>2164</v>
      </c>
    </row>
    <row r="262" spans="1:133" ht="17" x14ac:dyDescent="0.2">
      <c r="A262" s="100" t="str">
        <f>CONCATENATE(E262," ",F262)</f>
        <v>Bison sp</v>
      </c>
      <c r="B262" s="9" t="s">
        <v>2162</v>
      </c>
      <c r="C262" s="8" t="s">
        <v>1571</v>
      </c>
      <c r="D262" s="8" t="s">
        <v>2332</v>
      </c>
      <c r="E262" s="2" t="s">
        <v>105</v>
      </c>
      <c r="F262" s="2" t="s">
        <v>1521</v>
      </c>
      <c r="G262" s="9">
        <v>725</v>
      </c>
      <c r="H262" s="8" t="s">
        <v>2163</v>
      </c>
      <c r="I262" s="9" t="s">
        <v>273</v>
      </c>
      <c r="J262" s="8" t="s">
        <v>274</v>
      </c>
      <c r="K262" s="69" t="s">
        <v>175</v>
      </c>
      <c r="M262" s="99"/>
      <c r="Q262" s="69" t="s">
        <v>2165</v>
      </c>
      <c r="R262" s="69" t="s">
        <v>2367</v>
      </c>
      <c r="U262" s="63" t="s">
        <v>13</v>
      </c>
      <c r="X262" s="119">
        <v>47.16</v>
      </c>
      <c r="Y262" s="119">
        <v>18.059999999999999</v>
      </c>
      <c r="AD262" s="9" t="s">
        <v>2164</v>
      </c>
    </row>
    <row r="263" spans="1:133" ht="17" x14ac:dyDescent="0.2">
      <c r="A263" s="100" t="str">
        <f>CONCATENATE(E263," ",F263)</f>
        <v>Bison sp</v>
      </c>
      <c r="B263" s="69" t="s">
        <v>2178</v>
      </c>
      <c r="C263" s="69" t="s">
        <v>2113</v>
      </c>
      <c r="D263" s="8" t="s">
        <v>2332</v>
      </c>
      <c r="E263" s="106" t="s">
        <v>105</v>
      </c>
      <c r="F263" s="106" t="s">
        <v>1521</v>
      </c>
      <c r="G263" s="69">
        <v>31041</v>
      </c>
      <c r="H263" s="63">
        <v>47</v>
      </c>
      <c r="I263" s="69" t="s">
        <v>403</v>
      </c>
      <c r="J263" s="63" t="s">
        <v>389</v>
      </c>
      <c r="K263" s="69" t="s">
        <v>175</v>
      </c>
      <c r="Q263" s="69" t="s">
        <v>207</v>
      </c>
      <c r="R263" s="69" t="s">
        <v>2363</v>
      </c>
      <c r="T263" s="63" t="s">
        <v>166</v>
      </c>
      <c r="U263" s="63" t="s">
        <v>13</v>
      </c>
      <c r="X263" s="119">
        <v>30.85</v>
      </c>
      <c r="Y263" s="119">
        <v>21.11</v>
      </c>
      <c r="AA263" s="180"/>
      <c r="AC263" s="69"/>
      <c r="AD263" s="69" t="s">
        <v>2173</v>
      </c>
      <c r="BK263" s="76"/>
      <c r="BL263" s="76"/>
      <c r="BM263" s="76"/>
      <c r="BN263" s="76"/>
      <c r="BO263" s="76"/>
      <c r="BP263" s="76"/>
      <c r="BQ263" s="76"/>
      <c r="BR263" s="76"/>
      <c r="BS263" s="76"/>
      <c r="BT263" s="76"/>
      <c r="BU263" s="76"/>
      <c r="BV263" s="76"/>
      <c r="BW263" s="76"/>
      <c r="BX263" s="76"/>
      <c r="BY263" s="76"/>
      <c r="BZ263" s="76"/>
      <c r="CA263" s="76"/>
      <c r="CB263" s="76"/>
      <c r="CC263" s="76"/>
      <c r="CD263" s="76"/>
      <c r="CE263" s="76"/>
      <c r="CF263" s="76"/>
      <c r="CG263" s="76"/>
      <c r="CH263" s="76"/>
      <c r="CI263" s="76"/>
      <c r="CJ263" s="76"/>
      <c r="CK263" s="76"/>
      <c r="CL263" s="76"/>
      <c r="CM263" s="76"/>
      <c r="CN263" s="76"/>
      <c r="CO263" s="76"/>
      <c r="CP263" s="76"/>
      <c r="CQ263" s="76"/>
      <c r="CR263" s="76"/>
      <c r="CS263" s="76"/>
      <c r="CT263" s="76"/>
      <c r="CU263" s="76"/>
      <c r="CV263" s="76"/>
      <c r="CW263" s="76"/>
      <c r="CX263" s="76"/>
      <c r="CY263" s="76"/>
      <c r="CZ263" s="76"/>
      <c r="DA263" s="76"/>
      <c r="DB263" s="76"/>
      <c r="DC263" s="76"/>
      <c r="DD263" s="76"/>
      <c r="DE263" s="76"/>
      <c r="DF263" s="76"/>
      <c r="DG263" s="76"/>
      <c r="DH263" s="76"/>
      <c r="DI263" s="76"/>
      <c r="DJ263" s="76"/>
      <c r="DK263" s="76"/>
      <c r="DL263" s="76"/>
      <c r="DM263" s="76"/>
      <c r="DN263" s="76"/>
      <c r="DO263" s="76"/>
      <c r="DP263" s="76"/>
      <c r="DQ263" s="76"/>
      <c r="DR263" s="76"/>
      <c r="DS263" s="76"/>
      <c r="DT263" s="76"/>
      <c r="DU263" s="76"/>
      <c r="DV263" s="76"/>
      <c r="DW263" s="76"/>
      <c r="DX263" s="76"/>
      <c r="DY263" s="76"/>
      <c r="DZ263" s="76"/>
      <c r="EA263" s="76"/>
      <c r="EB263" s="76"/>
      <c r="EC263" s="76"/>
    </row>
    <row r="264" spans="1:133" ht="17" x14ac:dyDescent="0.2">
      <c r="A264" s="100" t="str">
        <f>CONCATENATE(E264," ",F264)</f>
        <v>Bison sp</v>
      </c>
      <c r="B264" s="69" t="s">
        <v>2207</v>
      </c>
      <c r="C264" s="69" t="s">
        <v>2113</v>
      </c>
      <c r="D264" s="8" t="s">
        <v>2332</v>
      </c>
      <c r="E264" s="106" t="s">
        <v>105</v>
      </c>
      <c r="F264" s="106" t="s">
        <v>1521</v>
      </c>
      <c r="G264" s="69">
        <v>31135</v>
      </c>
      <c r="H264" s="63">
        <v>28</v>
      </c>
      <c r="I264" s="69" t="s">
        <v>195</v>
      </c>
      <c r="J264" s="63" t="s">
        <v>389</v>
      </c>
      <c r="K264" s="69" t="s">
        <v>175</v>
      </c>
      <c r="L264" s="175" t="s">
        <v>2212</v>
      </c>
      <c r="Q264" s="69" t="s">
        <v>152</v>
      </c>
      <c r="R264" s="69" t="s">
        <v>2367</v>
      </c>
      <c r="U264" s="63" t="s">
        <v>13</v>
      </c>
      <c r="X264" s="119">
        <v>54.04</v>
      </c>
      <c r="Y264" s="119">
        <v>18.260000000000002</v>
      </c>
      <c r="AA264" s="180"/>
      <c r="AC264" s="69"/>
      <c r="AD264" s="69" t="s">
        <v>2101</v>
      </c>
      <c r="BK264" s="76"/>
      <c r="BL264" s="76"/>
      <c r="BM264" s="76"/>
      <c r="BN264" s="76"/>
      <c r="BO264" s="76"/>
      <c r="BP264" s="76"/>
      <c r="BQ264" s="76"/>
      <c r="BR264" s="76"/>
      <c r="BS264" s="76"/>
      <c r="BT264" s="76"/>
      <c r="BU264" s="76"/>
      <c r="BV264" s="76"/>
      <c r="BW264" s="76"/>
      <c r="BX264" s="76"/>
      <c r="BY264" s="76"/>
      <c r="BZ264" s="76"/>
      <c r="CA264" s="76"/>
      <c r="CB264" s="76"/>
      <c r="CC264" s="76"/>
      <c r="CD264" s="76"/>
      <c r="CE264" s="76"/>
      <c r="CF264" s="76"/>
      <c r="CG264" s="76"/>
      <c r="CH264" s="76"/>
      <c r="CI264" s="76"/>
      <c r="CJ264" s="76"/>
      <c r="CK264" s="76"/>
      <c r="CL264" s="76"/>
      <c r="CM264" s="76"/>
      <c r="CN264" s="76"/>
      <c r="CO264" s="76"/>
      <c r="CP264" s="76"/>
      <c r="CQ264" s="76"/>
      <c r="CR264" s="76"/>
      <c r="CS264" s="76"/>
      <c r="CT264" s="76"/>
      <c r="CU264" s="76"/>
      <c r="CV264" s="76"/>
      <c r="CW264" s="76"/>
      <c r="CX264" s="76"/>
      <c r="CY264" s="76"/>
      <c r="CZ264" s="76"/>
      <c r="DA264" s="76"/>
      <c r="DB264" s="76"/>
      <c r="DC264" s="76"/>
      <c r="DD264" s="76"/>
      <c r="DE264" s="76"/>
      <c r="DF264" s="76"/>
      <c r="DG264" s="76"/>
      <c r="DH264" s="76"/>
      <c r="DI264" s="76"/>
      <c r="DJ264" s="76"/>
      <c r="DK264" s="76"/>
      <c r="DL264" s="76"/>
      <c r="DM264" s="76"/>
      <c r="DN264" s="76"/>
      <c r="DO264" s="76"/>
      <c r="DP264" s="76"/>
      <c r="DQ264" s="76"/>
      <c r="DR264" s="76"/>
      <c r="DS264" s="76"/>
      <c r="DT264" s="76"/>
      <c r="DU264" s="76"/>
      <c r="DV264" s="76"/>
      <c r="DW264" s="76"/>
      <c r="DX264" s="76"/>
      <c r="DY264" s="76"/>
      <c r="DZ264" s="76"/>
      <c r="EA264" s="76"/>
      <c r="EB264" s="76"/>
      <c r="EC264" s="76"/>
    </row>
    <row r="265" spans="1:133" ht="17" x14ac:dyDescent="0.2">
      <c r="A265" s="100" t="str">
        <f>CONCATENATE(E265," ",F265)</f>
        <v>Bison sp</v>
      </c>
      <c r="B265" s="69" t="s">
        <v>2207</v>
      </c>
      <c r="C265" s="69" t="s">
        <v>2113</v>
      </c>
      <c r="D265" s="8" t="s">
        <v>2332</v>
      </c>
      <c r="E265" s="106" t="s">
        <v>105</v>
      </c>
      <c r="F265" s="106" t="s">
        <v>1521</v>
      </c>
      <c r="G265" s="69">
        <v>31137</v>
      </c>
      <c r="H265" s="63">
        <v>3</v>
      </c>
      <c r="I265" s="69" t="s">
        <v>195</v>
      </c>
      <c r="J265" s="63" t="s">
        <v>2205</v>
      </c>
      <c r="K265" s="69" t="s">
        <v>175</v>
      </c>
      <c r="Q265" s="69" t="s">
        <v>207</v>
      </c>
      <c r="R265" s="69" t="s">
        <v>2363</v>
      </c>
      <c r="T265" s="63" t="s">
        <v>166</v>
      </c>
      <c r="U265" s="63" t="s">
        <v>13</v>
      </c>
      <c r="X265" s="119">
        <v>28.62</v>
      </c>
      <c r="Y265" s="119">
        <v>19.12</v>
      </c>
      <c r="AA265" s="180"/>
      <c r="AC265" s="69"/>
      <c r="AD265" s="69" t="s">
        <v>2206</v>
      </c>
      <c r="BK265" s="76"/>
      <c r="BL265" s="76"/>
      <c r="BM265" s="76"/>
      <c r="BN265" s="76"/>
      <c r="BO265" s="76"/>
      <c r="BP265" s="76"/>
      <c r="BQ265" s="76"/>
      <c r="BR265" s="76"/>
      <c r="BS265" s="76"/>
      <c r="BT265" s="76"/>
      <c r="BU265" s="76"/>
      <c r="BV265" s="76"/>
      <c r="BW265" s="76"/>
      <c r="BX265" s="76"/>
      <c r="BY265" s="76"/>
      <c r="BZ265" s="76"/>
      <c r="CA265" s="76"/>
      <c r="CB265" s="76"/>
      <c r="CC265" s="76"/>
      <c r="CD265" s="76"/>
      <c r="CE265" s="76"/>
      <c r="CF265" s="76"/>
      <c r="CG265" s="76"/>
      <c r="CH265" s="76"/>
      <c r="CI265" s="76"/>
      <c r="CJ265" s="76"/>
      <c r="CK265" s="76"/>
      <c r="CL265" s="76"/>
      <c r="CM265" s="76"/>
      <c r="CN265" s="76"/>
      <c r="CO265" s="76"/>
      <c r="CP265" s="76"/>
      <c r="CQ265" s="76"/>
      <c r="CR265" s="76"/>
      <c r="CS265" s="76"/>
      <c r="CT265" s="76"/>
      <c r="CU265" s="76"/>
      <c r="CV265" s="76"/>
      <c r="CW265" s="76"/>
      <c r="CX265" s="76"/>
      <c r="CY265" s="76"/>
      <c r="CZ265" s="76"/>
      <c r="DA265" s="76"/>
      <c r="DB265" s="76"/>
      <c r="DC265" s="76"/>
      <c r="DD265" s="76"/>
      <c r="DE265" s="76"/>
      <c r="DF265" s="76"/>
      <c r="DG265" s="76"/>
      <c r="DH265" s="76"/>
      <c r="DI265" s="76"/>
      <c r="DJ265" s="76"/>
      <c r="DK265" s="76"/>
      <c r="DL265" s="76"/>
      <c r="DM265" s="76"/>
      <c r="DN265" s="76"/>
      <c r="DO265" s="76"/>
      <c r="DP265" s="76"/>
      <c r="DQ265" s="76"/>
      <c r="DR265" s="76"/>
      <c r="DS265" s="76"/>
      <c r="DT265" s="76"/>
      <c r="DU265" s="76"/>
      <c r="DV265" s="76"/>
      <c r="DW265" s="76"/>
      <c r="DX265" s="76"/>
      <c r="DY265" s="76"/>
      <c r="DZ265" s="76"/>
      <c r="EA265" s="76"/>
      <c r="EB265" s="76"/>
      <c r="EC265" s="76"/>
    </row>
    <row r="266" spans="1:133" ht="17" x14ac:dyDescent="0.2">
      <c r="A266" s="100" t="str">
        <f>CONCATENATE(E266," ",F266)</f>
        <v>Bison sp.</v>
      </c>
      <c r="C266" s="8" t="s">
        <v>1571</v>
      </c>
      <c r="D266" s="8" t="s">
        <v>2332</v>
      </c>
      <c r="E266" s="2" t="s">
        <v>105</v>
      </c>
      <c r="F266" s="2" t="s">
        <v>15</v>
      </c>
      <c r="G266" s="9">
        <v>892</v>
      </c>
      <c r="H266" s="8">
        <v>-999</v>
      </c>
      <c r="I266" s="9" t="s">
        <v>270</v>
      </c>
      <c r="J266" s="8" t="s">
        <v>212</v>
      </c>
      <c r="K266" s="8"/>
      <c r="L266" s="175" t="s">
        <v>336</v>
      </c>
      <c r="M266" s="99"/>
      <c r="N266" s="77">
        <v>33.620556000000001</v>
      </c>
      <c r="O266" s="77">
        <v>-101.892222</v>
      </c>
      <c r="P266" s="62">
        <v>447.65370878447101</v>
      </c>
      <c r="Q266" s="69" t="s">
        <v>36</v>
      </c>
      <c r="R266" s="69" t="s">
        <v>1380</v>
      </c>
      <c r="U266" s="63" t="s">
        <v>13</v>
      </c>
      <c r="X266" s="119">
        <v>37.270000000000003</v>
      </c>
      <c r="Y266" s="119">
        <v>24.3</v>
      </c>
      <c r="AD266" s="9" t="s">
        <v>371</v>
      </c>
    </row>
    <row r="267" spans="1:133" ht="17" x14ac:dyDescent="0.2">
      <c r="A267" s="100" t="str">
        <f>CONCATENATE(E267," ",F267)</f>
        <v>Bison sp.</v>
      </c>
      <c r="C267" s="8" t="s">
        <v>1571</v>
      </c>
      <c r="D267" s="8" t="s">
        <v>2332</v>
      </c>
      <c r="E267" s="2" t="s">
        <v>105</v>
      </c>
      <c r="F267" s="2" t="s">
        <v>15</v>
      </c>
      <c r="G267" s="9">
        <v>892</v>
      </c>
      <c r="H267" s="8">
        <v>-999</v>
      </c>
      <c r="I267" s="9" t="s">
        <v>270</v>
      </c>
      <c r="J267" s="8" t="s">
        <v>212</v>
      </c>
      <c r="K267" s="8"/>
      <c r="M267" s="99"/>
      <c r="N267" s="77">
        <v>33.620556000000001</v>
      </c>
      <c r="O267" s="77">
        <v>-101.892222</v>
      </c>
      <c r="P267" s="62">
        <v>447.65370878447101</v>
      </c>
      <c r="Q267" s="69" t="s">
        <v>36</v>
      </c>
      <c r="R267" s="69" t="s">
        <v>1380</v>
      </c>
      <c r="U267" s="63" t="s">
        <v>13</v>
      </c>
      <c r="X267" s="119">
        <v>34.299999999999997</v>
      </c>
      <c r="Y267" s="119">
        <v>21.17</v>
      </c>
      <c r="AD267" s="9" t="s">
        <v>371</v>
      </c>
    </row>
    <row r="268" spans="1:133" ht="17" x14ac:dyDescent="0.2">
      <c r="A268" s="100" t="str">
        <f>CONCATENATE(E268," ",F268)</f>
        <v>Bison sp.</v>
      </c>
      <c r="C268" s="8" t="s">
        <v>1571</v>
      </c>
      <c r="D268" s="8" t="s">
        <v>2332</v>
      </c>
      <c r="E268" s="2" t="s">
        <v>105</v>
      </c>
      <c r="F268" s="2" t="s">
        <v>15</v>
      </c>
      <c r="G268" s="9">
        <v>892</v>
      </c>
      <c r="H268" s="8">
        <v>-999</v>
      </c>
      <c r="I268" s="9" t="s">
        <v>270</v>
      </c>
      <c r="J268" s="8" t="s">
        <v>212</v>
      </c>
      <c r="K268" s="8"/>
      <c r="M268" s="99"/>
      <c r="N268" s="77">
        <v>33.620556000000001</v>
      </c>
      <c r="O268" s="77">
        <v>-101.892222</v>
      </c>
      <c r="P268" s="62">
        <v>447.65370878447101</v>
      </c>
      <c r="Q268" s="69" t="s">
        <v>36</v>
      </c>
      <c r="R268" s="69" t="s">
        <v>1380</v>
      </c>
      <c r="U268" s="63" t="s">
        <v>13</v>
      </c>
      <c r="X268" s="119">
        <v>35.85</v>
      </c>
      <c r="Y268" s="119">
        <v>23.95</v>
      </c>
      <c r="AD268" s="9" t="s">
        <v>371</v>
      </c>
    </row>
    <row r="269" spans="1:133" ht="17" x14ac:dyDescent="0.2">
      <c r="A269" s="100" t="str">
        <f>CONCATENATE(E269," ",F269)</f>
        <v>Bison sp.</v>
      </c>
      <c r="C269" s="8" t="s">
        <v>1571</v>
      </c>
      <c r="D269" s="8" t="s">
        <v>2332</v>
      </c>
      <c r="E269" s="2" t="s">
        <v>105</v>
      </c>
      <c r="F269" s="2" t="s">
        <v>15</v>
      </c>
      <c r="G269" s="9">
        <v>892</v>
      </c>
      <c r="H269" s="8">
        <v>-999</v>
      </c>
      <c r="I269" s="9" t="s">
        <v>270</v>
      </c>
      <c r="J269" s="8" t="s">
        <v>212</v>
      </c>
      <c r="K269" s="8"/>
      <c r="M269" s="99"/>
      <c r="N269" s="77">
        <v>33.620556000000001</v>
      </c>
      <c r="O269" s="77">
        <v>-101.892222</v>
      </c>
      <c r="P269" s="62">
        <v>447.65370878447101</v>
      </c>
      <c r="Q269" s="69" t="s">
        <v>36</v>
      </c>
      <c r="R269" s="69" t="s">
        <v>1380</v>
      </c>
      <c r="U269" s="63" t="s">
        <v>13</v>
      </c>
      <c r="X269" s="119">
        <v>41.27</v>
      </c>
      <c r="Y269" s="119">
        <v>20.440000000000001</v>
      </c>
      <c r="AD269" s="9" t="s">
        <v>371</v>
      </c>
    </row>
    <row r="270" spans="1:133" ht="17" x14ac:dyDescent="0.2">
      <c r="A270" s="100" t="str">
        <f>CONCATENATE(E270," ",F270)</f>
        <v>Bison sp.</v>
      </c>
      <c r="C270" s="8" t="s">
        <v>1571</v>
      </c>
      <c r="D270" s="8" t="s">
        <v>2332</v>
      </c>
      <c r="E270" s="2" t="s">
        <v>105</v>
      </c>
      <c r="F270" s="2" t="s">
        <v>15</v>
      </c>
      <c r="G270" s="9">
        <v>892</v>
      </c>
      <c r="H270" s="8">
        <v>-999</v>
      </c>
      <c r="I270" s="9" t="s">
        <v>270</v>
      </c>
      <c r="J270" s="8" t="s">
        <v>212</v>
      </c>
      <c r="K270" s="8"/>
      <c r="M270" s="99"/>
      <c r="N270" s="77">
        <v>33.620556000000001</v>
      </c>
      <c r="O270" s="77">
        <v>-101.892222</v>
      </c>
      <c r="P270" s="62">
        <v>447.65370878447101</v>
      </c>
      <c r="Q270" s="69" t="s">
        <v>36</v>
      </c>
      <c r="R270" s="69" t="s">
        <v>1380</v>
      </c>
      <c r="U270" s="63" t="s">
        <v>13</v>
      </c>
      <c r="X270" s="119">
        <v>39.049999999999997</v>
      </c>
      <c r="Y270" s="119">
        <v>27.3</v>
      </c>
      <c r="AD270" s="9" t="s">
        <v>371</v>
      </c>
    </row>
    <row r="271" spans="1:133" ht="17" x14ac:dyDescent="0.2">
      <c r="A271" s="100" t="str">
        <f>CONCATENATE(E271," ",F271)</f>
        <v>Bison sp.</v>
      </c>
      <c r="C271" s="8" t="s">
        <v>1571</v>
      </c>
      <c r="D271" s="8" t="s">
        <v>2332</v>
      </c>
      <c r="E271" s="2" t="s">
        <v>105</v>
      </c>
      <c r="F271" s="2" t="s">
        <v>15</v>
      </c>
      <c r="G271" s="9">
        <v>892</v>
      </c>
      <c r="H271" s="8">
        <v>-999</v>
      </c>
      <c r="I271" s="9" t="s">
        <v>270</v>
      </c>
      <c r="J271" s="8" t="s">
        <v>212</v>
      </c>
      <c r="K271" s="8"/>
      <c r="M271" s="99"/>
      <c r="N271" s="77">
        <v>33.620556000000001</v>
      </c>
      <c r="O271" s="77">
        <v>-101.892222</v>
      </c>
      <c r="P271" s="62">
        <v>447.65370878447101</v>
      </c>
      <c r="Q271" s="69" t="s">
        <v>36</v>
      </c>
      <c r="R271" s="69" t="s">
        <v>1380</v>
      </c>
      <c r="U271" s="63" t="s">
        <v>13</v>
      </c>
      <c r="X271" s="119">
        <v>35.340000000000003</v>
      </c>
      <c r="Y271" s="119">
        <v>23.17</v>
      </c>
      <c r="AD271" s="9" t="s">
        <v>371</v>
      </c>
    </row>
    <row r="272" spans="1:133" ht="17" x14ac:dyDescent="0.2">
      <c r="A272" s="100" t="str">
        <f>CONCATENATE(E272," ",F272)</f>
        <v>Bison sp.</v>
      </c>
      <c r="C272" s="8" t="s">
        <v>1571</v>
      </c>
      <c r="D272" s="8" t="s">
        <v>2332</v>
      </c>
      <c r="E272" s="2" t="s">
        <v>105</v>
      </c>
      <c r="F272" s="2" t="s">
        <v>15</v>
      </c>
      <c r="G272" s="9">
        <v>892</v>
      </c>
      <c r="H272" s="8">
        <v>-999</v>
      </c>
      <c r="I272" s="9" t="s">
        <v>270</v>
      </c>
      <c r="J272" s="8" t="s">
        <v>212</v>
      </c>
      <c r="K272" s="8"/>
      <c r="M272" s="99"/>
      <c r="N272" s="77">
        <v>33.620556000000001</v>
      </c>
      <c r="O272" s="77">
        <v>-101.892222</v>
      </c>
      <c r="P272" s="62">
        <v>447.65370878447101</v>
      </c>
      <c r="Q272" s="69" t="s">
        <v>36</v>
      </c>
      <c r="R272" s="69" t="s">
        <v>1380</v>
      </c>
      <c r="U272" s="63" t="s">
        <v>13</v>
      </c>
      <c r="X272" s="119">
        <v>35.31</v>
      </c>
      <c r="Y272" s="119">
        <v>23.34</v>
      </c>
      <c r="AD272" s="9" t="s">
        <v>371</v>
      </c>
    </row>
    <row r="273" spans="1:30" ht="17" x14ac:dyDescent="0.2">
      <c r="A273" s="100" t="str">
        <f>CONCATENATE(E273," ",F273)</f>
        <v>Bison sp.</v>
      </c>
      <c r="C273" s="8" t="s">
        <v>1571</v>
      </c>
      <c r="D273" s="8" t="s">
        <v>2332</v>
      </c>
      <c r="E273" s="2" t="s">
        <v>105</v>
      </c>
      <c r="F273" s="2" t="s">
        <v>15</v>
      </c>
      <c r="G273" s="9">
        <v>892</v>
      </c>
      <c r="H273" s="8">
        <v>-999</v>
      </c>
      <c r="I273" s="9" t="s">
        <v>270</v>
      </c>
      <c r="J273" s="8" t="s">
        <v>212</v>
      </c>
      <c r="K273" s="8"/>
      <c r="M273" s="99"/>
      <c r="N273" s="77">
        <v>33.620556000000001</v>
      </c>
      <c r="O273" s="77">
        <v>-101.892222</v>
      </c>
      <c r="P273" s="62">
        <v>447.65370878447101</v>
      </c>
      <c r="Q273" s="69" t="s">
        <v>36</v>
      </c>
      <c r="R273" s="69" t="s">
        <v>1380</v>
      </c>
      <c r="U273" s="63" t="s">
        <v>13</v>
      </c>
      <c r="X273" s="119">
        <v>40.86</v>
      </c>
      <c r="Y273" s="119">
        <v>15.76</v>
      </c>
      <c r="AD273" s="9" t="s">
        <v>371</v>
      </c>
    </row>
    <row r="274" spans="1:30" ht="17" x14ac:dyDescent="0.2">
      <c r="A274" s="100" t="str">
        <f>CONCATENATE(E274," ",F274)</f>
        <v>Bison sp.</v>
      </c>
      <c r="C274" s="8" t="s">
        <v>1571</v>
      </c>
      <c r="D274" s="8" t="s">
        <v>2332</v>
      </c>
      <c r="E274" s="2" t="s">
        <v>105</v>
      </c>
      <c r="F274" s="2" t="s">
        <v>15</v>
      </c>
      <c r="G274" s="9">
        <v>892</v>
      </c>
      <c r="H274" s="8">
        <v>-999</v>
      </c>
      <c r="I274" s="9" t="s">
        <v>270</v>
      </c>
      <c r="J274" s="8" t="s">
        <v>212</v>
      </c>
      <c r="K274" s="8"/>
      <c r="M274" s="99"/>
      <c r="N274" s="77">
        <v>33.620556000000001</v>
      </c>
      <c r="O274" s="77">
        <v>-101.892222</v>
      </c>
      <c r="P274" s="62">
        <v>447.65370878447101</v>
      </c>
      <c r="Q274" s="69" t="s">
        <v>36</v>
      </c>
      <c r="R274" s="69" t="s">
        <v>1380</v>
      </c>
      <c r="U274" s="63" t="s">
        <v>13</v>
      </c>
      <c r="X274" s="119">
        <v>32.74</v>
      </c>
      <c r="Y274" s="119">
        <v>15.74</v>
      </c>
      <c r="AD274" s="9" t="s">
        <v>371</v>
      </c>
    </row>
    <row r="275" spans="1:30" ht="17" x14ac:dyDescent="0.2">
      <c r="A275" s="100" t="str">
        <f>CONCATENATE(E275," ",F275)</f>
        <v>Bison sp.</v>
      </c>
      <c r="C275" s="8" t="s">
        <v>1571</v>
      </c>
      <c r="D275" s="8" t="s">
        <v>2332</v>
      </c>
      <c r="E275" s="2" t="s">
        <v>105</v>
      </c>
      <c r="F275" s="2" t="s">
        <v>15</v>
      </c>
      <c r="G275" s="9">
        <v>892</v>
      </c>
      <c r="H275" s="8">
        <v>-999</v>
      </c>
      <c r="I275" s="9" t="s">
        <v>270</v>
      </c>
      <c r="J275" s="8" t="s">
        <v>212</v>
      </c>
      <c r="K275" s="8"/>
      <c r="M275" s="99"/>
      <c r="N275" s="77">
        <v>33.620556000000001</v>
      </c>
      <c r="O275" s="77">
        <v>-101.892222</v>
      </c>
      <c r="P275" s="62">
        <v>447.65370878447101</v>
      </c>
      <c r="Q275" s="69" t="s">
        <v>36</v>
      </c>
      <c r="R275" s="69" t="s">
        <v>1380</v>
      </c>
      <c r="U275" s="63" t="s">
        <v>13</v>
      </c>
      <c r="X275" s="119">
        <v>32.92</v>
      </c>
      <c r="Y275" s="119">
        <v>22.9</v>
      </c>
      <c r="AD275" s="9" t="s">
        <v>371</v>
      </c>
    </row>
    <row r="276" spans="1:30" ht="17" x14ac:dyDescent="0.2">
      <c r="A276" s="100" t="str">
        <f>CONCATENATE(E276," ",F276)</f>
        <v>Bison sp.</v>
      </c>
      <c r="C276" s="8" t="s">
        <v>1571</v>
      </c>
      <c r="D276" s="8" t="s">
        <v>2332</v>
      </c>
      <c r="E276" s="2" t="s">
        <v>105</v>
      </c>
      <c r="F276" s="2" t="s">
        <v>15</v>
      </c>
      <c r="G276" s="9">
        <v>892</v>
      </c>
      <c r="H276" s="8">
        <v>228</v>
      </c>
      <c r="I276" s="9" t="s">
        <v>270</v>
      </c>
      <c r="J276" s="8" t="s">
        <v>212</v>
      </c>
      <c r="K276" s="8"/>
      <c r="L276" s="175" t="s">
        <v>369</v>
      </c>
      <c r="M276" s="99"/>
      <c r="N276" s="77">
        <v>33.620556000000001</v>
      </c>
      <c r="O276" s="77">
        <v>-101.892222</v>
      </c>
      <c r="P276" s="62">
        <v>447.65370878447101</v>
      </c>
      <c r="Q276" s="69" t="s">
        <v>36</v>
      </c>
      <c r="R276" s="69" t="s">
        <v>1380</v>
      </c>
      <c r="U276" s="63" t="s">
        <v>13</v>
      </c>
      <c r="X276" s="119">
        <v>33.56</v>
      </c>
      <c r="Y276" s="119">
        <v>25.07</v>
      </c>
      <c r="AD276" s="9" t="s">
        <v>370</v>
      </c>
    </row>
    <row r="277" spans="1:30" ht="17" x14ac:dyDescent="0.2">
      <c r="A277" s="100" t="str">
        <f>CONCATENATE(E277," ",F277)</f>
        <v>Bison sp.</v>
      </c>
      <c r="C277" s="8" t="s">
        <v>1571</v>
      </c>
      <c r="D277" s="8" t="s">
        <v>2332</v>
      </c>
      <c r="E277" s="2" t="s">
        <v>105</v>
      </c>
      <c r="F277" s="2" t="s">
        <v>15</v>
      </c>
      <c r="G277" s="9">
        <v>892</v>
      </c>
      <c r="H277" s="8">
        <v>348</v>
      </c>
      <c r="I277" s="9" t="s">
        <v>270</v>
      </c>
      <c r="J277" s="8" t="s">
        <v>212</v>
      </c>
      <c r="K277" s="8"/>
      <c r="M277" s="99"/>
      <c r="N277" s="77">
        <v>33.620556000000001</v>
      </c>
      <c r="O277" s="77">
        <v>-101.892222</v>
      </c>
      <c r="P277" s="62">
        <v>447.65370878447101</v>
      </c>
      <c r="Q277" s="69" t="s">
        <v>36</v>
      </c>
      <c r="R277" s="69" t="s">
        <v>1380</v>
      </c>
      <c r="U277" s="63" t="s">
        <v>13</v>
      </c>
      <c r="X277" s="119">
        <v>31.25</v>
      </c>
      <c r="Y277" s="119">
        <v>14.5</v>
      </c>
      <c r="AD277" s="9" t="s">
        <v>354</v>
      </c>
    </row>
    <row r="278" spans="1:30" ht="17" x14ac:dyDescent="0.2">
      <c r="A278" s="100" t="str">
        <f>CONCATENATE(E278," ",F278)</f>
        <v>Bison sp.</v>
      </c>
      <c r="C278" s="8" t="s">
        <v>1571</v>
      </c>
      <c r="D278" s="8" t="s">
        <v>2332</v>
      </c>
      <c r="E278" s="2" t="s">
        <v>105</v>
      </c>
      <c r="F278" s="2" t="s">
        <v>15</v>
      </c>
      <c r="G278" s="9">
        <v>892</v>
      </c>
      <c r="H278" s="8">
        <v>435</v>
      </c>
      <c r="I278" s="9" t="s">
        <v>270</v>
      </c>
      <c r="J278" s="8" t="s">
        <v>212</v>
      </c>
      <c r="K278" s="8"/>
      <c r="M278" s="99"/>
      <c r="N278" s="77">
        <v>33.620556000000001</v>
      </c>
      <c r="O278" s="77">
        <v>-101.892222</v>
      </c>
      <c r="P278" s="62">
        <v>447.65370878447101</v>
      </c>
      <c r="Q278" s="69" t="s">
        <v>36</v>
      </c>
      <c r="R278" s="69" t="s">
        <v>1380</v>
      </c>
      <c r="U278" s="63" t="s">
        <v>13</v>
      </c>
      <c r="X278" s="119">
        <v>35.700000000000003</v>
      </c>
      <c r="Y278" s="119">
        <v>26.85</v>
      </c>
      <c r="AD278" s="9" t="s">
        <v>371</v>
      </c>
    </row>
    <row r="279" spans="1:30" ht="17" x14ac:dyDescent="0.2">
      <c r="A279" s="100" t="str">
        <f>CONCATENATE(E279," ",F279)</f>
        <v>Bison sp.</v>
      </c>
      <c r="C279" s="8" t="s">
        <v>1571</v>
      </c>
      <c r="D279" s="8" t="s">
        <v>2332</v>
      </c>
      <c r="E279" s="2" t="s">
        <v>105</v>
      </c>
      <c r="F279" s="2" t="s">
        <v>15</v>
      </c>
      <c r="G279" s="9">
        <v>892</v>
      </c>
      <c r="H279" s="8">
        <v>436</v>
      </c>
      <c r="I279" s="9" t="s">
        <v>270</v>
      </c>
      <c r="J279" s="8" t="s">
        <v>212</v>
      </c>
      <c r="K279" s="8"/>
      <c r="M279" s="99"/>
      <c r="N279" s="77">
        <v>33.620556000000001</v>
      </c>
      <c r="O279" s="77">
        <v>-101.892222</v>
      </c>
      <c r="P279" s="62">
        <v>447.65370878447101</v>
      </c>
      <c r="Q279" s="69" t="s">
        <v>36</v>
      </c>
      <c r="R279" s="69" t="s">
        <v>1380</v>
      </c>
      <c r="U279" s="63" t="s">
        <v>13</v>
      </c>
      <c r="X279" s="119">
        <v>37.17</v>
      </c>
      <c r="Y279" s="119">
        <v>24.32</v>
      </c>
      <c r="AD279" s="9" t="s">
        <v>371</v>
      </c>
    </row>
    <row r="280" spans="1:30" ht="17" x14ac:dyDescent="0.2">
      <c r="A280" s="100" t="str">
        <f>CONCATENATE(E280," ",F280)</f>
        <v>Bison sp.</v>
      </c>
      <c r="C280" s="8" t="s">
        <v>1571</v>
      </c>
      <c r="D280" s="8" t="s">
        <v>2332</v>
      </c>
      <c r="E280" s="2" t="s">
        <v>105</v>
      </c>
      <c r="F280" s="2" t="s">
        <v>15</v>
      </c>
      <c r="G280" s="9">
        <v>892</v>
      </c>
      <c r="H280" s="8">
        <v>438</v>
      </c>
      <c r="I280" s="9" t="s">
        <v>270</v>
      </c>
      <c r="J280" s="8" t="s">
        <v>212</v>
      </c>
      <c r="K280" s="8"/>
      <c r="M280" s="99"/>
      <c r="N280" s="77">
        <v>33.620556000000001</v>
      </c>
      <c r="O280" s="77">
        <v>-101.892222</v>
      </c>
      <c r="P280" s="62">
        <v>447.65370878447101</v>
      </c>
      <c r="Q280" s="69" t="s">
        <v>36</v>
      </c>
      <c r="R280" s="69" t="s">
        <v>1380</v>
      </c>
      <c r="U280" s="63" t="s">
        <v>13</v>
      </c>
      <c r="X280" s="119">
        <v>39.85</v>
      </c>
      <c r="Y280" s="119">
        <v>16.600000000000001</v>
      </c>
      <c r="AD280" s="9" t="s">
        <v>371</v>
      </c>
    </row>
    <row r="281" spans="1:30" ht="17" x14ac:dyDescent="0.2">
      <c r="A281" s="100" t="str">
        <f>CONCATENATE(E281," ",F281)</f>
        <v>Bison sp.</v>
      </c>
      <c r="C281" s="8" t="s">
        <v>1571</v>
      </c>
      <c r="D281" s="8" t="s">
        <v>2332</v>
      </c>
      <c r="E281" s="2" t="s">
        <v>105</v>
      </c>
      <c r="F281" s="2" t="s">
        <v>15</v>
      </c>
      <c r="G281" s="9">
        <v>892</v>
      </c>
      <c r="H281" s="8">
        <v>439</v>
      </c>
      <c r="I281" s="9" t="s">
        <v>270</v>
      </c>
      <c r="J281" s="8" t="s">
        <v>212</v>
      </c>
      <c r="K281" s="8"/>
      <c r="M281" s="99"/>
      <c r="N281" s="77">
        <v>33.620556000000001</v>
      </c>
      <c r="O281" s="77">
        <v>-101.892222</v>
      </c>
      <c r="P281" s="62">
        <v>447.65370878447101</v>
      </c>
      <c r="Q281" s="69" t="s">
        <v>36</v>
      </c>
      <c r="R281" s="69" t="s">
        <v>1380</v>
      </c>
      <c r="U281" s="63" t="s">
        <v>13</v>
      </c>
      <c r="X281" s="119">
        <v>37</v>
      </c>
      <c r="Y281" s="119">
        <v>24.22</v>
      </c>
      <c r="AD281" s="9" t="s">
        <v>371</v>
      </c>
    </row>
    <row r="282" spans="1:30" ht="17" x14ac:dyDescent="0.2">
      <c r="A282" s="100" t="str">
        <f>CONCATENATE(E282," ",F282)</f>
        <v>Bison sp.</v>
      </c>
      <c r="C282" s="8" t="s">
        <v>1571</v>
      </c>
      <c r="D282" s="8" t="s">
        <v>2332</v>
      </c>
      <c r="E282" s="2" t="s">
        <v>105</v>
      </c>
      <c r="F282" s="2" t="s">
        <v>15</v>
      </c>
      <c r="G282" s="9">
        <v>892</v>
      </c>
      <c r="H282" s="8">
        <v>497</v>
      </c>
      <c r="I282" s="9" t="s">
        <v>270</v>
      </c>
      <c r="J282" s="8" t="s">
        <v>212</v>
      </c>
      <c r="K282" s="63"/>
      <c r="M282" s="99"/>
      <c r="N282" s="77">
        <v>33.620556000000001</v>
      </c>
      <c r="O282" s="77">
        <v>-101.892222</v>
      </c>
      <c r="P282" s="62">
        <v>447.65370878447101</v>
      </c>
      <c r="Q282" s="69" t="s">
        <v>36</v>
      </c>
      <c r="R282" s="69" t="s">
        <v>1380</v>
      </c>
      <c r="U282" s="63" t="s">
        <v>13</v>
      </c>
      <c r="X282" s="119">
        <v>35.99</v>
      </c>
      <c r="Y282" s="119">
        <v>26.28</v>
      </c>
      <c r="AD282" s="9" t="s">
        <v>371</v>
      </c>
    </row>
    <row r="283" spans="1:30" ht="17" x14ac:dyDescent="0.2">
      <c r="A283" s="100" t="str">
        <f>CONCATENATE(E283," ",F283)</f>
        <v>Bison sp.</v>
      </c>
      <c r="C283" s="8" t="s">
        <v>1571</v>
      </c>
      <c r="D283" s="8" t="s">
        <v>2332</v>
      </c>
      <c r="E283" s="2" t="s">
        <v>105</v>
      </c>
      <c r="F283" s="2" t="s">
        <v>15</v>
      </c>
      <c r="G283" s="9">
        <v>892</v>
      </c>
      <c r="H283" s="8" t="s">
        <v>336</v>
      </c>
      <c r="I283" s="9" t="s">
        <v>270</v>
      </c>
      <c r="J283" s="8" t="s">
        <v>212</v>
      </c>
      <c r="K283" s="63"/>
      <c r="L283" s="175" t="s">
        <v>336</v>
      </c>
      <c r="M283" s="99"/>
      <c r="N283" s="77">
        <v>33.620556000000001</v>
      </c>
      <c r="O283" s="77">
        <v>-101.892222</v>
      </c>
      <c r="P283" s="62">
        <v>447.65370878447101</v>
      </c>
      <c r="Q283" s="69" t="s">
        <v>36</v>
      </c>
      <c r="R283" s="69" t="s">
        <v>1380</v>
      </c>
      <c r="U283" s="63" t="s">
        <v>13</v>
      </c>
      <c r="X283" s="119">
        <v>40</v>
      </c>
      <c r="Y283" s="119">
        <v>16</v>
      </c>
      <c r="AD283" s="9" t="s">
        <v>371</v>
      </c>
    </row>
    <row r="284" spans="1:30" ht="17" x14ac:dyDescent="0.2">
      <c r="A284" s="100" t="str">
        <f>CONCATENATE(E284," ",F284)</f>
        <v>Bison sp.</v>
      </c>
      <c r="C284" s="8" t="s">
        <v>1571</v>
      </c>
      <c r="D284" s="8" t="s">
        <v>2332</v>
      </c>
      <c r="E284" s="2" t="s">
        <v>105</v>
      </c>
      <c r="F284" s="2" t="s">
        <v>15</v>
      </c>
      <c r="G284" s="9">
        <v>892</v>
      </c>
      <c r="H284" s="8" t="s">
        <v>336</v>
      </c>
      <c r="I284" s="9" t="s">
        <v>270</v>
      </c>
      <c r="J284" s="8" t="s">
        <v>212</v>
      </c>
      <c r="K284" s="63"/>
      <c r="L284" s="175" t="s">
        <v>336</v>
      </c>
      <c r="M284" s="99"/>
      <c r="N284" s="77">
        <v>33.620556000000001</v>
      </c>
      <c r="O284" s="77">
        <v>-101.892222</v>
      </c>
      <c r="P284" s="62">
        <v>447.65370878447101</v>
      </c>
      <c r="Q284" s="69" t="s">
        <v>36</v>
      </c>
      <c r="R284" s="69" t="s">
        <v>1380</v>
      </c>
      <c r="U284" s="63" t="s">
        <v>13</v>
      </c>
      <c r="X284" s="119">
        <v>34.5</v>
      </c>
      <c r="Y284" s="119">
        <v>15.9</v>
      </c>
      <c r="AD284" s="9" t="s">
        <v>373</v>
      </c>
    </row>
    <row r="285" spans="1:30" ht="17" x14ac:dyDescent="0.2">
      <c r="A285" s="100" t="str">
        <f>CONCATENATE(E285," ",F285)</f>
        <v>Bison sp.</v>
      </c>
      <c r="C285" s="8" t="s">
        <v>1571</v>
      </c>
      <c r="D285" s="8" t="s">
        <v>2332</v>
      </c>
      <c r="E285" s="2" t="s">
        <v>105</v>
      </c>
      <c r="F285" s="2" t="s">
        <v>15</v>
      </c>
      <c r="G285" s="9">
        <v>892</v>
      </c>
      <c r="H285" s="8" t="s">
        <v>336</v>
      </c>
      <c r="I285" s="9" t="s">
        <v>270</v>
      </c>
      <c r="J285" s="8" t="s">
        <v>212</v>
      </c>
      <c r="K285" s="8"/>
      <c r="L285" s="175" t="s">
        <v>336</v>
      </c>
      <c r="M285" s="99"/>
      <c r="N285" s="77">
        <v>33.620556000000001</v>
      </c>
      <c r="O285" s="77">
        <v>-101.892222</v>
      </c>
      <c r="P285" s="62">
        <v>447.65370878447101</v>
      </c>
      <c r="Q285" s="69" t="s">
        <v>36</v>
      </c>
      <c r="R285" s="69" t="s">
        <v>1380</v>
      </c>
      <c r="U285" s="63" t="s">
        <v>13</v>
      </c>
      <c r="X285" s="119">
        <v>34.369999999999997</v>
      </c>
      <c r="Y285" s="119">
        <v>20.67</v>
      </c>
      <c r="AD285" s="9" t="s">
        <v>371</v>
      </c>
    </row>
    <row r="286" spans="1:30" ht="17" x14ac:dyDescent="0.2">
      <c r="A286" s="100" t="str">
        <f>CONCATENATE(E286," ",F286)</f>
        <v>Bison sp.</v>
      </c>
      <c r="C286" s="8" t="s">
        <v>1571</v>
      </c>
      <c r="D286" s="8" t="s">
        <v>2332</v>
      </c>
      <c r="E286" s="2" t="s">
        <v>105</v>
      </c>
      <c r="F286" s="2" t="s">
        <v>15</v>
      </c>
      <c r="G286" s="9">
        <v>892</v>
      </c>
      <c r="H286" s="8" t="s">
        <v>336</v>
      </c>
      <c r="I286" s="9" t="s">
        <v>270</v>
      </c>
      <c r="J286" s="8" t="s">
        <v>212</v>
      </c>
      <c r="K286" s="8"/>
      <c r="L286" s="175" t="s">
        <v>336</v>
      </c>
      <c r="M286" s="99"/>
      <c r="N286" s="77">
        <v>33.620556000000001</v>
      </c>
      <c r="O286" s="77">
        <v>-101.892222</v>
      </c>
      <c r="P286" s="62">
        <v>447.65370878447101</v>
      </c>
      <c r="Q286" s="69" t="s">
        <v>36</v>
      </c>
      <c r="R286" s="69" t="s">
        <v>1380</v>
      </c>
      <c r="U286" s="63" t="s">
        <v>13</v>
      </c>
      <c r="X286" s="119">
        <v>33.020000000000003</v>
      </c>
      <c r="Y286" s="119">
        <v>15.75</v>
      </c>
      <c r="AD286" s="9" t="s">
        <v>373</v>
      </c>
    </row>
    <row r="287" spans="1:30" ht="17" x14ac:dyDescent="0.2">
      <c r="A287" s="100" t="str">
        <f>CONCATENATE(E287," ",F287)</f>
        <v>Bison sp.</v>
      </c>
      <c r="C287" s="8" t="s">
        <v>1571</v>
      </c>
      <c r="D287" s="8" t="s">
        <v>2332</v>
      </c>
      <c r="E287" s="2" t="s">
        <v>105</v>
      </c>
      <c r="F287" s="2" t="s">
        <v>15</v>
      </c>
      <c r="G287" s="9">
        <v>892</v>
      </c>
      <c r="H287" s="8" t="s">
        <v>336</v>
      </c>
      <c r="I287" s="9" t="s">
        <v>270</v>
      </c>
      <c r="J287" s="8" t="s">
        <v>212</v>
      </c>
      <c r="K287" s="8"/>
      <c r="L287" s="175" t="s">
        <v>336</v>
      </c>
      <c r="M287" s="99"/>
      <c r="N287" s="77">
        <v>33.620556000000001</v>
      </c>
      <c r="O287" s="77">
        <v>-101.892222</v>
      </c>
      <c r="P287" s="62">
        <v>447.65370878447101</v>
      </c>
      <c r="Q287" s="69" t="s">
        <v>36</v>
      </c>
      <c r="R287" s="69" t="s">
        <v>1380</v>
      </c>
      <c r="U287" s="63" t="s">
        <v>13</v>
      </c>
      <c r="X287" s="119">
        <v>35.049999999999997</v>
      </c>
      <c r="Y287" s="119">
        <v>15.44</v>
      </c>
      <c r="AD287" s="9" t="s">
        <v>373</v>
      </c>
    </row>
    <row r="288" spans="1:30" ht="17" x14ac:dyDescent="0.2">
      <c r="A288" s="100" t="str">
        <f>CONCATENATE(E288," ",F288)</f>
        <v>Bison sp.</v>
      </c>
      <c r="C288" s="8" t="s">
        <v>1571</v>
      </c>
      <c r="D288" s="8" t="s">
        <v>2332</v>
      </c>
      <c r="E288" s="2" t="s">
        <v>105</v>
      </c>
      <c r="F288" s="2" t="s">
        <v>15</v>
      </c>
      <c r="G288" s="9">
        <v>892</v>
      </c>
      <c r="H288" s="8">
        <v>-999</v>
      </c>
      <c r="I288" s="9" t="s">
        <v>270</v>
      </c>
      <c r="J288" s="8" t="s">
        <v>212</v>
      </c>
      <c r="K288" s="8"/>
      <c r="M288" s="99"/>
      <c r="N288" s="77">
        <v>33.620556000000001</v>
      </c>
      <c r="O288" s="77">
        <v>-101.892222</v>
      </c>
      <c r="P288" s="62">
        <v>447.65370878447101</v>
      </c>
      <c r="Q288" s="69" t="s">
        <v>16</v>
      </c>
      <c r="R288" s="69" t="s">
        <v>2363</v>
      </c>
      <c r="T288" s="63" t="s">
        <v>171</v>
      </c>
      <c r="U288" s="63" t="s">
        <v>13</v>
      </c>
      <c r="X288" s="119">
        <v>29.61</v>
      </c>
      <c r="Y288" s="119">
        <v>18.7</v>
      </c>
      <c r="AD288" s="9" t="s">
        <v>340</v>
      </c>
    </row>
    <row r="289" spans="1:30" ht="17" x14ac:dyDescent="0.2">
      <c r="A289" s="100" t="str">
        <f>CONCATENATE(E289," ",F289)</f>
        <v>Bison sp.</v>
      </c>
      <c r="C289" s="8" t="s">
        <v>1571</v>
      </c>
      <c r="D289" s="8" t="s">
        <v>2332</v>
      </c>
      <c r="E289" s="2" t="s">
        <v>105</v>
      </c>
      <c r="F289" s="2" t="s">
        <v>15</v>
      </c>
      <c r="G289" s="9">
        <v>892</v>
      </c>
      <c r="H289" s="8">
        <v>-999</v>
      </c>
      <c r="I289" s="9" t="s">
        <v>270</v>
      </c>
      <c r="J289" s="8" t="s">
        <v>212</v>
      </c>
      <c r="K289" s="8"/>
      <c r="M289" s="99"/>
      <c r="N289" s="77">
        <v>33.620556000000001</v>
      </c>
      <c r="O289" s="77">
        <v>-101.892222</v>
      </c>
      <c r="P289" s="62">
        <v>447.65370878447101</v>
      </c>
      <c r="Q289" s="69" t="s">
        <v>16</v>
      </c>
      <c r="R289" s="69" t="s">
        <v>2363</v>
      </c>
      <c r="T289" s="63" t="s">
        <v>171</v>
      </c>
      <c r="U289" s="63" t="s">
        <v>13</v>
      </c>
      <c r="X289" s="119">
        <v>31.32</v>
      </c>
      <c r="Y289" s="119">
        <v>15.14</v>
      </c>
      <c r="AD289" s="9" t="s">
        <v>343</v>
      </c>
    </row>
    <row r="290" spans="1:30" ht="17" x14ac:dyDescent="0.2">
      <c r="A290" s="100" t="str">
        <f>CONCATENATE(E290," ",F290)</f>
        <v>Bison sp.</v>
      </c>
      <c r="C290" s="8" t="s">
        <v>1571</v>
      </c>
      <c r="D290" s="8" t="s">
        <v>2332</v>
      </c>
      <c r="E290" s="2" t="s">
        <v>105</v>
      </c>
      <c r="F290" s="2" t="s">
        <v>15</v>
      </c>
      <c r="G290" s="9">
        <v>892</v>
      </c>
      <c r="H290" s="8">
        <v>-999</v>
      </c>
      <c r="I290" s="9" t="s">
        <v>270</v>
      </c>
      <c r="J290" s="8" t="s">
        <v>212</v>
      </c>
      <c r="K290" s="8"/>
      <c r="M290" s="99"/>
      <c r="N290" s="77">
        <v>33.620556000000001</v>
      </c>
      <c r="O290" s="77">
        <v>-101.892222</v>
      </c>
      <c r="P290" s="62">
        <v>447.65370878447101</v>
      </c>
      <c r="Q290" s="69" t="s">
        <v>16</v>
      </c>
      <c r="R290" s="69" t="s">
        <v>2363</v>
      </c>
      <c r="T290" s="63" t="s">
        <v>166</v>
      </c>
      <c r="U290" s="63" t="s">
        <v>13</v>
      </c>
      <c r="X290" s="119">
        <v>28.51</v>
      </c>
      <c r="Y290" s="119">
        <v>19.600000000000001</v>
      </c>
      <c r="AD290" s="9" t="s">
        <v>359</v>
      </c>
    </row>
    <row r="291" spans="1:30" ht="17" x14ac:dyDescent="0.2">
      <c r="A291" s="100" t="str">
        <f>CONCATENATE(E291," ",F291)</f>
        <v>Bison sp.</v>
      </c>
      <c r="C291" s="8" t="s">
        <v>1571</v>
      </c>
      <c r="D291" s="8" t="s">
        <v>2332</v>
      </c>
      <c r="E291" s="2" t="s">
        <v>105</v>
      </c>
      <c r="F291" s="2" t="s">
        <v>15</v>
      </c>
      <c r="G291" s="9">
        <v>892</v>
      </c>
      <c r="H291" s="8">
        <v>-999</v>
      </c>
      <c r="I291" s="9" t="s">
        <v>270</v>
      </c>
      <c r="J291" s="8" t="s">
        <v>212</v>
      </c>
      <c r="K291" s="8"/>
      <c r="M291" s="99"/>
      <c r="N291" s="77">
        <v>33.620556000000001</v>
      </c>
      <c r="O291" s="77">
        <v>-101.892222</v>
      </c>
      <c r="P291" s="62">
        <v>447.65370878447101</v>
      </c>
      <c r="Q291" s="69" t="s">
        <v>16</v>
      </c>
      <c r="R291" s="69" t="s">
        <v>2363</v>
      </c>
      <c r="T291" s="63" t="s">
        <v>171</v>
      </c>
      <c r="U291" s="63" t="s">
        <v>13</v>
      </c>
      <c r="X291" s="119">
        <v>26.19</v>
      </c>
      <c r="Y291" s="119">
        <v>16.8</v>
      </c>
      <c r="AD291" s="9" t="s">
        <v>368</v>
      </c>
    </row>
    <row r="292" spans="1:30" ht="17" x14ac:dyDescent="0.2">
      <c r="A292" s="100" t="str">
        <f>CONCATENATE(E292," ",F292)</f>
        <v>Bison sp.</v>
      </c>
      <c r="C292" s="8" t="s">
        <v>1571</v>
      </c>
      <c r="D292" s="8" t="s">
        <v>2332</v>
      </c>
      <c r="E292" s="2" t="s">
        <v>105</v>
      </c>
      <c r="F292" s="2" t="s">
        <v>15</v>
      </c>
      <c r="G292" s="9">
        <v>892</v>
      </c>
      <c r="H292" s="8">
        <v>4</v>
      </c>
      <c r="I292" s="9" t="s">
        <v>270</v>
      </c>
      <c r="J292" s="8" t="s">
        <v>212</v>
      </c>
      <c r="K292" s="8"/>
      <c r="L292" s="175">
        <v>4</v>
      </c>
      <c r="M292" s="99"/>
      <c r="N292" s="77">
        <v>33.620556000000001</v>
      </c>
      <c r="O292" s="77">
        <v>-101.892222</v>
      </c>
      <c r="P292" s="62">
        <v>447.65370878447101</v>
      </c>
      <c r="Q292" s="69" t="s">
        <v>16</v>
      </c>
      <c r="R292" s="69" t="s">
        <v>2363</v>
      </c>
      <c r="T292" s="63" t="s">
        <v>166</v>
      </c>
      <c r="U292" s="63" t="s">
        <v>13</v>
      </c>
      <c r="X292" s="119">
        <v>30.1</v>
      </c>
      <c r="Y292" s="119">
        <v>21.1</v>
      </c>
      <c r="AD292" s="9" t="s">
        <v>347</v>
      </c>
    </row>
    <row r="293" spans="1:30" ht="17" x14ac:dyDescent="0.2">
      <c r="A293" s="100" t="str">
        <f>CONCATENATE(E293," ",F293)</f>
        <v>Bison sp.</v>
      </c>
      <c r="C293" s="8" t="s">
        <v>1571</v>
      </c>
      <c r="D293" s="8" t="s">
        <v>2332</v>
      </c>
      <c r="E293" s="2" t="s">
        <v>105</v>
      </c>
      <c r="F293" s="2" t="s">
        <v>15</v>
      </c>
      <c r="G293" s="9">
        <v>892</v>
      </c>
      <c r="H293" s="8">
        <v>19</v>
      </c>
      <c r="I293" s="9" t="s">
        <v>270</v>
      </c>
      <c r="J293" s="8" t="s">
        <v>212</v>
      </c>
      <c r="K293" s="8"/>
      <c r="M293" s="99"/>
      <c r="N293" s="77">
        <v>33.620556000000001</v>
      </c>
      <c r="O293" s="77">
        <v>-101.892222</v>
      </c>
      <c r="P293" s="62">
        <v>447.65370878447101</v>
      </c>
      <c r="Q293" s="69" t="s">
        <v>16</v>
      </c>
      <c r="R293" s="69" t="s">
        <v>2363</v>
      </c>
      <c r="T293" s="63" t="s">
        <v>166</v>
      </c>
      <c r="U293" s="63" t="s">
        <v>13</v>
      </c>
      <c r="X293" s="119">
        <v>25.95</v>
      </c>
      <c r="Y293" s="119">
        <v>17.36</v>
      </c>
      <c r="AD293" s="9" t="s">
        <v>341</v>
      </c>
    </row>
    <row r="294" spans="1:30" ht="17" x14ac:dyDescent="0.2">
      <c r="A294" s="100" t="str">
        <f>CONCATENATE(E294," ",F294)</f>
        <v>Bison sp.</v>
      </c>
      <c r="C294" s="8" t="s">
        <v>1571</v>
      </c>
      <c r="D294" s="8" t="s">
        <v>2332</v>
      </c>
      <c r="E294" s="2" t="s">
        <v>105</v>
      </c>
      <c r="F294" s="2" t="s">
        <v>15</v>
      </c>
      <c r="G294" s="9">
        <v>892</v>
      </c>
      <c r="H294" s="8">
        <v>258</v>
      </c>
      <c r="I294" s="9" t="s">
        <v>270</v>
      </c>
      <c r="J294" s="8" t="s">
        <v>212</v>
      </c>
      <c r="K294" s="8"/>
      <c r="M294" s="99"/>
      <c r="N294" s="77">
        <v>33.620556000000001</v>
      </c>
      <c r="O294" s="77">
        <v>-101.892222</v>
      </c>
      <c r="P294" s="62">
        <v>447.65370878447101</v>
      </c>
      <c r="Q294" s="69" t="s">
        <v>16</v>
      </c>
      <c r="R294" s="69" t="s">
        <v>2363</v>
      </c>
      <c r="T294" s="63" t="s">
        <v>166</v>
      </c>
      <c r="U294" s="63" t="s">
        <v>13</v>
      </c>
      <c r="X294" s="119">
        <v>24.95</v>
      </c>
      <c r="Y294" s="119">
        <v>15.73</v>
      </c>
      <c r="AD294" s="9" t="s">
        <v>351</v>
      </c>
    </row>
    <row r="295" spans="1:30" ht="17" x14ac:dyDescent="0.2">
      <c r="A295" s="100" t="str">
        <f>CONCATENATE(E295," ",F295)</f>
        <v>Bison sp.</v>
      </c>
      <c r="C295" s="8" t="s">
        <v>1571</v>
      </c>
      <c r="D295" s="8" t="s">
        <v>2332</v>
      </c>
      <c r="E295" s="2" t="s">
        <v>105</v>
      </c>
      <c r="F295" s="2" t="s">
        <v>15</v>
      </c>
      <c r="G295" s="9">
        <v>892</v>
      </c>
      <c r="H295" s="8">
        <v>294</v>
      </c>
      <c r="I295" s="9" t="s">
        <v>270</v>
      </c>
      <c r="J295" s="8" t="s">
        <v>212</v>
      </c>
      <c r="K295" s="8"/>
      <c r="M295" s="99"/>
      <c r="N295" s="77">
        <v>33.620556000000001</v>
      </c>
      <c r="O295" s="77">
        <v>-101.892222</v>
      </c>
      <c r="P295" s="62">
        <v>447.65370878447101</v>
      </c>
      <c r="Q295" s="69" t="s">
        <v>16</v>
      </c>
      <c r="R295" s="69" t="s">
        <v>2363</v>
      </c>
      <c r="T295" s="63" t="s">
        <v>171</v>
      </c>
      <c r="U295" s="63" t="s">
        <v>13</v>
      </c>
      <c r="X295" s="119">
        <v>27.81</v>
      </c>
      <c r="Y295" s="119">
        <v>17.829999999999998</v>
      </c>
      <c r="AD295" s="9" t="s">
        <v>339</v>
      </c>
    </row>
    <row r="296" spans="1:30" ht="17" x14ac:dyDescent="0.2">
      <c r="A296" s="100" t="str">
        <f>CONCATENATE(E296," ",F296)</f>
        <v>Bison sp.</v>
      </c>
      <c r="C296" s="8" t="s">
        <v>1571</v>
      </c>
      <c r="D296" s="8" t="s">
        <v>2332</v>
      </c>
      <c r="E296" s="2" t="s">
        <v>105</v>
      </c>
      <c r="F296" s="2" t="s">
        <v>15</v>
      </c>
      <c r="G296" s="9">
        <v>892</v>
      </c>
      <c r="H296" s="8">
        <v>474</v>
      </c>
      <c r="I296" s="9" t="s">
        <v>270</v>
      </c>
      <c r="J296" s="8" t="s">
        <v>212</v>
      </c>
      <c r="K296" s="8"/>
      <c r="L296" s="175" t="s">
        <v>367</v>
      </c>
      <c r="M296" s="99"/>
      <c r="N296" s="77">
        <v>33.620556000000001</v>
      </c>
      <c r="O296" s="77">
        <v>-101.892222</v>
      </c>
      <c r="P296" s="62">
        <v>447.65370878447101</v>
      </c>
      <c r="Q296" s="69" t="s">
        <v>16</v>
      </c>
      <c r="R296" s="69" t="s">
        <v>2363</v>
      </c>
      <c r="T296" s="63" t="s">
        <v>171</v>
      </c>
      <c r="U296" s="63" t="s">
        <v>13</v>
      </c>
      <c r="X296" s="119">
        <v>27.45</v>
      </c>
      <c r="Y296" s="119">
        <v>13.72</v>
      </c>
      <c r="AD296" s="9" t="s">
        <v>342</v>
      </c>
    </row>
    <row r="297" spans="1:30" ht="17" x14ac:dyDescent="0.2">
      <c r="A297" s="100" t="str">
        <f>CONCATENATE(E297," ",F297)</f>
        <v>Bison sp.</v>
      </c>
      <c r="C297" s="8" t="s">
        <v>1571</v>
      </c>
      <c r="D297" s="8" t="s">
        <v>2332</v>
      </c>
      <c r="E297" s="2" t="s">
        <v>105</v>
      </c>
      <c r="F297" s="2" t="s">
        <v>15</v>
      </c>
      <c r="G297" s="9">
        <v>892</v>
      </c>
      <c r="H297" s="8">
        <v>493</v>
      </c>
      <c r="I297" s="9" t="s">
        <v>270</v>
      </c>
      <c r="J297" s="8" t="s">
        <v>212</v>
      </c>
      <c r="K297" s="8"/>
      <c r="M297" s="99"/>
      <c r="N297" s="77">
        <v>33.620556000000001</v>
      </c>
      <c r="O297" s="77">
        <v>-101.892222</v>
      </c>
      <c r="P297" s="62">
        <v>447.65370878447101</v>
      </c>
      <c r="Q297" s="69" t="s">
        <v>16</v>
      </c>
      <c r="R297" s="69" t="s">
        <v>2363</v>
      </c>
      <c r="T297" s="63" t="s">
        <v>166</v>
      </c>
      <c r="U297" s="63" t="s">
        <v>13</v>
      </c>
      <c r="X297" s="119">
        <v>24.81</v>
      </c>
      <c r="Y297" s="119">
        <v>17.329999999999998</v>
      </c>
      <c r="AD297" s="9" t="s">
        <v>365</v>
      </c>
    </row>
    <row r="298" spans="1:30" ht="17" x14ac:dyDescent="0.2">
      <c r="A298" s="100" t="str">
        <f>CONCATENATE(E298," ",F298)</f>
        <v>Bison sp.</v>
      </c>
      <c r="C298" s="8" t="s">
        <v>1571</v>
      </c>
      <c r="D298" s="8" t="s">
        <v>2332</v>
      </c>
      <c r="E298" s="2" t="s">
        <v>105</v>
      </c>
      <c r="F298" s="2" t="s">
        <v>15</v>
      </c>
      <c r="G298" s="9">
        <v>892</v>
      </c>
      <c r="H298" s="206" t="s">
        <v>363</v>
      </c>
      <c r="I298" s="9" t="s">
        <v>270</v>
      </c>
      <c r="J298" s="8" t="s">
        <v>212</v>
      </c>
      <c r="K298" s="63"/>
      <c r="M298" s="99"/>
      <c r="N298" s="77">
        <v>33.620556000000001</v>
      </c>
      <c r="O298" s="77">
        <v>-101.892222</v>
      </c>
      <c r="P298" s="62">
        <v>447.65370878447101</v>
      </c>
      <c r="Q298" s="69" t="s">
        <v>16</v>
      </c>
      <c r="R298" s="69" t="s">
        <v>2363</v>
      </c>
      <c r="T298" s="63" t="s">
        <v>171</v>
      </c>
      <c r="U298" s="63" t="s">
        <v>13</v>
      </c>
      <c r="X298" s="119">
        <v>26.34</v>
      </c>
      <c r="Y298" s="119">
        <v>15.38</v>
      </c>
      <c r="AD298" s="9" t="s">
        <v>362</v>
      </c>
    </row>
    <row r="299" spans="1:30" ht="17" x14ac:dyDescent="0.2">
      <c r="A299" s="100" t="str">
        <f>CONCATENATE(E299," ",F299)</f>
        <v>Bison sp.</v>
      </c>
      <c r="C299" s="8" t="s">
        <v>1571</v>
      </c>
      <c r="D299" s="8" t="s">
        <v>2332</v>
      </c>
      <c r="E299" s="2" t="s">
        <v>105</v>
      </c>
      <c r="F299" s="2" t="s">
        <v>15</v>
      </c>
      <c r="G299" s="9">
        <v>892</v>
      </c>
      <c r="H299" s="8" t="s">
        <v>336</v>
      </c>
      <c r="I299" s="9" t="s">
        <v>270</v>
      </c>
      <c r="J299" s="8" t="s">
        <v>212</v>
      </c>
      <c r="K299" s="8"/>
      <c r="L299" s="175" t="s">
        <v>336</v>
      </c>
      <c r="M299" s="99"/>
      <c r="N299" s="77">
        <v>33.620556000000001</v>
      </c>
      <c r="O299" s="77">
        <v>-101.892222</v>
      </c>
      <c r="P299" s="62">
        <v>447.65370878447101</v>
      </c>
      <c r="Q299" s="69" t="s">
        <v>16</v>
      </c>
      <c r="R299" s="69" t="s">
        <v>2363</v>
      </c>
      <c r="T299" s="63" t="s">
        <v>171</v>
      </c>
      <c r="U299" s="63" t="s">
        <v>13</v>
      </c>
      <c r="X299" s="119">
        <v>28.16</v>
      </c>
      <c r="Y299" s="119">
        <v>20.22</v>
      </c>
      <c r="AD299" s="9" t="s">
        <v>346</v>
      </c>
    </row>
    <row r="300" spans="1:30" ht="17" x14ac:dyDescent="0.2">
      <c r="A300" s="100" t="str">
        <f>CONCATENATE(E300," ",F300)</f>
        <v>Bison sp.</v>
      </c>
      <c r="C300" s="8" t="s">
        <v>1571</v>
      </c>
      <c r="D300" s="8" t="s">
        <v>2332</v>
      </c>
      <c r="E300" s="2" t="s">
        <v>105</v>
      </c>
      <c r="F300" s="2" t="s">
        <v>15</v>
      </c>
      <c r="G300" s="9">
        <v>892</v>
      </c>
      <c r="H300" s="8" t="s">
        <v>336</v>
      </c>
      <c r="I300" s="9" t="s">
        <v>270</v>
      </c>
      <c r="J300" s="8" t="s">
        <v>212</v>
      </c>
      <c r="K300" s="8"/>
      <c r="L300" s="175" t="s">
        <v>336</v>
      </c>
      <c r="M300" s="99"/>
      <c r="N300" s="77">
        <v>33.620556000000001</v>
      </c>
      <c r="O300" s="77">
        <v>-101.892222</v>
      </c>
      <c r="P300" s="62">
        <v>447.65370878447101</v>
      </c>
      <c r="Q300" s="69" t="s">
        <v>16</v>
      </c>
      <c r="R300" s="69" t="s">
        <v>2363</v>
      </c>
      <c r="T300" s="63" t="s">
        <v>171</v>
      </c>
      <c r="U300" s="63" t="s">
        <v>13</v>
      </c>
      <c r="X300" s="119">
        <v>26.37</v>
      </c>
      <c r="Y300" s="119">
        <v>16.05</v>
      </c>
      <c r="AD300" s="9" t="s">
        <v>361</v>
      </c>
    </row>
    <row r="301" spans="1:30" ht="17" x14ac:dyDescent="0.2">
      <c r="A301" s="100" t="str">
        <f>CONCATENATE(E301," ",F301)</f>
        <v>Bison sp.</v>
      </c>
      <c r="C301" s="8" t="s">
        <v>1571</v>
      </c>
      <c r="D301" s="8" t="s">
        <v>2332</v>
      </c>
      <c r="E301" s="2" t="s">
        <v>105</v>
      </c>
      <c r="F301" s="2" t="s">
        <v>15</v>
      </c>
      <c r="G301" s="9">
        <v>892</v>
      </c>
      <c r="H301" s="8" t="s">
        <v>336</v>
      </c>
      <c r="I301" s="9" t="s">
        <v>270</v>
      </c>
      <c r="J301" s="8" t="s">
        <v>212</v>
      </c>
      <c r="K301" s="8"/>
      <c r="L301" s="175" t="s">
        <v>336</v>
      </c>
      <c r="M301" s="99"/>
      <c r="N301" s="77">
        <v>33.620556000000001</v>
      </c>
      <c r="O301" s="77">
        <v>-101.892222</v>
      </c>
      <c r="P301" s="62">
        <v>447.65370878447101</v>
      </c>
      <c r="Q301" s="69" t="s">
        <v>16</v>
      </c>
      <c r="R301" s="69" t="s">
        <v>2363</v>
      </c>
      <c r="T301" s="63" t="s">
        <v>171</v>
      </c>
      <c r="U301" s="63" t="s">
        <v>13</v>
      </c>
      <c r="X301" s="119">
        <v>26.1</v>
      </c>
      <c r="Y301" s="119">
        <v>15.4</v>
      </c>
      <c r="AD301" s="9" t="s">
        <v>364</v>
      </c>
    </row>
    <row r="302" spans="1:30" ht="17" x14ac:dyDescent="0.2">
      <c r="A302" s="100" t="str">
        <f>CONCATENATE(E302," ",F302)</f>
        <v>Bison sp.</v>
      </c>
      <c r="C302" s="8" t="s">
        <v>1571</v>
      </c>
      <c r="D302" s="8" t="s">
        <v>2332</v>
      </c>
      <c r="E302" s="2" t="s">
        <v>105</v>
      </c>
      <c r="F302" s="2" t="s">
        <v>15</v>
      </c>
      <c r="G302" s="9">
        <v>892</v>
      </c>
      <c r="H302" s="8" t="s">
        <v>336</v>
      </c>
      <c r="I302" s="9" t="s">
        <v>270</v>
      </c>
      <c r="J302" s="8" t="s">
        <v>212</v>
      </c>
      <c r="K302" s="8"/>
      <c r="L302" s="175" t="s">
        <v>336</v>
      </c>
      <c r="M302" s="99"/>
      <c r="N302" s="77">
        <v>33.620556000000001</v>
      </c>
      <c r="O302" s="77">
        <v>-101.892222</v>
      </c>
      <c r="P302" s="62">
        <v>447.65370878447101</v>
      </c>
      <c r="Q302" s="69" t="s">
        <v>16</v>
      </c>
      <c r="R302" s="69" t="s">
        <v>2363</v>
      </c>
      <c r="T302" s="63" t="s">
        <v>171</v>
      </c>
      <c r="U302" s="63" t="s">
        <v>13</v>
      </c>
      <c r="X302" s="119">
        <v>25.84</v>
      </c>
      <c r="Y302" s="119">
        <v>16.28</v>
      </c>
      <c r="AD302" s="9" t="s">
        <v>366</v>
      </c>
    </row>
    <row r="303" spans="1:30" ht="17" x14ac:dyDescent="0.2">
      <c r="A303" s="100" t="str">
        <f>CONCATENATE(E303," ",F303)</f>
        <v>Bison sp.</v>
      </c>
      <c r="C303" s="8" t="s">
        <v>1571</v>
      </c>
      <c r="D303" s="8" t="s">
        <v>2332</v>
      </c>
      <c r="E303" s="2" t="s">
        <v>105</v>
      </c>
      <c r="F303" s="2" t="s">
        <v>15</v>
      </c>
      <c r="G303" s="9">
        <v>892</v>
      </c>
      <c r="H303" s="8" t="s">
        <v>356</v>
      </c>
      <c r="I303" s="9" t="s">
        <v>270</v>
      </c>
      <c r="J303" s="8" t="s">
        <v>212</v>
      </c>
      <c r="K303" s="8"/>
      <c r="L303" s="175" t="s">
        <v>356</v>
      </c>
      <c r="M303" s="99"/>
      <c r="N303" s="77">
        <v>33.620556000000001</v>
      </c>
      <c r="O303" s="77">
        <v>-101.892222</v>
      </c>
      <c r="P303" s="62">
        <v>447.65370878447101</v>
      </c>
      <c r="Q303" s="69" t="s">
        <v>16</v>
      </c>
      <c r="R303" s="69" t="s">
        <v>2363</v>
      </c>
      <c r="T303" s="63" t="s">
        <v>166</v>
      </c>
      <c r="U303" s="63" t="s">
        <v>13</v>
      </c>
      <c r="X303" s="119">
        <v>25.4</v>
      </c>
      <c r="Y303" s="119">
        <v>15.1</v>
      </c>
      <c r="AD303" s="9" t="s">
        <v>357</v>
      </c>
    </row>
    <row r="304" spans="1:30" ht="17" x14ac:dyDescent="0.2">
      <c r="A304" s="100" t="str">
        <f>CONCATENATE(E304," ",F304)</f>
        <v>Bison sp.</v>
      </c>
      <c r="C304" s="8" t="s">
        <v>1571</v>
      </c>
      <c r="D304" s="8" t="s">
        <v>2332</v>
      </c>
      <c r="E304" s="2" t="s">
        <v>105</v>
      </c>
      <c r="F304" s="2" t="s">
        <v>15</v>
      </c>
      <c r="G304" s="9">
        <v>892</v>
      </c>
      <c r="H304" s="9" t="s">
        <v>356</v>
      </c>
      <c r="I304" s="9" t="s">
        <v>270</v>
      </c>
      <c r="J304" s="8" t="s">
        <v>212</v>
      </c>
      <c r="K304" s="8"/>
      <c r="L304" s="175" t="s">
        <v>356</v>
      </c>
      <c r="M304" s="99"/>
      <c r="N304" s="77">
        <v>33.620556000000001</v>
      </c>
      <c r="O304" s="77">
        <v>-101.892222</v>
      </c>
      <c r="P304" s="62">
        <v>447.65370878447101</v>
      </c>
      <c r="Q304" s="69" t="s">
        <v>16</v>
      </c>
      <c r="R304" s="69" t="s">
        <v>2363</v>
      </c>
      <c r="T304" s="63" t="s">
        <v>171</v>
      </c>
      <c r="U304" s="63" t="s">
        <v>13</v>
      </c>
      <c r="X304" s="119">
        <v>25.7</v>
      </c>
      <c r="Y304" s="119">
        <v>18.100000000000001</v>
      </c>
      <c r="AD304" s="9" t="s">
        <v>339</v>
      </c>
    </row>
    <row r="305" spans="1:30" ht="17" x14ac:dyDescent="0.2">
      <c r="A305" s="100" t="str">
        <f>CONCATENATE(E305," ",F305)</f>
        <v>Bison sp.</v>
      </c>
      <c r="C305" s="8" t="s">
        <v>1571</v>
      </c>
      <c r="D305" s="8" t="s">
        <v>2332</v>
      </c>
      <c r="E305" s="2" t="s">
        <v>105</v>
      </c>
      <c r="F305" s="2" t="s">
        <v>15</v>
      </c>
      <c r="G305" s="9">
        <v>892</v>
      </c>
      <c r="H305" s="8" t="s">
        <v>344</v>
      </c>
      <c r="I305" s="9" t="s">
        <v>270</v>
      </c>
      <c r="J305" s="8" t="s">
        <v>212</v>
      </c>
      <c r="K305" s="8"/>
      <c r="L305" s="175" t="s">
        <v>344</v>
      </c>
      <c r="M305" s="99"/>
      <c r="N305" s="77">
        <v>33.620556000000001</v>
      </c>
      <c r="O305" s="77">
        <v>-101.892222</v>
      </c>
      <c r="P305" s="62">
        <v>447.65370878447101</v>
      </c>
      <c r="Q305" s="69" t="s">
        <v>16</v>
      </c>
      <c r="R305" s="69" t="s">
        <v>2363</v>
      </c>
      <c r="T305" s="63" t="s">
        <v>166</v>
      </c>
      <c r="U305" s="63" t="s">
        <v>13</v>
      </c>
      <c r="X305" s="119">
        <v>26.9</v>
      </c>
      <c r="Y305" s="119">
        <v>18.23</v>
      </c>
      <c r="AD305" s="9" t="s">
        <v>345</v>
      </c>
    </row>
    <row r="306" spans="1:30" ht="17" x14ac:dyDescent="0.2">
      <c r="A306" s="100" t="str">
        <f>CONCATENATE(E306," ",F306)</f>
        <v>Bison sp.</v>
      </c>
      <c r="C306" s="8" t="s">
        <v>1571</v>
      </c>
      <c r="D306" s="8" t="s">
        <v>2332</v>
      </c>
      <c r="E306" s="2" t="s">
        <v>105</v>
      </c>
      <c r="F306" s="2" t="s">
        <v>15</v>
      </c>
      <c r="G306" s="9">
        <v>892</v>
      </c>
      <c r="H306" s="8" t="s">
        <v>348</v>
      </c>
      <c r="I306" s="9" t="s">
        <v>270</v>
      </c>
      <c r="J306" s="8" t="s">
        <v>212</v>
      </c>
      <c r="K306" s="8"/>
      <c r="L306" s="175" t="s">
        <v>348</v>
      </c>
      <c r="M306" s="99"/>
      <c r="N306" s="77">
        <v>33.620556000000001</v>
      </c>
      <c r="O306" s="77">
        <v>-101.892222</v>
      </c>
      <c r="P306" s="62">
        <v>447.65370878447101</v>
      </c>
      <c r="Q306" s="69" t="s">
        <v>16</v>
      </c>
      <c r="R306" s="69" t="s">
        <v>2363</v>
      </c>
      <c r="T306" s="63" t="s">
        <v>166</v>
      </c>
      <c r="U306" s="63" t="s">
        <v>13</v>
      </c>
      <c r="X306" s="119">
        <v>23</v>
      </c>
      <c r="Y306" s="119">
        <v>17.100000000000001</v>
      </c>
      <c r="AD306" s="9" t="s">
        <v>350</v>
      </c>
    </row>
    <row r="307" spans="1:30" ht="17" x14ac:dyDescent="0.2">
      <c r="A307" s="100" t="str">
        <f>CONCATENATE(E307," ",F307)</f>
        <v>Bison sp.</v>
      </c>
      <c r="C307" s="8" t="s">
        <v>1571</v>
      </c>
      <c r="D307" s="8" t="s">
        <v>2332</v>
      </c>
      <c r="E307" s="2" t="s">
        <v>105</v>
      </c>
      <c r="F307" s="2" t="s">
        <v>15</v>
      </c>
      <c r="G307" s="9">
        <v>892</v>
      </c>
      <c r="H307" s="8">
        <v>77</v>
      </c>
      <c r="I307" s="9" t="s">
        <v>270</v>
      </c>
      <c r="J307" s="8" t="s">
        <v>212</v>
      </c>
      <c r="K307" s="8"/>
      <c r="M307" s="99"/>
      <c r="N307" s="77">
        <v>33.620556000000001</v>
      </c>
      <c r="O307" s="77">
        <v>-101.892222</v>
      </c>
      <c r="P307" s="62">
        <v>447.65370878447101</v>
      </c>
      <c r="Q307" s="69" t="s">
        <v>16</v>
      </c>
      <c r="R307" s="69" t="s">
        <v>2375</v>
      </c>
      <c r="T307" s="63" t="s">
        <v>166</v>
      </c>
      <c r="U307" s="63" t="s">
        <v>13</v>
      </c>
      <c r="X307" s="119">
        <v>24.6</v>
      </c>
      <c r="Y307" s="119">
        <v>29.1</v>
      </c>
      <c r="AD307" s="9" t="s">
        <v>268</v>
      </c>
    </row>
    <row r="308" spans="1:30" ht="17" x14ac:dyDescent="0.2">
      <c r="A308" s="100" t="str">
        <f>CONCATENATE(E308," ",F308)</f>
        <v>Bison sp.</v>
      </c>
      <c r="C308" s="8" t="s">
        <v>1571</v>
      </c>
      <c r="D308" s="8" t="s">
        <v>2332</v>
      </c>
      <c r="E308" s="2" t="s">
        <v>105</v>
      </c>
      <c r="F308" s="2" t="s">
        <v>15</v>
      </c>
      <c r="G308" s="9">
        <v>892</v>
      </c>
      <c r="H308" s="8">
        <v>-999</v>
      </c>
      <c r="I308" s="9" t="s">
        <v>270</v>
      </c>
      <c r="J308" s="8" t="s">
        <v>212</v>
      </c>
      <c r="K308" s="8"/>
      <c r="M308" s="99"/>
      <c r="N308" s="77">
        <v>33.620556000000001</v>
      </c>
      <c r="O308" s="77">
        <v>-101.892222</v>
      </c>
      <c r="P308" s="62">
        <v>447.65370878447101</v>
      </c>
      <c r="Q308" s="69" t="s">
        <v>31</v>
      </c>
      <c r="R308" s="69" t="s">
        <v>2366</v>
      </c>
      <c r="T308" s="63" t="s">
        <v>171</v>
      </c>
      <c r="U308" s="63" t="s">
        <v>13</v>
      </c>
      <c r="X308" s="119">
        <v>38.31</v>
      </c>
      <c r="Y308" s="119">
        <v>16.170000000000002</v>
      </c>
      <c r="AD308" s="9" t="s">
        <v>340</v>
      </c>
    </row>
    <row r="309" spans="1:30" ht="17" x14ac:dyDescent="0.2">
      <c r="A309" s="100" t="str">
        <f>CONCATENATE(E309," ",F309)</f>
        <v>Bison sp.</v>
      </c>
      <c r="C309" s="8" t="s">
        <v>1571</v>
      </c>
      <c r="D309" s="8" t="s">
        <v>2332</v>
      </c>
      <c r="E309" s="2" t="s">
        <v>105</v>
      </c>
      <c r="F309" s="2" t="s">
        <v>15</v>
      </c>
      <c r="G309" s="9">
        <v>892</v>
      </c>
      <c r="H309" s="8">
        <v>-999</v>
      </c>
      <c r="I309" s="9" t="s">
        <v>270</v>
      </c>
      <c r="J309" s="8" t="s">
        <v>212</v>
      </c>
      <c r="K309" s="8"/>
      <c r="M309" s="99"/>
      <c r="N309" s="77">
        <v>33.620556000000001</v>
      </c>
      <c r="O309" s="77">
        <v>-101.892222</v>
      </c>
      <c r="P309" s="62">
        <v>447.65370878447101</v>
      </c>
      <c r="Q309" s="69" t="s">
        <v>31</v>
      </c>
      <c r="R309" s="69" t="s">
        <v>2366</v>
      </c>
      <c r="T309" s="63" t="s">
        <v>171</v>
      </c>
      <c r="U309" s="63" t="s">
        <v>13</v>
      </c>
      <c r="X309" s="119">
        <v>36.1</v>
      </c>
      <c r="Y309" s="119">
        <v>15.28</v>
      </c>
      <c r="AD309" s="9" t="s">
        <v>343</v>
      </c>
    </row>
    <row r="310" spans="1:30" ht="17" x14ac:dyDescent="0.2">
      <c r="A310" s="100" t="str">
        <f>CONCATENATE(E310," ",F310)</f>
        <v>Bison sp.</v>
      </c>
      <c r="C310" s="8" t="s">
        <v>1571</v>
      </c>
      <c r="D310" s="8" t="s">
        <v>2332</v>
      </c>
      <c r="E310" s="2" t="s">
        <v>105</v>
      </c>
      <c r="F310" s="2" t="s">
        <v>15</v>
      </c>
      <c r="G310" s="9">
        <v>892</v>
      </c>
      <c r="H310" s="8">
        <v>-999</v>
      </c>
      <c r="I310" s="9" t="s">
        <v>270</v>
      </c>
      <c r="J310" s="8" t="s">
        <v>212</v>
      </c>
      <c r="K310" s="8"/>
      <c r="M310" s="99"/>
      <c r="N310" s="77">
        <v>33.620556000000001</v>
      </c>
      <c r="O310" s="77">
        <v>-101.892222</v>
      </c>
      <c r="P310" s="62">
        <v>447.65370878447101</v>
      </c>
      <c r="Q310" s="69" t="s">
        <v>31</v>
      </c>
      <c r="R310" s="69" t="s">
        <v>2366</v>
      </c>
      <c r="T310" s="63" t="s">
        <v>166</v>
      </c>
      <c r="U310" s="63" t="s">
        <v>13</v>
      </c>
      <c r="X310" s="119">
        <v>31.93</v>
      </c>
      <c r="Y310" s="119">
        <v>21.3</v>
      </c>
      <c r="AD310" s="9" t="s">
        <v>359</v>
      </c>
    </row>
    <row r="311" spans="1:30" ht="17" x14ac:dyDescent="0.2">
      <c r="A311" s="100" t="str">
        <f>CONCATENATE(E311," ",F311)</f>
        <v>Bison sp.</v>
      </c>
      <c r="C311" s="8" t="s">
        <v>1571</v>
      </c>
      <c r="D311" s="8" t="s">
        <v>2332</v>
      </c>
      <c r="E311" s="2" t="s">
        <v>105</v>
      </c>
      <c r="F311" s="2" t="s">
        <v>15</v>
      </c>
      <c r="G311" s="9">
        <v>892</v>
      </c>
      <c r="H311" s="8">
        <v>-999</v>
      </c>
      <c r="I311" s="9" t="s">
        <v>270</v>
      </c>
      <c r="J311" s="8" t="s">
        <v>212</v>
      </c>
      <c r="K311" s="8"/>
      <c r="M311" s="99"/>
      <c r="N311" s="77">
        <v>33.620556000000001</v>
      </c>
      <c r="O311" s="77">
        <v>-101.892222</v>
      </c>
      <c r="P311" s="62">
        <v>447.65370878447101</v>
      </c>
      <c r="Q311" s="69" t="s">
        <v>31</v>
      </c>
      <c r="R311" s="69" t="s">
        <v>2366</v>
      </c>
      <c r="T311" s="63" t="s">
        <v>171</v>
      </c>
      <c r="U311" s="63" t="s">
        <v>13</v>
      </c>
      <c r="X311" s="119">
        <v>34.5</v>
      </c>
      <c r="Y311" s="119">
        <v>21.7</v>
      </c>
      <c r="AD311" s="9" t="s">
        <v>360</v>
      </c>
    </row>
    <row r="312" spans="1:30" ht="17" x14ac:dyDescent="0.2">
      <c r="A312" s="100" t="str">
        <f>CONCATENATE(E312," ",F312)</f>
        <v>Bison sp.</v>
      </c>
      <c r="C312" s="8" t="s">
        <v>1571</v>
      </c>
      <c r="D312" s="8" t="s">
        <v>2332</v>
      </c>
      <c r="E312" s="2" t="s">
        <v>105</v>
      </c>
      <c r="F312" s="2" t="s">
        <v>15</v>
      </c>
      <c r="G312" s="9">
        <v>892</v>
      </c>
      <c r="H312" s="8">
        <v>-999</v>
      </c>
      <c r="I312" s="9" t="s">
        <v>270</v>
      </c>
      <c r="J312" s="8" t="s">
        <v>212</v>
      </c>
      <c r="K312" s="8"/>
      <c r="M312" s="99"/>
      <c r="N312" s="77">
        <v>33.620556000000001</v>
      </c>
      <c r="O312" s="77">
        <v>-101.892222</v>
      </c>
      <c r="P312" s="62">
        <v>447.65370878447101</v>
      </c>
      <c r="Q312" s="69" t="s">
        <v>31</v>
      </c>
      <c r="R312" s="69" t="s">
        <v>2366</v>
      </c>
      <c r="T312" s="63" t="s">
        <v>171</v>
      </c>
      <c r="U312" s="63" t="s">
        <v>13</v>
      </c>
      <c r="X312" s="119">
        <v>30.49</v>
      </c>
      <c r="Y312" s="119">
        <v>15.13</v>
      </c>
      <c r="AD312" s="9" t="s">
        <v>368</v>
      </c>
    </row>
    <row r="313" spans="1:30" ht="17" x14ac:dyDescent="0.2">
      <c r="A313" s="100" t="str">
        <f>CONCATENATE(E313," ",F313)</f>
        <v>Bison sp.</v>
      </c>
      <c r="C313" s="8" t="s">
        <v>1571</v>
      </c>
      <c r="D313" s="8" t="s">
        <v>2332</v>
      </c>
      <c r="E313" s="2" t="s">
        <v>105</v>
      </c>
      <c r="F313" s="2" t="s">
        <v>15</v>
      </c>
      <c r="G313" s="9">
        <v>892</v>
      </c>
      <c r="H313" s="8">
        <v>4</v>
      </c>
      <c r="I313" s="9" t="s">
        <v>270</v>
      </c>
      <c r="J313" s="8" t="s">
        <v>212</v>
      </c>
      <c r="K313" s="8"/>
      <c r="L313" s="175">
        <v>4</v>
      </c>
      <c r="M313" s="99"/>
      <c r="N313" s="77">
        <v>33.620556000000001</v>
      </c>
      <c r="O313" s="77">
        <v>-101.892222</v>
      </c>
      <c r="P313" s="62">
        <v>447.65370878447101</v>
      </c>
      <c r="Q313" s="69" t="s">
        <v>31</v>
      </c>
      <c r="R313" s="69" t="s">
        <v>2366</v>
      </c>
      <c r="T313" s="63" t="s">
        <v>166</v>
      </c>
      <c r="U313" s="63" t="s">
        <v>13</v>
      </c>
      <c r="X313" s="119">
        <v>38.869999999999997</v>
      </c>
      <c r="Y313" s="119">
        <v>20.9</v>
      </c>
      <c r="AD313" s="9" t="s">
        <v>347</v>
      </c>
    </row>
    <row r="314" spans="1:30" ht="17" x14ac:dyDescent="0.2">
      <c r="A314" s="100" t="str">
        <f>CONCATENATE(E314," ",F314)</f>
        <v>Bison sp.</v>
      </c>
      <c r="C314" s="8" t="s">
        <v>1571</v>
      </c>
      <c r="D314" s="8" t="s">
        <v>2332</v>
      </c>
      <c r="E314" s="2" t="s">
        <v>105</v>
      </c>
      <c r="F314" s="2" t="s">
        <v>15</v>
      </c>
      <c r="G314" s="9">
        <v>892</v>
      </c>
      <c r="H314" s="8">
        <v>19</v>
      </c>
      <c r="I314" s="9" t="s">
        <v>270</v>
      </c>
      <c r="J314" s="8" t="s">
        <v>212</v>
      </c>
      <c r="K314" s="8"/>
      <c r="M314" s="99"/>
      <c r="N314" s="77">
        <v>33.620556000000001</v>
      </c>
      <c r="O314" s="77">
        <v>-101.892222</v>
      </c>
      <c r="P314" s="62">
        <v>447.65370878447101</v>
      </c>
      <c r="Q314" s="69" t="s">
        <v>31</v>
      </c>
      <c r="R314" s="69" t="s">
        <v>2366</v>
      </c>
      <c r="T314" s="63" t="s">
        <v>166</v>
      </c>
      <c r="U314" s="63" t="s">
        <v>13</v>
      </c>
      <c r="X314" s="119">
        <v>33.78</v>
      </c>
      <c r="Y314" s="119">
        <v>19.36</v>
      </c>
      <c r="AD314" s="9" t="s">
        <v>341</v>
      </c>
    </row>
    <row r="315" spans="1:30" ht="17" x14ac:dyDescent="0.2">
      <c r="A315" s="100" t="str">
        <f>CONCATENATE(E315," ",F315)</f>
        <v>Bison sp.</v>
      </c>
      <c r="C315" s="8" t="s">
        <v>1571</v>
      </c>
      <c r="D315" s="8" t="s">
        <v>2332</v>
      </c>
      <c r="E315" s="2" t="s">
        <v>105</v>
      </c>
      <c r="F315" s="2" t="s">
        <v>15</v>
      </c>
      <c r="G315" s="9">
        <v>892</v>
      </c>
      <c r="H315" s="8">
        <v>258</v>
      </c>
      <c r="I315" s="9" t="s">
        <v>270</v>
      </c>
      <c r="J315" s="8" t="s">
        <v>212</v>
      </c>
      <c r="K315" s="8"/>
      <c r="M315" s="99"/>
      <c r="N315" s="77">
        <v>33.620556000000001</v>
      </c>
      <c r="O315" s="77">
        <v>-101.892222</v>
      </c>
      <c r="P315" s="62">
        <v>447.65370878447101</v>
      </c>
      <c r="Q315" s="69" t="s">
        <v>31</v>
      </c>
      <c r="R315" s="69" t="s">
        <v>2366</v>
      </c>
      <c r="T315" s="63" t="s">
        <v>166</v>
      </c>
      <c r="U315" s="63" t="s">
        <v>13</v>
      </c>
      <c r="X315" s="119">
        <v>33.74</v>
      </c>
      <c r="Y315" s="119">
        <v>17.7</v>
      </c>
      <c r="AD315" s="9" t="s">
        <v>351</v>
      </c>
    </row>
    <row r="316" spans="1:30" ht="17" x14ac:dyDescent="0.2">
      <c r="A316" s="100" t="str">
        <f>CONCATENATE(E316," ",F316)</f>
        <v>Bison sp.</v>
      </c>
      <c r="C316" s="8" t="s">
        <v>1571</v>
      </c>
      <c r="D316" s="8" t="s">
        <v>2332</v>
      </c>
      <c r="E316" s="2" t="s">
        <v>105</v>
      </c>
      <c r="F316" s="2" t="s">
        <v>15</v>
      </c>
      <c r="G316" s="9">
        <v>892</v>
      </c>
      <c r="H316" s="8">
        <v>294</v>
      </c>
      <c r="I316" s="9" t="s">
        <v>270</v>
      </c>
      <c r="J316" s="8" t="s">
        <v>212</v>
      </c>
      <c r="K316" s="8"/>
      <c r="M316" s="99"/>
      <c r="N316" s="77">
        <v>33.620556000000001</v>
      </c>
      <c r="O316" s="77">
        <v>-101.892222</v>
      </c>
      <c r="P316" s="62">
        <v>447.65370878447101</v>
      </c>
      <c r="Q316" s="69" t="s">
        <v>31</v>
      </c>
      <c r="R316" s="69" t="s">
        <v>2366</v>
      </c>
      <c r="T316" s="63" t="s">
        <v>171</v>
      </c>
      <c r="U316" s="63" t="s">
        <v>13</v>
      </c>
      <c r="X316" s="119">
        <v>35.08</v>
      </c>
      <c r="Y316" s="119">
        <v>19.05</v>
      </c>
      <c r="AD316" s="9" t="s">
        <v>339</v>
      </c>
    </row>
    <row r="317" spans="1:30" ht="17" x14ac:dyDescent="0.2">
      <c r="A317" s="100" t="str">
        <f>CONCATENATE(E317," ",F317)</f>
        <v>Bison sp.</v>
      </c>
      <c r="C317" s="8" t="s">
        <v>1571</v>
      </c>
      <c r="D317" s="8" t="s">
        <v>2332</v>
      </c>
      <c r="E317" s="2" t="s">
        <v>105</v>
      </c>
      <c r="F317" s="2" t="s">
        <v>15</v>
      </c>
      <c r="G317" s="9">
        <v>892</v>
      </c>
      <c r="H317" s="8">
        <v>474</v>
      </c>
      <c r="I317" s="9" t="s">
        <v>270</v>
      </c>
      <c r="J317" s="8" t="s">
        <v>212</v>
      </c>
      <c r="K317" s="8"/>
      <c r="L317" s="175" t="s">
        <v>367</v>
      </c>
      <c r="M317" s="99"/>
      <c r="N317" s="77">
        <v>33.620556000000001</v>
      </c>
      <c r="O317" s="77">
        <v>-101.892222</v>
      </c>
      <c r="P317" s="62">
        <v>447.65370878447101</v>
      </c>
      <c r="Q317" s="69" t="s">
        <v>31</v>
      </c>
      <c r="R317" s="69" t="s">
        <v>2366</v>
      </c>
      <c r="T317" s="63" t="s">
        <v>171</v>
      </c>
      <c r="U317" s="63" t="s">
        <v>13</v>
      </c>
      <c r="X317" s="119">
        <v>33.380000000000003</v>
      </c>
      <c r="Y317" s="119">
        <v>13.98</v>
      </c>
      <c r="AD317" s="9" t="s">
        <v>342</v>
      </c>
    </row>
    <row r="318" spans="1:30" ht="17" x14ac:dyDescent="0.2">
      <c r="A318" s="100" t="str">
        <f>CONCATENATE(E318," ",F318)</f>
        <v>Bison sp.</v>
      </c>
      <c r="C318" s="8" t="s">
        <v>1571</v>
      </c>
      <c r="D318" s="8" t="s">
        <v>2332</v>
      </c>
      <c r="E318" s="2" t="s">
        <v>105</v>
      </c>
      <c r="F318" s="2" t="s">
        <v>15</v>
      </c>
      <c r="G318" s="9">
        <v>892</v>
      </c>
      <c r="H318" s="8">
        <v>493</v>
      </c>
      <c r="I318" s="9" t="s">
        <v>270</v>
      </c>
      <c r="J318" s="8" t="s">
        <v>212</v>
      </c>
      <c r="K318" s="8"/>
      <c r="M318" s="99"/>
      <c r="N318" s="77">
        <v>33.620556000000001</v>
      </c>
      <c r="O318" s="77">
        <v>-101.892222</v>
      </c>
      <c r="P318" s="62">
        <v>447.65370878447101</v>
      </c>
      <c r="Q318" s="69" t="s">
        <v>31</v>
      </c>
      <c r="R318" s="69" t="s">
        <v>2366</v>
      </c>
      <c r="T318" s="63" t="s">
        <v>166</v>
      </c>
      <c r="U318" s="63" t="s">
        <v>13</v>
      </c>
      <c r="X318" s="119">
        <v>28.61</v>
      </c>
      <c r="Y318" s="119">
        <v>17.73</v>
      </c>
      <c r="AD318" s="9" t="s">
        <v>365</v>
      </c>
    </row>
    <row r="319" spans="1:30" ht="17" x14ac:dyDescent="0.2">
      <c r="A319" s="100" t="str">
        <f>CONCATENATE(E319," ",F319)</f>
        <v>Bison sp.</v>
      </c>
      <c r="C319" s="8" t="s">
        <v>1571</v>
      </c>
      <c r="D319" s="8" t="s">
        <v>2332</v>
      </c>
      <c r="E319" s="2" t="s">
        <v>105</v>
      </c>
      <c r="F319" s="2" t="s">
        <v>15</v>
      </c>
      <c r="G319" s="9">
        <v>892</v>
      </c>
      <c r="H319" s="8" t="s">
        <v>336</v>
      </c>
      <c r="I319" s="9" t="s">
        <v>270</v>
      </c>
      <c r="J319" s="8" t="s">
        <v>212</v>
      </c>
      <c r="K319" s="8"/>
      <c r="L319" s="175" t="s">
        <v>336</v>
      </c>
      <c r="M319" s="99"/>
      <c r="N319" s="77">
        <v>33.620556000000001</v>
      </c>
      <c r="O319" s="77">
        <v>-101.892222</v>
      </c>
      <c r="P319" s="62">
        <v>447.65370878447101</v>
      </c>
      <c r="Q319" s="69" t="s">
        <v>31</v>
      </c>
      <c r="R319" s="69" t="s">
        <v>2366</v>
      </c>
      <c r="T319" s="63" t="s">
        <v>171</v>
      </c>
      <c r="U319" s="63" t="s">
        <v>13</v>
      </c>
      <c r="X319" s="119">
        <v>37.74</v>
      </c>
      <c r="Y319" s="119">
        <v>19.8</v>
      </c>
      <c r="AD319" s="9" t="s">
        <v>346</v>
      </c>
    </row>
    <row r="320" spans="1:30" ht="17" x14ac:dyDescent="0.2">
      <c r="A320" s="100" t="str">
        <f>CONCATENATE(E320," ",F320)</f>
        <v>Bison sp.</v>
      </c>
      <c r="C320" s="8" t="s">
        <v>1571</v>
      </c>
      <c r="D320" s="8" t="s">
        <v>2332</v>
      </c>
      <c r="E320" s="2" t="s">
        <v>105</v>
      </c>
      <c r="F320" s="2" t="s">
        <v>15</v>
      </c>
      <c r="G320" s="9">
        <v>892</v>
      </c>
      <c r="H320" s="8" t="s">
        <v>336</v>
      </c>
      <c r="I320" s="9" t="s">
        <v>270</v>
      </c>
      <c r="J320" s="8" t="s">
        <v>212</v>
      </c>
      <c r="K320" s="8"/>
      <c r="L320" s="175" t="s">
        <v>336</v>
      </c>
      <c r="M320" s="99"/>
      <c r="N320" s="77">
        <v>33.620556000000001</v>
      </c>
      <c r="O320" s="77">
        <v>-101.892222</v>
      </c>
      <c r="P320" s="62">
        <v>447.65370878447101</v>
      </c>
      <c r="Q320" s="69" t="s">
        <v>31</v>
      </c>
      <c r="R320" s="69" t="s">
        <v>2366</v>
      </c>
      <c r="T320" s="63" t="s">
        <v>171</v>
      </c>
      <c r="U320" s="63" t="s">
        <v>13</v>
      </c>
      <c r="X320" s="119">
        <v>31</v>
      </c>
      <c r="Y320" s="119">
        <v>20</v>
      </c>
      <c r="AD320" s="9" t="s">
        <v>361</v>
      </c>
    </row>
    <row r="321" spans="1:130" ht="17" x14ac:dyDescent="0.2">
      <c r="A321" s="100" t="str">
        <f>CONCATENATE(E321," ",F321)</f>
        <v>Bison sp.</v>
      </c>
      <c r="C321" s="8" t="s">
        <v>1571</v>
      </c>
      <c r="D321" s="8" t="s">
        <v>2332</v>
      </c>
      <c r="E321" s="2" t="s">
        <v>105</v>
      </c>
      <c r="F321" s="2" t="s">
        <v>15</v>
      </c>
      <c r="G321" s="9">
        <v>892</v>
      </c>
      <c r="H321" s="8" t="s">
        <v>336</v>
      </c>
      <c r="I321" s="9" t="s">
        <v>270</v>
      </c>
      <c r="J321" s="8" t="s">
        <v>212</v>
      </c>
      <c r="K321" s="8"/>
      <c r="L321" s="175" t="s">
        <v>336</v>
      </c>
      <c r="M321" s="99"/>
      <c r="N321" s="77">
        <v>33.620556000000001</v>
      </c>
      <c r="O321" s="77">
        <v>-101.892222</v>
      </c>
      <c r="P321" s="62">
        <v>447.65370878447101</v>
      </c>
      <c r="Q321" s="69" t="s">
        <v>31</v>
      </c>
      <c r="R321" s="69" t="s">
        <v>2366</v>
      </c>
      <c r="T321" s="63" t="s">
        <v>171</v>
      </c>
      <c r="U321" s="63" t="s">
        <v>13</v>
      </c>
      <c r="X321" s="119">
        <v>30.62</v>
      </c>
      <c r="Y321" s="119">
        <v>20.57</v>
      </c>
      <c r="AD321" s="9" t="s">
        <v>364</v>
      </c>
    </row>
    <row r="322" spans="1:130" ht="17" x14ac:dyDescent="0.2">
      <c r="A322" s="100" t="str">
        <f>CONCATENATE(E322," ",F322)</f>
        <v>Bison sp.</v>
      </c>
      <c r="C322" s="8" t="s">
        <v>1571</v>
      </c>
      <c r="D322" s="8" t="s">
        <v>2332</v>
      </c>
      <c r="E322" s="2" t="s">
        <v>105</v>
      </c>
      <c r="F322" s="2" t="s">
        <v>15</v>
      </c>
      <c r="G322" s="9">
        <v>892</v>
      </c>
      <c r="H322" s="8" t="s">
        <v>336</v>
      </c>
      <c r="I322" s="9" t="s">
        <v>270</v>
      </c>
      <c r="J322" s="8" t="s">
        <v>212</v>
      </c>
      <c r="K322" s="8"/>
      <c r="L322" s="175" t="s">
        <v>336</v>
      </c>
      <c r="M322" s="99"/>
      <c r="N322" s="77">
        <v>33.620556000000001</v>
      </c>
      <c r="O322" s="77">
        <v>-101.892222</v>
      </c>
      <c r="P322" s="62">
        <v>447.65370878447101</v>
      </c>
      <c r="Q322" s="69" t="s">
        <v>31</v>
      </c>
      <c r="R322" s="69" t="s">
        <v>2366</v>
      </c>
      <c r="T322" s="63" t="s">
        <v>171</v>
      </c>
      <c r="U322" s="63" t="s">
        <v>13</v>
      </c>
      <c r="X322" s="119">
        <v>27.72</v>
      </c>
      <c r="Y322" s="119">
        <v>19.27</v>
      </c>
      <c r="AD322" s="9" t="s">
        <v>342</v>
      </c>
    </row>
    <row r="323" spans="1:130" ht="17" x14ac:dyDescent="0.2">
      <c r="A323" s="100" t="str">
        <f>CONCATENATE(E323," ",F323)</f>
        <v>Bison sp.</v>
      </c>
      <c r="C323" s="8" t="s">
        <v>1571</v>
      </c>
      <c r="D323" s="8" t="s">
        <v>2332</v>
      </c>
      <c r="E323" s="2" t="s">
        <v>105</v>
      </c>
      <c r="F323" s="2" t="s">
        <v>15</v>
      </c>
      <c r="G323" s="9">
        <v>892</v>
      </c>
      <c r="H323" s="8" t="s">
        <v>356</v>
      </c>
      <c r="I323" s="9" t="s">
        <v>270</v>
      </c>
      <c r="J323" s="8" t="s">
        <v>212</v>
      </c>
      <c r="K323" s="8"/>
      <c r="L323" s="175" t="s">
        <v>356</v>
      </c>
      <c r="M323" s="99"/>
      <c r="N323" s="77">
        <v>33.620556000000001</v>
      </c>
      <c r="O323" s="77">
        <v>-101.892222</v>
      </c>
      <c r="P323" s="62">
        <v>447.65370878447101</v>
      </c>
      <c r="Q323" s="69" t="s">
        <v>31</v>
      </c>
      <c r="R323" s="69" t="s">
        <v>2366</v>
      </c>
      <c r="T323" s="63" t="s">
        <v>166</v>
      </c>
      <c r="U323" s="63" t="s">
        <v>13</v>
      </c>
      <c r="X323" s="119">
        <v>31.74</v>
      </c>
      <c r="Y323" s="119">
        <v>20.5</v>
      </c>
      <c r="AD323" s="9" t="s">
        <v>355</v>
      </c>
      <c r="BK323" s="84"/>
      <c r="BL323" s="84"/>
      <c r="BM323" s="84"/>
      <c r="BN323" s="84"/>
      <c r="BO323" s="84"/>
      <c r="BP323" s="84"/>
      <c r="BQ323" s="84"/>
      <c r="BR323" s="84"/>
      <c r="BS323" s="84"/>
      <c r="BT323" s="84"/>
      <c r="BU323" s="84"/>
      <c r="BV323" s="84"/>
      <c r="BW323" s="84"/>
      <c r="BX323" s="84"/>
      <c r="BY323" s="84"/>
      <c r="BZ323" s="84"/>
      <c r="CA323" s="84"/>
      <c r="CB323" s="84"/>
      <c r="CC323" s="84"/>
      <c r="CD323" s="84"/>
      <c r="CE323" s="84"/>
      <c r="CF323" s="84"/>
      <c r="CG323" s="84"/>
      <c r="CH323" s="84"/>
      <c r="CI323" s="84"/>
      <c r="CJ323" s="84"/>
      <c r="CK323" s="84"/>
      <c r="CL323" s="84"/>
      <c r="CM323" s="84"/>
      <c r="CN323" s="84"/>
      <c r="CO323" s="84"/>
      <c r="CP323" s="84"/>
      <c r="CQ323" s="84"/>
      <c r="CR323" s="84"/>
      <c r="CS323" s="84"/>
      <c r="CT323" s="84"/>
      <c r="CU323" s="84"/>
      <c r="CV323" s="84"/>
      <c r="CW323" s="84"/>
      <c r="CX323" s="84"/>
      <c r="CY323" s="84"/>
      <c r="CZ323" s="84"/>
      <c r="DA323" s="84"/>
      <c r="DB323" s="84"/>
      <c r="DC323" s="84"/>
      <c r="DD323" s="84"/>
      <c r="DE323" s="84"/>
      <c r="DF323" s="84"/>
      <c r="DG323" s="84"/>
      <c r="DH323" s="84"/>
      <c r="DI323" s="84"/>
      <c r="DJ323" s="84"/>
      <c r="DK323" s="84"/>
      <c r="DL323" s="84"/>
      <c r="DM323" s="84"/>
      <c r="DN323" s="84"/>
      <c r="DO323" s="84"/>
      <c r="DP323" s="84"/>
      <c r="DQ323" s="84"/>
      <c r="DR323" s="84"/>
      <c r="DS323" s="84"/>
      <c r="DT323" s="84"/>
      <c r="DU323" s="84"/>
      <c r="DV323" s="84"/>
      <c r="DW323" s="84"/>
      <c r="DX323" s="84"/>
      <c r="DY323" s="84"/>
      <c r="DZ323" s="84"/>
    </row>
    <row r="324" spans="1:130" ht="17" x14ac:dyDescent="0.2">
      <c r="A324" s="100" t="str">
        <f>CONCATENATE(E324," ",F324)</f>
        <v>Bison sp.</v>
      </c>
      <c r="C324" s="8" t="s">
        <v>1571</v>
      </c>
      <c r="D324" s="8" t="s">
        <v>2332</v>
      </c>
      <c r="E324" s="2" t="s">
        <v>105</v>
      </c>
      <c r="F324" s="2" t="s">
        <v>15</v>
      </c>
      <c r="G324" s="9">
        <v>892</v>
      </c>
      <c r="H324" s="9" t="s">
        <v>356</v>
      </c>
      <c r="I324" s="9" t="s">
        <v>270</v>
      </c>
      <c r="J324" s="8" t="s">
        <v>212</v>
      </c>
      <c r="K324" s="8"/>
      <c r="L324" s="175" t="s">
        <v>356</v>
      </c>
      <c r="M324" s="99"/>
      <c r="N324" s="77">
        <v>33.620556000000001</v>
      </c>
      <c r="O324" s="77">
        <v>-101.892222</v>
      </c>
      <c r="P324" s="62">
        <v>447.65370878447101</v>
      </c>
      <c r="Q324" s="69" t="s">
        <v>31</v>
      </c>
      <c r="R324" s="69" t="s">
        <v>2366</v>
      </c>
      <c r="T324" s="63" t="s">
        <v>171</v>
      </c>
      <c r="U324" s="63" t="s">
        <v>13</v>
      </c>
      <c r="X324" s="119">
        <v>32.5</v>
      </c>
      <c r="Y324" s="119">
        <v>18.27</v>
      </c>
      <c r="AD324" s="9" t="s">
        <v>339</v>
      </c>
      <c r="BK324" s="84"/>
      <c r="BL324" s="84"/>
      <c r="BM324" s="84"/>
      <c r="BN324" s="84"/>
      <c r="BO324" s="84"/>
      <c r="BP324" s="84"/>
      <c r="BQ324" s="84"/>
      <c r="BR324" s="84"/>
      <c r="BS324" s="84"/>
      <c r="BT324" s="84"/>
      <c r="BU324" s="84"/>
      <c r="BV324" s="84"/>
      <c r="BW324" s="84"/>
      <c r="BX324" s="84"/>
      <c r="BY324" s="84"/>
      <c r="BZ324" s="84"/>
      <c r="CA324" s="84"/>
      <c r="CB324" s="84"/>
      <c r="CC324" s="84"/>
      <c r="CD324" s="84"/>
      <c r="CE324" s="84"/>
      <c r="CF324" s="84"/>
      <c r="CG324" s="84"/>
      <c r="CH324" s="84"/>
      <c r="CI324" s="84"/>
      <c r="CJ324" s="84"/>
      <c r="CK324" s="84"/>
      <c r="CL324" s="84"/>
      <c r="CM324" s="84"/>
      <c r="CN324" s="84"/>
      <c r="CO324" s="84"/>
      <c r="CP324" s="84"/>
      <c r="CQ324" s="84"/>
      <c r="CR324" s="84"/>
      <c r="CS324" s="84"/>
      <c r="CT324" s="84"/>
      <c r="CU324" s="84"/>
      <c r="CV324" s="84"/>
      <c r="CW324" s="84"/>
      <c r="CX324" s="84"/>
      <c r="CY324" s="84"/>
      <c r="CZ324" s="84"/>
      <c r="DA324" s="84"/>
      <c r="DB324" s="84"/>
      <c r="DC324" s="84"/>
      <c r="DD324" s="84"/>
      <c r="DE324" s="84"/>
      <c r="DF324" s="84"/>
      <c r="DG324" s="84"/>
      <c r="DH324" s="84"/>
      <c r="DI324" s="84"/>
      <c r="DJ324" s="84"/>
      <c r="DK324" s="84"/>
      <c r="DL324" s="84"/>
      <c r="DM324" s="84"/>
      <c r="DN324" s="84"/>
      <c r="DO324" s="84"/>
      <c r="DP324" s="84"/>
      <c r="DQ324" s="84"/>
      <c r="DR324" s="84"/>
      <c r="DS324" s="84"/>
      <c r="DT324" s="84"/>
      <c r="DU324" s="84"/>
      <c r="DV324" s="84"/>
      <c r="DW324" s="84"/>
      <c r="DX324" s="84"/>
      <c r="DY324" s="84"/>
      <c r="DZ324" s="84"/>
    </row>
    <row r="325" spans="1:130" ht="17" x14ac:dyDescent="0.2">
      <c r="A325" s="100" t="str">
        <f>CONCATENATE(E325," ",F325)</f>
        <v>Bison sp.</v>
      </c>
      <c r="C325" s="8" t="s">
        <v>1571</v>
      </c>
      <c r="D325" s="8" t="s">
        <v>2332</v>
      </c>
      <c r="E325" s="2" t="s">
        <v>105</v>
      </c>
      <c r="F325" s="2" t="s">
        <v>15</v>
      </c>
      <c r="G325" s="9">
        <v>892</v>
      </c>
      <c r="H325" s="8" t="s">
        <v>344</v>
      </c>
      <c r="I325" s="9" t="s">
        <v>270</v>
      </c>
      <c r="J325" s="8" t="s">
        <v>212</v>
      </c>
      <c r="K325" s="8"/>
      <c r="L325" s="175" t="s">
        <v>344</v>
      </c>
      <c r="M325" s="99"/>
      <c r="N325" s="77">
        <v>33.620556000000001</v>
      </c>
      <c r="O325" s="77">
        <v>-101.892222</v>
      </c>
      <c r="P325" s="62">
        <v>447.65370878447101</v>
      </c>
      <c r="Q325" s="69" t="s">
        <v>31</v>
      </c>
      <c r="R325" s="69" t="s">
        <v>2366</v>
      </c>
      <c r="T325" s="63" t="s">
        <v>166</v>
      </c>
      <c r="U325" s="63" t="s">
        <v>13</v>
      </c>
      <c r="X325" s="119">
        <v>29.12</v>
      </c>
      <c r="Y325" s="119">
        <v>18.829999999999998</v>
      </c>
      <c r="AD325" s="9" t="s">
        <v>345</v>
      </c>
      <c r="BK325" s="84"/>
      <c r="BL325" s="84"/>
      <c r="BM325" s="84"/>
      <c r="BN325" s="84"/>
      <c r="BO325" s="84"/>
      <c r="BP325" s="84"/>
      <c r="BQ325" s="84"/>
      <c r="BR325" s="84"/>
      <c r="BS325" s="84"/>
      <c r="BT325" s="84"/>
      <c r="BU325" s="84"/>
      <c r="BV325" s="84"/>
      <c r="BW325" s="84"/>
      <c r="BX325" s="84"/>
      <c r="BY325" s="84"/>
      <c r="BZ325" s="84"/>
      <c r="CA325" s="84"/>
      <c r="CB325" s="84"/>
      <c r="CC325" s="84"/>
      <c r="CD325" s="84"/>
      <c r="CE325" s="84"/>
      <c r="CF325" s="84"/>
      <c r="CG325" s="84"/>
      <c r="CH325" s="84"/>
      <c r="CI325" s="84"/>
      <c r="CJ325" s="84"/>
      <c r="CK325" s="84"/>
      <c r="CL325" s="84"/>
      <c r="CM325" s="84"/>
      <c r="CN325" s="84"/>
      <c r="CO325" s="84"/>
      <c r="CP325" s="84"/>
      <c r="CQ325" s="84"/>
      <c r="CR325" s="84"/>
      <c r="CS325" s="84"/>
      <c r="CT325" s="84"/>
      <c r="CU325" s="84"/>
      <c r="CV325" s="84"/>
      <c r="CW325" s="84"/>
      <c r="CX325" s="84"/>
      <c r="CY325" s="84"/>
      <c r="CZ325" s="84"/>
      <c r="DA325" s="84"/>
      <c r="DB325" s="84"/>
      <c r="DC325" s="84"/>
      <c r="DD325" s="84"/>
      <c r="DE325" s="84"/>
      <c r="DF325" s="84"/>
      <c r="DG325" s="84"/>
      <c r="DH325" s="84"/>
      <c r="DI325" s="84"/>
      <c r="DJ325" s="84"/>
      <c r="DK325" s="84"/>
      <c r="DL325" s="84"/>
      <c r="DM325" s="84"/>
      <c r="DN325" s="84"/>
      <c r="DO325" s="84"/>
      <c r="DP325" s="84"/>
      <c r="DQ325" s="84"/>
      <c r="DR325" s="84"/>
      <c r="DS325" s="84"/>
      <c r="DT325" s="84"/>
      <c r="DU325" s="84"/>
      <c r="DV325" s="84"/>
      <c r="DW325" s="84"/>
      <c r="DX325" s="84"/>
      <c r="DY325" s="84"/>
      <c r="DZ325" s="84"/>
    </row>
    <row r="326" spans="1:130" ht="17" x14ac:dyDescent="0.2">
      <c r="A326" s="100" t="str">
        <f>CONCATENATE(E326," ",F326)</f>
        <v>Bison sp.</v>
      </c>
      <c r="C326" s="8" t="s">
        <v>1571</v>
      </c>
      <c r="D326" s="8" t="s">
        <v>2332</v>
      </c>
      <c r="E326" s="2" t="s">
        <v>105</v>
      </c>
      <c r="F326" s="2" t="s">
        <v>15</v>
      </c>
      <c r="G326" s="9">
        <v>892</v>
      </c>
      <c r="H326" s="8" t="s">
        <v>348</v>
      </c>
      <c r="I326" s="9" t="s">
        <v>270</v>
      </c>
      <c r="J326" s="8" t="s">
        <v>212</v>
      </c>
      <c r="K326" s="8"/>
      <c r="L326" s="175" t="s">
        <v>348</v>
      </c>
      <c r="M326" s="99"/>
      <c r="N326" s="77">
        <v>33.620556000000001</v>
      </c>
      <c r="O326" s="77">
        <v>-101.892222</v>
      </c>
      <c r="P326" s="62">
        <v>447.65370878447101</v>
      </c>
      <c r="Q326" s="69" t="s">
        <v>31</v>
      </c>
      <c r="R326" s="69" t="s">
        <v>2366</v>
      </c>
      <c r="T326" s="63" t="s">
        <v>166</v>
      </c>
      <c r="U326" s="63" t="s">
        <v>13</v>
      </c>
      <c r="X326" s="119">
        <v>29.5</v>
      </c>
      <c r="Y326" s="119">
        <v>17.8</v>
      </c>
      <c r="AD326" s="9" t="s">
        <v>350</v>
      </c>
      <c r="BK326" s="84"/>
      <c r="BL326" s="84"/>
      <c r="BM326" s="84"/>
      <c r="BN326" s="84"/>
      <c r="BO326" s="84"/>
      <c r="BP326" s="84"/>
      <c r="BQ326" s="84"/>
      <c r="BR326" s="84"/>
      <c r="BS326" s="84"/>
      <c r="BT326" s="84"/>
      <c r="BU326" s="84"/>
      <c r="BV326" s="84"/>
      <c r="BW326" s="84"/>
      <c r="BX326" s="84"/>
      <c r="BY326" s="84"/>
      <c r="BZ326" s="84"/>
      <c r="CA326" s="84"/>
      <c r="CB326" s="84"/>
      <c r="CC326" s="84"/>
      <c r="CD326" s="84"/>
      <c r="CE326" s="84"/>
      <c r="CF326" s="84"/>
      <c r="CG326" s="84"/>
      <c r="CH326" s="84"/>
      <c r="CI326" s="84"/>
      <c r="CJ326" s="84"/>
      <c r="CK326" s="84"/>
      <c r="CL326" s="84"/>
      <c r="CM326" s="84"/>
      <c r="CN326" s="84"/>
      <c r="CO326" s="84"/>
      <c r="CP326" s="84"/>
      <c r="CQ326" s="84"/>
      <c r="CR326" s="84"/>
      <c r="CS326" s="84"/>
      <c r="CT326" s="84"/>
      <c r="CU326" s="84"/>
      <c r="CV326" s="84"/>
      <c r="CW326" s="84"/>
      <c r="CX326" s="84"/>
      <c r="CY326" s="84"/>
      <c r="CZ326" s="84"/>
      <c r="DA326" s="84"/>
      <c r="DB326" s="84"/>
      <c r="DC326" s="84"/>
      <c r="DD326" s="84"/>
      <c r="DE326" s="84"/>
      <c r="DF326" s="84"/>
      <c r="DG326" s="84"/>
      <c r="DH326" s="84"/>
      <c r="DI326" s="84"/>
      <c r="DJ326" s="84"/>
      <c r="DK326" s="84"/>
      <c r="DL326" s="84"/>
      <c r="DM326" s="84"/>
      <c r="DN326" s="84"/>
      <c r="DO326" s="84"/>
      <c r="DP326" s="84"/>
      <c r="DQ326" s="84"/>
      <c r="DR326" s="84"/>
      <c r="DS326" s="84"/>
      <c r="DT326" s="84"/>
      <c r="DU326" s="84"/>
      <c r="DV326" s="84"/>
      <c r="DW326" s="84"/>
      <c r="DX326" s="84"/>
      <c r="DY326" s="84"/>
      <c r="DZ326" s="84"/>
    </row>
    <row r="327" spans="1:130" ht="17" x14ac:dyDescent="0.2">
      <c r="A327" s="100" t="str">
        <f>CONCATENATE(E327," ",F327)</f>
        <v>Bison sp.</v>
      </c>
      <c r="C327" s="8" t="s">
        <v>1571</v>
      </c>
      <c r="D327" s="8" t="s">
        <v>2332</v>
      </c>
      <c r="E327" s="2" t="s">
        <v>105</v>
      </c>
      <c r="F327" s="2" t="s">
        <v>15</v>
      </c>
      <c r="G327" s="9">
        <v>892</v>
      </c>
      <c r="H327" s="8" t="s">
        <v>352</v>
      </c>
      <c r="I327" s="9" t="s">
        <v>270</v>
      </c>
      <c r="J327" s="8" t="s">
        <v>212</v>
      </c>
      <c r="K327" s="8"/>
      <c r="L327" s="175" t="s">
        <v>352</v>
      </c>
      <c r="M327" s="99"/>
      <c r="N327" s="77">
        <v>33.620556000000001</v>
      </c>
      <c r="O327" s="77">
        <v>-101.892222</v>
      </c>
      <c r="P327" s="62">
        <v>447.65370878447101</v>
      </c>
      <c r="Q327" s="69" t="s">
        <v>31</v>
      </c>
      <c r="R327" s="69" t="s">
        <v>2366</v>
      </c>
      <c r="T327" s="63" t="s">
        <v>171</v>
      </c>
      <c r="U327" s="63" t="s">
        <v>13</v>
      </c>
      <c r="X327" s="119">
        <v>30.8</v>
      </c>
      <c r="Y327" s="119">
        <v>17</v>
      </c>
      <c r="AD327" s="9" t="s">
        <v>353</v>
      </c>
      <c r="BK327" s="84"/>
      <c r="BL327" s="84"/>
      <c r="BM327" s="84"/>
      <c r="BN327" s="84"/>
      <c r="BO327" s="84"/>
      <c r="BP327" s="84"/>
      <c r="BQ327" s="84"/>
      <c r="BR327" s="84"/>
      <c r="BS327" s="84"/>
      <c r="BT327" s="84"/>
      <c r="BU327" s="84"/>
      <c r="BV327" s="84"/>
      <c r="BW327" s="84"/>
      <c r="BX327" s="84"/>
      <c r="BY327" s="84"/>
      <c r="BZ327" s="84"/>
      <c r="CA327" s="84"/>
      <c r="CB327" s="84"/>
      <c r="CC327" s="84"/>
      <c r="CD327" s="84"/>
      <c r="CE327" s="84"/>
      <c r="CF327" s="84"/>
      <c r="CG327" s="84"/>
      <c r="CH327" s="84"/>
      <c r="CI327" s="84"/>
      <c r="CJ327" s="84"/>
      <c r="CK327" s="84"/>
      <c r="CL327" s="84"/>
      <c r="CM327" s="84"/>
      <c r="CN327" s="84"/>
      <c r="CO327" s="84"/>
      <c r="CP327" s="84"/>
      <c r="CQ327" s="84"/>
      <c r="CR327" s="84"/>
      <c r="CS327" s="84"/>
      <c r="CT327" s="84"/>
      <c r="CU327" s="84"/>
      <c r="CV327" s="84"/>
      <c r="CW327" s="84"/>
      <c r="CX327" s="84"/>
      <c r="CY327" s="84"/>
      <c r="CZ327" s="84"/>
      <c r="DA327" s="84"/>
      <c r="DB327" s="84"/>
      <c r="DC327" s="84"/>
      <c r="DD327" s="84"/>
      <c r="DE327" s="84"/>
      <c r="DF327" s="84"/>
      <c r="DG327" s="84"/>
      <c r="DH327" s="84"/>
      <c r="DI327" s="84"/>
      <c r="DJ327" s="84"/>
      <c r="DK327" s="84"/>
      <c r="DL327" s="84"/>
      <c r="DM327" s="84"/>
      <c r="DN327" s="84"/>
      <c r="DO327" s="84"/>
      <c r="DP327" s="84"/>
      <c r="DQ327" s="84"/>
      <c r="DR327" s="84"/>
      <c r="DS327" s="84"/>
      <c r="DT327" s="84"/>
      <c r="DU327" s="84"/>
      <c r="DV327" s="84"/>
      <c r="DW327" s="84"/>
      <c r="DX327" s="84"/>
      <c r="DY327" s="84"/>
      <c r="DZ327" s="84"/>
    </row>
    <row r="328" spans="1:130" ht="17" x14ac:dyDescent="0.2">
      <c r="A328" s="100" t="str">
        <f>CONCATENATE(E328," ",F328)</f>
        <v>Bison sp.</v>
      </c>
      <c r="C328" s="8" t="s">
        <v>1571</v>
      </c>
      <c r="D328" s="8" t="s">
        <v>2332</v>
      </c>
      <c r="E328" s="2" t="s">
        <v>105</v>
      </c>
      <c r="F328" s="2" t="s">
        <v>15</v>
      </c>
      <c r="G328" s="9">
        <v>892</v>
      </c>
      <c r="H328" s="206" t="s">
        <v>363</v>
      </c>
      <c r="I328" s="9" t="s">
        <v>270</v>
      </c>
      <c r="J328" s="8" t="s">
        <v>212</v>
      </c>
      <c r="K328" s="63"/>
      <c r="M328" s="99"/>
      <c r="N328" s="77">
        <v>33.620556000000001</v>
      </c>
      <c r="O328" s="77">
        <v>-101.892222</v>
      </c>
      <c r="P328" s="62">
        <v>447.65370878447101</v>
      </c>
      <c r="Q328" s="69" t="s">
        <v>31</v>
      </c>
      <c r="R328" s="69" t="s">
        <v>2377</v>
      </c>
      <c r="T328" s="63" t="s">
        <v>171</v>
      </c>
      <c r="U328" s="63" t="s">
        <v>13</v>
      </c>
      <c r="X328" s="119">
        <v>33.25</v>
      </c>
      <c r="Y328" s="119">
        <v>15.64</v>
      </c>
      <c r="AD328" s="9" t="s">
        <v>362</v>
      </c>
      <c r="BK328" s="84"/>
      <c r="BL328" s="84"/>
      <c r="BM328" s="84"/>
      <c r="BN328" s="84"/>
      <c r="BO328" s="84"/>
      <c r="BP328" s="84"/>
      <c r="BQ328" s="84"/>
      <c r="BR328" s="84"/>
      <c r="BS328" s="84"/>
      <c r="BT328" s="84"/>
      <c r="BU328" s="84"/>
      <c r="BV328" s="84"/>
      <c r="BW328" s="84"/>
      <c r="BX328" s="84"/>
      <c r="BY328" s="84"/>
      <c r="BZ328" s="84"/>
      <c r="CA328" s="84"/>
      <c r="CB328" s="84"/>
      <c r="CC328" s="84"/>
      <c r="CD328" s="84"/>
      <c r="CE328" s="84"/>
      <c r="CF328" s="84"/>
      <c r="CG328" s="84"/>
      <c r="CH328" s="84"/>
      <c r="CI328" s="84"/>
      <c r="CJ328" s="84"/>
      <c r="CK328" s="84"/>
      <c r="CL328" s="84"/>
      <c r="CM328" s="84"/>
      <c r="CN328" s="84"/>
      <c r="CO328" s="84"/>
      <c r="CP328" s="84"/>
      <c r="CQ328" s="84"/>
      <c r="CR328" s="84"/>
      <c r="CS328" s="84"/>
      <c r="CT328" s="84"/>
      <c r="CU328" s="84"/>
      <c r="CV328" s="84"/>
      <c r="CW328" s="84"/>
      <c r="CX328" s="84"/>
      <c r="CY328" s="84"/>
      <c r="CZ328" s="84"/>
      <c r="DA328" s="84"/>
      <c r="DB328" s="84"/>
      <c r="DC328" s="84"/>
      <c r="DD328" s="84"/>
      <c r="DE328" s="84"/>
      <c r="DF328" s="84"/>
      <c r="DG328" s="84"/>
      <c r="DH328" s="84"/>
      <c r="DI328" s="84"/>
      <c r="DJ328" s="84"/>
      <c r="DK328" s="84"/>
      <c r="DL328" s="84"/>
      <c r="DM328" s="84"/>
      <c r="DN328" s="84"/>
      <c r="DO328" s="84"/>
      <c r="DP328" s="84"/>
      <c r="DQ328" s="84"/>
      <c r="DR328" s="84"/>
      <c r="DS328" s="84"/>
      <c r="DT328" s="84"/>
      <c r="DU328" s="84"/>
      <c r="DV328" s="84"/>
      <c r="DW328" s="84"/>
      <c r="DX328" s="84"/>
      <c r="DY328" s="84"/>
      <c r="DZ328" s="84"/>
    </row>
    <row r="329" spans="1:130" ht="17" x14ac:dyDescent="0.2">
      <c r="A329" s="100" t="str">
        <f>CONCATENATE(E329," ",F329)</f>
        <v>Bison sp.</v>
      </c>
      <c r="C329" s="8" t="s">
        <v>1571</v>
      </c>
      <c r="D329" s="8" t="s">
        <v>2332</v>
      </c>
      <c r="E329" s="2" t="s">
        <v>105</v>
      </c>
      <c r="F329" s="2" t="s">
        <v>15</v>
      </c>
      <c r="G329" s="9">
        <v>892</v>
      </c>
      <c r="H329" s="8">
        <v>568</v>
      </c>
      <c r="I329" s="9" t="s">
        <v>270</v>
      </c>
      <c r="J329" s="8" t="s">
        <v>212</v>
      </c>
      <c r="K329" s="63"/>
      <c r="L329" s="175" t="s">
        <v>142</v>
      </c>
      <c r="M329" s="99"/>
      <c r="N329" s="77">
        <v>33.620556000000001</v>
      </c>
      <c r="O329" s="77">
        <v>-101.892222</v>
      </c>
      <c r="P329" s="62">
        <v>447.65370878447101</v>
      </c>
      <c r="Q329" s="69" t="s">
        <v>31</v>
      </c>
      <c r="R329" s="69" t="s">
        <v>1380</v>
      </c>
      <c r="T329" s="63" t="s">
        <v>171</v>
      </c>
      <c r="U329" s="63" t="s">
        <v>13</v>
      </c>
      <c r="X329" s="119">
        <v>35.869999999999997</v>
      </c>
      <c r="Y329" s="119">
        <v>24.7</v>
      </c>
      <c r="AD329" s="9" t="s">
        <v>371</v>
      </c>
      <c r="BK329" s="84"/>
      <c r="BL329" s="84"/>
      <c r="BM329" s="84"/>
      <c r="BN329" s="84"/>
      <c r="BO329" s="84"/>
      <c r="BP329" s="84"/>
      <c r="BQ329" s="84"/>
      <c r="BR329" s="84"/>
      <c r="BS329" s="84"/>
      <c r="BT329" s="84"/>
      <c r="BU329" s="84"/>
      <c r="BV329" s="84"/>
      <c r="BW329" s="84"/>
      <c r="BX329" s="84"/>
      <c r="BY329" s="84"/>
      <c r="BZ329" s="84"/>
      <c r="CA329" s="84"/>
      <c r="CB329" s="84"/>
      <c r="CC329" s="84"/>
      <c r="CD329" s="84"/>
      <c r="CE329" s="84"/>
      <c r="CF329" s="84"/>
      <c r="CG329" s="84"/>
      <c r="CH329" s="84"/>
      <c r="CI329" s="84"/>
      <c r="CJ329" s="84"/>
      <c r="CK329" s="84"/>
      <c r="CL329" s="84"/>
      <c r="CM329" s="84"/>
      <c r="CN329" s="84"/>
      <c r="CO329" s="84"/>
      <c r="CP329" s="84"/>
      <c r="CQ329" s="84"/>
      <c r="CR329" s="84"/>
      <c r="CS329" s="84"/>
      <c r="CT329" s="84"/>
      <c r="CU329" s="84"/>
      <c r="CV329" s="84"/>
      <c r="CW329" s="84"/>
      <c r="CX329" s="84"/>
      <c r="CY329" s="84"/>
      <c r="CZ329" s="84"/>
      <c r="DA329" s="84"/>
      <c r="DB329" s="84"/>
      <c r="DC329" s="84"/>
      <c r="DD329" s="84"/>
      <c r="DE329" s="84"/>
      <c r="DF329" s="84"/>
      <c r="DG329" s="84"/>
      <c r="DH329" s="84"/>
      <c r="DI329" s="84"/>
      <c r="DJ329" s="84"/>
      <c r="DK329" s="84"/>
      <c r="DL329" s="84"/>
      <c r="DM329" s="84"/>
      <c r="DN329" s="84"/>
      <c r="DO329" s="84"/>
      <c r="DP329" s="84"/>
      <c r="DQ329" s="84"/>
      <c r="DR329" s="84"/>
      <c r="DS329" s="84"/>
      <c r="DT329" s="84"/>
      <c r="DU329" s="84"/>
      <c r="DV329" s="84"/>
      <c r="DW329" s="84"/>
      <c r="DX329" s="84"/>
      <c r="DY329" s="84"/>
      <c r="DZ329" s="84"/>
    </row>
    <row r="330" spans="1:130" ht="17" x14ac:dyDescent="0.2">
      <c r="A330" s="100" t="str">
        <f>CONCATENATE(E330," ",F330)</f>
        <v>Bison sp.</v>
      </c>
      <c r="C330" s="8" t="s">
        <v>1571</v>
      </c>
      <c r="D330" s="8" t="s">
        <v>2332</v>
      </c>
      <c r="E330" s="2" t="s">
        <v>105</v>
      </c>
      <c r="F330" s="2" t="s">
        <v>15</v>
      </c>
      <c r="G330" s="9">
        <v>892</v>
      </c>
      <c r="H330" s="8">
        <v>77</v>
      </c>
      <c r="I330" s="9" t="s">
        <v>270</v>
      </c>
      <c r="J330" s="8" t="s">
        <v>212</v>
      </c>
      <c r="K330" s="8"/>
      <c r="M330" s="99"/>
      <c r="N330" s="77">
        <v>33.620556000000001</v>
      </c>
      <c r="O330" s="77">
        <v>-101.892222</v>
      </c>
      <c r="P330" s="62">
        <v>447.65370878447101</v>
      </c>
      <c r="Q330" s="69" t="s">
        <v>31</v>
      </c>
      <c r="R330" s="69" t="s">
        <v>2376</v>
      </c>
      <c r="T330" s="63" t="s">
        <v>166</v>
      </c>
      <c r="U330" s="63" t="s">
        <v>13</v>
      </c>
      <c r="X330" s="119">
        <v>29.8</v>
      </c>
      <c r="Y330" s="119">
        <v>28.7</v>
      </c>
      <c r="AD330" s="9" t="s">
        <v>268</v>
      </c>
      <c r="BK330" s="84"/>
      <c r="BL330" s="84"/>
      <c r="BM330" s="84"/>
      <c r="BN330" s="84"/>
      <c r="BO330" s="84"/>
      <c r="BP330" s="84"/>
      <c r="BQ330" s="84"/>
      <c r="BR330" s="84"/>
      <c r="BS330" s="84"/>
      <c r="BT330" s="84"/>
      <c r="BU330" s="84"/>
      <c r="BV330" s="84"/>
      <c r="BW330" s="84"/>
      <c r="BX330" s="84"/>
      <c r="BY330" s="84"/>
      <c r="BZ330" s="84"/>
      <c r="CA330" s="84"/>
      <c r="CB330" s="84"/>
      <c r="CC330" s="84"/>
      <c r="CD330" s="84"/>
      <c r="CE330" s="84"/>
      <c r="CF330" s="84"/>
      <c r="CG330" s="84"/>
      <c r="CH330" s="84"/>
      <c r="CI330" s="84"/>
      <c r="CJ330" s="84"/>
      <c r="CK330" s="84"/>
      <c r="CL330" s="84"/>
      <c r="CM330" s="84"/>
      <c r="CN330" s="84"/>
      <c r="CO330" s="84"/>
      <c r="CP330" s="84"/>
      <c r="CQ330" s="84"/>
      <c r="CR330" s="84"/>
      <c r="CS330" s="84"/>
      <c r="CT330" s="84"/>
      <c r="CU330" s="84"/>
      <c r="CV330" s="84"/>
      <c r="CW330" s="84"/>
      <c r="CX330" s="84"/>
      <c r="CY330" s="84"/>
      <c r="CZ330" s="84"/>
      <c r="DA330" s="84"/>
      <c r="DB330" s="84"/>
      <c r="DC330" s="84"/>
      <c r="DD330" s="84"/>
      <c r="DE330" s="84"/>
      <c r="DF330" s="84"/>
      <c r="DG330" s="84"/>
      <c r="DH330" s="84"/>
      <c r="DI330" s="84"/>
      <c r="DJ330" s="84"/>
      <c r="DK330" s="84"/>
      <c r="DL330" s="84"/>
      <c r="DM330" s="84"/>
      <c r="DN330" s="84"/>
      <c r="DO330" s="84"/>
      <c r="DP330" s="84"/>
      <c r="DQ330" s="84"/>
      <c r="DR330" s="84"/>
      <c r="DS330" s="84"/>
      <c r="DT330" s="84"/>
      <c r="DU330" s="84"/>
      <c r="DV330" s="84"/>
      <c r="DW330" s="84"/>
      <c r="DX330" s="84"/>
      <c r="DY330" s="84"/>
      <c r="DZ330" s="84"/>
    </row>
    <row r="331" spans="1:130" ht="17" x14ac:dyDescent="0.2">
      <c r="A331" s="100" t="str">
        <f>CONCATENATE(E331," ",F331)</f>
        <v>Bison sp.</v>
      </c>
      <c r="C331" s="8" t="s">
        <v>1571</v>
      </c>
      <c r="D331" s="8" t="s">
        <v>2332</v>
      </c>
      <c r="E331" s="2" t="s">
        <v>105</v>
      </c>
      <c r="F331" s="2" t="s">
        <v>15</v>
      </c>
      <c r="G331" s="9">
        <v>892</v>
      </c>
      <c r="H331" s="8">
        <v>77</v>
      </c>
      <c r="I331" s="9" t="s">
        <v>270</v>
      </c>
      <c r="J331" s="8" t="s">
        <v>212</v>
      </c>
      <c r="K331" s="8"/>
      <c r="M331" s="99"/>
      <c r="N331" s="77">
        <v>33.620556000000001</v>
      </c>
      <c r="O331" s="77">
        <v>-101.892222</v>
      </c>
      <c r="P331" s="62">
        <v>447.65370878447101</v>
      </c>
      <c r="Q331" s="69" t="s">
        <v>31</v>
      </c>
      <c r="R331" s="69" t="s">
        <v>2376</v>
      </c>
      <c r="T331" s="63" t="s">
        <v>171</v>
      </c>
      <c r="U331" s="63" t="s">
        <v>13</v>
      </c>
      <c r="X331" s="119">
        <v>32.299999999999997</v>
      </c>
      <c r="Y331" s="119">
        <v>28.17</v>
      </c>
      <c r="AD331" s="9" t="s">
        <v>268</v>
      </c>
      <c r="BK331" s="84"/>
      <c r="BL331" s="84"/>
      <c r="BM331" s="84"/>
      <c r="BN331" s="84"/>
      <c r="BO331" s="84"/>
      <c r="BP331" s="84"/>
      <c r="BQ331" s="84"/>
      <c r="BR331" s="84"/>
      <c r="BS331" s="84"/>
      <c r="BT331" s="84"/>
      <c r="BU331" s="84"/>
      <c r="BV331" s="84"/>
      <c r="BW331" s="84"/>
      <c r="BX331" s="84"/>
      <c r="BY331" s="84"/>
      <c r="BZ331" s="84"/>
      <c r="CA331" s="84"/>
      <c r="CB331" s="84"/>
      <c r="CC331" s="84"/>
      <c r="CD331" s="84"/>
      <c r="CE331" s="84"/>
      <c r="CF331" s="84"/>
      <c r="CG331" s="84"/>
      <c r="CH331" s="84"/>
      <c r="CI331" s="84"/>
      <c r="CJ331" s="84"/>
      <c r="CK331" s="84"/>
      <c r="CL331" s="84"/>
      <c r="CM331" s="84"/>
      <c r="CN331" s="84"/>
      <c r="CO331" s="84"/>
      <c r="CP331" s="84"/>
      <c r="CQ331" s="84"/>
      <c r="CR331" s="84"/>
      <c r="CS331" s="84"/>
      <c r="CT331" s="84"/>
      <c r="CU331" s="84"/>
      <c r="CV331" s="84"/>
      <c r="CW331" s="84"/>
      <c r="CX331" s="84"/>
      <c r="CY331" s="84"/>
      <c r="CZ331" s="84"/>
      <c r="DA331" s="84"/>
      <c r="DB331" s="84"/>
      <c r="DC331" s="84"/>
      <c r="DD331" s="84"/>
      <c r="DE331" s="84"/>
      <c r="DF331" s="84"/>
      <c r="DG331" s="84"/>
      <c r="DH331" s="84"/>
      <c r="DI331" s="84"/>
      <c r="DJ331" s="84"/>
      <c r="DK331" s="84"/>
      <c r="DL331" s="84"/>
      <c r="DM331" s="84"/>
      <c r="DN331" s="84"/>
      <c r="DO331" s="84"/>
      <c r="DP331" s="84"/>
      <c r="DQ331" s="84"/>
      <c r="DR331" s="84"/>
      <c r="DS331" s="84"/>
      <c r="DT331" s="84"/>
      <c r="DU331" s="84"/>
      <c r="DV331" s="84"/>
      <c r="DW331" s="84"/>
      <c r="DX331" s="84"/>
      <c r="DY331" s="84"/>
      <c r="DZ331" s="84"/>
    </row>
    <row r="332" spans="1:130" ht="17" x14ac:dyDescent="0.2">
      <c r="A332" s="100" t="str">
        <f>CONCATENATE(E332," ",F332)</f>
        <v>Bison sp.</v>
      </c>
      <c r="C332" s="8" t="s">
        <v>1571</v>
      </c>
      <c r="D332" s="8" t="s">
        <v>2332</v>
      </c>
      <c r="E332" s="2" t="s">
        <v>105</v>
      </c>
      <c r="F332" s="2" t="s">
        <v>15</v>
      </c>
      <c r="G332" s="9">
        <v>892</v>
      </c>
      <c r="H332" s="8">
        <v>-999</v>
      </c>
      <c r="I332" s="9" t="s">
        <v>270</v>
      </c>
      <c r="J332" s="8" t="s">
        <v>212</v>
      </c>
      <c r="K332" s="8"/>
      <c r="M332" s="99"/>
      <c r="N332" s="77">
        <v>33.620556000000001</v>
      </c>
      <c r="O332" s="77">
        <v>-101.892222</v>
      </c>
      <c r="P332" s="62">
        <v>447.65370878447101</v>
      </c>
      <c r="Q332" s="69" t="s">
        <v>24</v>
      </c>
      <c r="R332" s="69" t="s">
        <v>2367</v>
      </c>
      <c r="T332" s="63" t="s">
        <v>171</v>
      </c>
      <c r="U332" s="63" t="s">
        <v>13</v>
      </c>
      <c r="X332" s="119">
        <v>51.9</v>
      </c>
      <c r="Y332" s="119">
        <v>16.23</v>
      </c>
      <c r="AD332" s="9" t="s">
        <v>340</v>
      </c>
      <c r="BK332" s="84"/>
      <c r="BL332" s="84"/>
      <c r="BM332" s="84"/>
      <c r="BN332" s="84"/>
      <c r="BO332" s="84"/>
      <c r="BP332" s="84"/>
      <c r="BQ332" s="84"/>
      <c r="BR332" s="84"/>
      <c r="BS332" s="84"/>
      <c r="BT332" s="84"/>
      <c r="BU332" s="84"/>
      <c r="BV332" s="84"/>
      <c r="BW332" s="84"/>
      <c r="BX332" s="84"/>
      <c r="BY332" s="84"/>
      <c r="BZ332" s="84"/>
      <c r="CA332" s="84"/>
      <c r="CB332" s="84"/>
      <c r="CC332" s="84"/>
      <c r="CD332" s="84"/>
      <c r="CE332" s="84"/>
      <c r="CF332" s="84"/>
      <c r="CG332" s="84"/>
      <c r="CH332" s="84"/>
      <c r="CI332" s="84"/>
      <c r="CJ332" s="84"/>
      <c r="CK332" s="84"/>
      <c r="CL332" s="84"/>
      <c r="CM332" s="84"/>
      <c r="CN332" s="84"/>
      <c r="CO332" s="84"/>
      <c r="CP332" s="84"/>
      <c r="CQ332" s="84"/>
      <c r="CR332" s="84"/>
      <c r="CS332" s="84"/>
      <c r="CT332" s="84"/>
      <c r="CU332" s="84"/>
      <c r="CV332" s="84"/>
      <c r="CW332" s="84"/>
      <c r="CX332" s="84"/>
      <c r="CY332" s="84"/>
      <c r="CZ332" s="84"/>
      <c r="DA332" s="84"/>
      <c r="DB332" s="84"/>
      <c r="DC332" s="84"/>
      <c r="DD332" s="84"/>
      <c r="DE332" s="84"/>
      <c r="DF332" s="84"/>
      <c r="DG332" s="84"/>
      <c r="DH332" s="84"/>
      <c r="DI332" s="84"/>
      <c r="DJ332" s="84"/>
      <c r="DK332" s="84"/>
      <c r="DL332" s="84"/>
      <c r="DM332" s="84"/>
      <c r="DN332" s="84"/>
      <c r="DO332" s="84"/>
      <c r="DP332" s="84"/>
      <c r="DQ332" s="84"/>
      <c r="DR332" s="84"/>
      <c r="DS332" s="84"/>
      <c r="DT332" s="84"/>
      <c r="DU332" s="84"/>
      <c r="DV332" s="84"/>
      <c r="DW332" s="84"/>
      <c r="DX332" s="84"/>
      <c r="DY332" s="84"/>
      <c r="DZ332" s="84"/>
    </row>
    <row r="333" spans="1:130" ht="17" x14ac:dyDescent="0.2">
      <c r="A333" s="100" t="str">
        <f>CONCATENATE(E333," ",F333)</f>
        <v>Bison sp.</v>
      </c>
      <c r="C333" s="8" t="s">
        <v>1571</v>
      </c>
      <c r="D333" s="8" t="s">
        <v>2332</v>
      </c>
      <c r="E333" s="2" t="s">
        <v>105</v>
      </c>
      <c r="F333" s="2" t="s">
        <v>15</v>
      </c>
      <c r="G333" s="9">
        <v>892</v>
      </c>
      <c r="H333" s="8">
        <v>-999</v>
      </c>
      <c r="I333" s="9" t="s">
        <v>270</v>
      </c>
      <c r="J333" s="8" t="s">
        <v>212</v>
      </c>
      <c r="K333" s="8"/>
      <c r="M333" s="99"/>
      <c r="N333" s="77">
        <v>33.620556000000001</v>
      </c>
      <c r="O333" s="77">
        <v>-101.892222</v>
      </c>
      <c r="P333" s="62">
        <v>447.65370878447101</v>
      </c>
      <c r="Q333" s="69" t="s">
        <v>24</v>
      </c>
      <c r="R333" s="69" t="s">
        <v>2367</v>
      </c>
      <c r="T333" s="63" t="s">
        <v>171</v>
      </c>
      <c r="U333" s="63" t="s">
        <v>13</v>
      </c>
      <c r="X333" s="119">
        <v>50</v>
      </c>
      <c r="Y333" s="119">
        <v>19.25</v>
      </c>
      <c r="AD333" s="9" t="s">
        <v>360</v>
      </c>
      <c r="BK333" s="84"/>
      <c r="BL333" s="84"/>
      <c r="BM333" s="84"/>
      <c r="BN333" s="84"/>
      <c r="BO333" s="84"/>
      <c r="BP333" s="84"/>
      <c r="BQ333" s="84"/>
      <c r="BR333" s="84"/>
      <c r="BS333" s="84"/>
      <c r="BT333" s="84"/>
      <c r="BU333" s="84"/>
      <c r="BV333" s="84"/>
      <c r="BW333" s="84"/>
      <c r="BX333" s="84"/>
      <c r="BY333" s="84"/>
      <c r="BZ333" s="84"/>
      <c r="CA333" s="84"/>
      <c r="CB333" s="84"/>
      <c r="CC333" s="84"/>
      <c r="CD333" s="84"/>
      <c r="CE333" s="84"/>
      <c r="CF333" s="84"/>
      <c r="CG333" s="84"/>
      <c r="CH333" s="84"/>
      <c r="CI333" s="84"/>
      <c r="CJ333" s="84"/>
      <c r="CK333" s="84"/>
      <c r="CL333" s="84"/>
      <c r="CM333" s="84"/>
      <c r="CN333" s="84"/>
      <c r="CO333" s="84"/>
      <c r="CP333" s="84"/>
      <c r="CQ333" s="84"/>
      <c r="CR333" s="84"/>
      <c r="CS333" s="84"/>
      <c r="CT333" s="84"/>
      <c r="CU333" s="84"/>
      <c r="CV333" s="84"/>
      <c r="CW333" s="84"/>
      <c r="CX333" s="84"/>
      <c r="CY333" s="84"/>
      <c r="CZ333" s="84"/>
      <c r="DA333" s="84"/>
      <c r="DB333" s="84"/>
      <c r="DC333" s="84"/>
      <c r="DD333" s="84"/>
      <c r="DE333" s="84"/>
      <c r="DF333" s="84"/>
      <c r="DG333" s="84"/>
      <c r="DH333" s="84"/>
      <c r="DI333" s="84"/>
      <c r="DJ333" s="84"/>
      <c r="DK333" s="84"/>
      <c r="DL333" s="84"/>
      <c r="DM333" s="84"/>
      <c r="DN333" s="84"/>
      <c r="DO333" s="84"/>
      <c r="DP333" s="84"/>
      <c r="DQ333" s="84"/>
      <c r="DR333" s="84"/>
      <c r="DS333" s="84"/>
      <c r="DT333" s="84"/>
      <c r="DU333" s="84"/>
      <c r="DV333" s="84"/>
      <c r="DW333" s="84"/>
      <c r="DX333" s="84"/>
      <c r="DY333" s="84"/>
      <c r="DZ333" s="84"/>
    </row>
    <row r="334" spans="1:130" ht="17" x14ac:dyDescent="0.2">
      <c r="A334" s="100" t="str">
        <f>CONCATENATE(E334," ",F334)</f>
        <v>Bison sp.</v>
      </c>
      <c r="B334" s="83"/>
      <c r="C334" s="8" t="s">
        <v>1571</v>
      </c>
      <c r="D334" s="8" t="s">
        <v>2332</v>
      </c>
      <c r="E334" s="2" t="s">
        <v>105</v>
      </c>
      <c r="F334" s="2" t="s">
        <v>15</v>
      </c>
      <c r="G334" s="9">
        <v>892</v>
      </c>
      <c r="H334" s="8">
        <v>-999</v>
      </c>
      <c r="I334" s="9" t="s">
        <v>270</v>
      </c>
      <c r="J334" s="8" t="s">
        <v>212</v>
      </c>
      <c r="K334" s="8"/>
      <c r="M334" s="99"/>
      <c r="N334" s="77">
        <v>33.620556000000001</v>
      </c>
      <c r="O334" s="77">
        <v>-101.892222</v>
      </c>
      <c r="P334" s="62">
        <v>447.65370878447101</v>
      </c>
      <c r="Q334" s="69" t="s">
        <v>24</v>
      </c>
      <c r="R334" s="69" t="s">
        <v>2367</v>
      </c>
      <c r="T334" s="63" t="s">
        <v>171</v>
      </c>
      <c r="U334" s="63" t="s">
        <v>13</v>
      </c>
      <c r="X334" s="119">
        <v>39.89</v>
      </c>
      <c r="Y334" s="119">
        <v>13.24</v>
      </c>
      <c r="AD334" s="9" t="s">
        <v>368</v>
      </c>
      <c r="BK334" s="84"/>
      <c r="BL334" s="84"/>
      <c r="BM334" s="84"/>
      <c r="BN334" s="84"/>
      <c r="BO334" s="84"/>
      <c r="BP334" s="84"/>
      <c r="BQ334" s="84"/>
      <c r="BR334" s="84"/>
      <c r="BS334" s="84"/>
      <c r="BT334" s="84"/>
      <c r="BU334" s="84"/>
      <c r="BV334" s="84"/>
      <c r="BW334" s="84"/>
      <c r="BX334" s="84"/>
      <c r="BY334" s="84"/>
      <c r="BZ334" s="84"/>
      <c r="CA334" s="84"/>
      <c r="CB334" s="84"/>
      <c r="CC334" s="84"/>
      <c r="CD334" s="84"/>
      <c r="CE334" s="84"/>
      <c r="CF334" s="84"/>
      <c r="CG334" s="84"/>
      <c r="CH334" s="84"/>
      <c r="CI334" s="84"/>
      <c r="CJ334" s="84"/>
      <c r="CK334" s="84"/>
      <c r="CL334" s="84"/>
      <c r="CM334" s="84"/>
      <c r="CN334" s="84"/>
      <c r="CO334" s="84"/>
      <c r="CP334" s="84"/>
      <c r="CQ334" s="84"/>
      <c r="CR334" s="84"/>
      <c r="CS334" s="84"/>
      <c r="CT334" s="84"/>
      <c r="CU334" s="84"/>
      <c r="CV334" s="84"/>
      <c r="CW334" s="84"/>
      <c r="CX334" s="84"/>
      <c r="CY334" s="84"/>
      <c r="CZ334" s="84"/>
      <c r="DA334" s="84"/>
      <c r="DB334" s="84"/>
      <c r="DC334" s="84"/>
      <c r="DD334" s="84"/>
      <c r="DE334" s="84"/>
      <c r="DF334" s="84"/>
      <c r="DG334" s="84"/>
      <c r="DH334" s="84"/>
      <c r="DI334" s="84"/>
      <c r="DJ334" s="84"/>
      <c r="DK334" s="84"/>
      <c r="DL334" s="84"/>
      <c r="DM334" s="84"/>
      <c r="DN334" s="84"/>
      <c r="DO334" s="84"/>
      <c r="DP334" s="84"/>
      <c r="DQ334" s="84"/>
      <c r="DR334" s="84"/>
      <c r="DS334" s="84"/>
      <c r="DT334" s="84"/>
      <c r="DU334" s="84"/>
      <c r="DV334" s="84"/>
      <c r="DW334" s="84"/>
      <c r="DX334" s="84"/>
      <c r="DY334" s="84"/>
      <c r="DZ334" s="84"/>
    </row>
    <row r="335" spans="1:130" ht="17" x14ac:dyDescent="0.2">
      <c r="A335" s="100" t="str">
        <f>CONCATENATE(E335," ",F335)</f>
        <v>Bison sp.</v>
      </c>
      <c r="B335" s="83"/>
      <c r="C335" s="8" t="s">
        <v>1571</v>
      </c>
      <c r="D335" s="8" t="s">
        <v>2332</v>
      </c>
      <c r="E335" s="2" t="s">
        <v>105</v>
      </c>
      <c r="F335" s="2" t="s">
        <v>15</v>
      </c>
      <c r="G335" s="9">
        <v>892</v>
      </c>
      <c r="H335" s="8">
        <v>2</v>
      </c>
      <c r="I335" s="9" t="s">
        <v>270</v>
      </c>
      <c r="J335" s="8" t="s">
        <v>212</v>
      </c>
      <c r="K335" s="8"/>
      <c r="M335" s="99"/>
      <c r="N335" s="77">
        <v>33.620556000000001</v>
      </c>
      <c r="O335" s="77">
        <v>-101.892222</v>
      </c>
      <c r="P335" s="62">
        <v>447.65370878447101</v>
      </c>
      <c r="Q335" s="69" t="s">
        <v>24</v>
      </c>
      <c r="R335" s="69" t="s">
        <v>2367</v>
      </c>
      <c r="T335" s="63" t="s">
        <v>171</v>
      </c>
      <c r="U335" s="63" t="s">
        <v>13</v>
      </c>
      <c r="X335" s="119">
        <v>45.53</v>
      </c>
      <c r="Y335" s="119">
        <v>19.3</v>
      </c>
      <c r="AD335" s="9" t="s">
        <v>342</v>
      </c>
      <c r="BK335" s="84"/>
      <c r="BL335" s="84"/>
      <c r="BM335" s="84"/>
      <c r="BN335" s="84"/>
      <c r="BO335" s="84"/>
      <c r="BP335" s="84"/>
      <c r="BQ335" s="84"/>
      <c r="BR335" s="84"/>
      <c r="BS335" s="84"/>
      <c r="BT335" s="84"/>
      <c r="BU335" s="84"/>
      <c r="BV335" s="84"/>
      <c r="BW335" s="84"/>
      <c r="BX335" s="84"/>
      <c r="BY335" s="84"/>
      <c r="BZ335" s="84"/>
      <c r="CA335" s="84"/>
      <c r="CB335" s="84"/>
      <c r="CC335" s="84"/>
      <c r="CD335" s="84"/>
      <c r="CE335" s="84"/>
      <c r="CF335" s="84"/>
      <c r="CG335" s="84"/>
      <c r="CH335" s="84"/>
      <c r="CI335" s="84"/>
      <c r="CJ335" s="84"/>
      <c r="CK335" s="84"/>
      <c r="CL335" s="84"/>
      <c r="CM335" s="84"/>
      <c r="CN335" s="84"/>
      <c r="CO335" s="84"/>
      <c r="CP335" s="84"/>
      <c r="CQ335" s="84"/>
      <c r="CR335" s="84"/>
      <c r="CS335" s="84"/>
      <c r="CT335" s="84"/>
      <c r="CU335" s="84"/>
      <c r="CV335" s="84"/>
      <c r="CW335" s="84"/>
      <c r="CX335" s="84"/>
      <c r="CY335" s="84"/>
      <c r="CZ335" s="84"/>
      <c r="DA335" s="84"/>
      <c r="DB335" s="84"/>
      <c r="DC335" s="84"/>
      <c r="DD335" s="84"/>
      <c r="DE335" s="84"/>
      <c r="DF335" s="84"/>
      <c r="DG335" s="84"/>
      <c r="DH335" s="84"/>
      <c r="DI335" s="84"/>
      <c r="DJ335" s="84"/>
      <c r="DK335" s="84"/>
      <c r="DL335" s="84"/>
      <c r="DM335" s="84"/>
      <c r="DN335" s="84"/>
      <c r="DO335" s="84"/>
      <c r="DP335" s="84"/>
      <c r="DQ335" s="84"/>
      <c r="DR335" s="84"/>
      <c r="DS335" s="84"/>
      <c r="DT335" s="84"/>
      <c r="DU335" s="84"/>
      <c r="DV335" s="84"/>
      <c r="DW335" s="84"/>
      <c r="DX335" s="84"/>
      <c r="DY335" s="84"/>
      <c r="DZ335" s="84"/>
    </row>
    <row r="336" spans="1:130" ht="17" x14ac:dyDescent="0.2">
      <c r="A336" s="100" t="str">
        <f>CONCATENATE(E336," ",F336)</f>
        <v>Bison sp.</v>
      </c>
      <c r="C336" s="8" t="s">
        <v>1571</v>
      </c>
      <c r="D336" s="8" t="s">
        <v>2332</v>
      </c>
      <c r="E336" s="2" t="s">
        <v>105</v>
      </c>
      <c r="F336" s="2" t="s">
        <v>15</v>
      </c>
      <c r="G336" s="9">
        <v>892</v>
      </c>
      <c r="H336" s="8">
        <v>4</v>
      </c>
      <c r="I336" s="9" t="s">
        <v>270</v>
      </c>
      <c r="J336" s="8" t="s">
        <v>212</v>
      </c>
      <c r="K336" s="8"/>
      <c r="L336" s="175">
        <v>4</v>
      </c>
      <c r="M336" s="99"/>
      <c r="N336" s="77">
        <v>33.620556000000001</v>
      </c>
      <c r="O336" s="77">
        <v>-101.892222</v>
      </c>
      <c r="P336" s="62">
        <v>447.65370878447101</v>
      </c>
      <c r="Q336" s="69" t="s">
        <v>24</v>
      </c>
      <c r="R336" s="69" t="s">
        <v>2367</v>
      </c>
      <c r="T336" s="63" t="s">
        <v>166</v>
      </c>
      <c r="U336" s="63" t="s">
        <v>13</v>
      </c>
      <c r="X336" s="119">
        <v>49.9</v>
      </c>
      <c r="Y336" s="119">
        <v>19.100000000000001</v>
      </c>
      <c r="AD336" s="9" t="s">
        <v>347</v>
      </c>
      <c r="BK336" s="84"/>
      <c r="BL336" s="84"/>
      <c r="BM336" s="84"/>
      <c r="BN336" s="84"/>
      <c r="BO336" s="84"/>
      <c r="BP336" s="84"/>
      <c r="BQ336" s="84"/>
      <c r="BR336" s="84"/>
      <c r="BS336" s="84"/>
      <c r="BT336" s="84"/>
      <c r="BU336" s="84"/>
      <c r="BV336" s="84"/>
      <c r="BW336" s="84"/>
      <c r="BX336" s="84"/>
      <c r="BY336" s="84"/>
      <c r="BZ336" s="84"/>
      <c r="CA336" s="84"/>
      <c r="CB336" s="84"/>
      <c r="CC336" s="84"/>
      <c r="CD336" s="84"/>
      <c r="CE336" s="84"/>
      <c r="CF336" s="84"/>
      <c r="CG336" s="84"/>
      <c r="CH336" s="84"/>
      <c r="CI336" s="84"/>
      <c r="CJ336" s="84"/>
      <c r="CK336" s="84"/>
      <c r="CL336" s="84"/>
      <c r="CM336" s="84"/>
      <c r="CN336" s="84"/>
      <c r="CO336" s="84"/>
      <c r="CP336" s="84"/>
      <c r="CQ336" s="84"/>
      <c r="CR336" s="84"/>
      <c r="CS336" s="84"/>
      <c r="CT336" s="84"/>
      <c r="CU336" s="84"/>
      <c r="CV336" s="84"/>
      <c r="CW336" s="84"/>
      <c r="CX336" s="84"/>
      <c r="CY336" s="84"/>
      <c r="CZ336" s="84"/>
      <c r="DA336" s="84"/>
      <c r="DB336" s="84"/>
      <c r="DC336" s="84"/>
      <c r="DD336" s="84"/>
      <c r="DE336" s="84"/>
      <c r="DF336" s="84"/>
      <c r="DG336" s="84"/>
      <c r="DH336" s="84"/>
      <c r="DI336" s="84"/>
      <c r="DJ336" s="84"/>
      <c r="DK336" s="84"/>
      <c r="DL336" s="84"/>
      <c r="DM336" s="84"/>
      <c r="DN336" s="84"/>
      <c r="DO336" s="84"/>
      <c r="DP336" s="84"/>
      <c r="DQ336" s="84"/>
      <c r="DR336" s="84"/>
      <c r="DS336" s="84"/>
      <c r="DT336" s="84"/>
      <c r="DU336" s="84"/>
      <c r="DV336" s="84"/>
      <c r="DW336" s="84"/>
      <c r="DX336" s="84"/>
      <c r="DY336" s="84"/>
      <c r="DZ336" s="84"/>
    </row>
    <row r="337" spans="1:130" ht="17" x14ac:dyDescent="0.2">
      <c r="A337" s="100" t="str">
        <f>CONCATENATE(E337," ",F337)</f>
        <v>Bison sp.</v>
      </c>
      <c r="C337" s="8" t="s">
        <v>1571</v>
      </c>
      <c r="D337" s="8" t="s">
        <v>2332</v>
      </c>
      <c r="E337" s="2" t="s">
        <v>105</v>
      </c>
      <c r="F337" s="2" t="s">
        <v>15</v>
      </c>
      <c r="G337" s="9">
        <v>892</v>
      </c>
      <c r="H337" s="8">
        <v>19</v>
      </c>
      <c r="I337" s="9" t="s">
        <v>270</v>
      </c>
      <c r="J337" s="8" t="s">
        <v>212</v>
      </c>
      <c r="K337" s="8"/>
      <c r="M337" s="99"/>
      <c r="N337" s="77">
        <v>33.620556000000001</v>
      </c>
      <c r="O337" s="77">
        <v>-101.892222</v>
      </c>
      <c r="P337" s="62">
        <v>447.65370878447101</v>
      </c>
      <c r="Q337" s="69" t="s">
        <v>24</v>
      </c>
      <c r="R337" s="69" t="s">
        <v>2367</v>
      </c>
      <c r="T337" s="63" t="s">
        <v>166</v>
      </c>
      <c r="U337" s="63" t="s">
        <v>13</v>
      </c>
      <c r="X337" s="119">
        <v>48.1</v>
      </c>
      <c r="Y337" s="119">
        <v>17.32</v>
      </c>
      <c r="AD337" s="9" t="s">
        <v>341</v>
      </c>
      <c r="BK337" s="84"/>
      <c r="BL337" s="84"/>
      <c r="BM337" s="84"/>
      <c r="BN337" s="84"/>
      <c r="BO337" s="84"/>
      <c r="BP337" s="84"/>
      <c r="BQ337" s="84"/>
      <c r="BR337" s="84"/>
      <c r="BS337" s="84"/>
      <c r="BT337" s="84"/>
      <c r="BU337" s="84"/>
      <c r="BV337" s="84"/>
      <c r="BW337" s="84"/>
      <c r="BX337" s="84"/>
      <c r="BY337" s="84"/>
      <c r="BZ337" s="84"/>
      <c r="CA337" s="84"/>
      <c r="CB337" s="84"/>
      <c r="CC337" s="84"/>
      <c r="CD337" s="84"/>
      <c r="CE337" s="84"/>
      <c r="CF337" s="84"/>
      <c r="CG337" s="84"/>
      <c r="CH337" s="84"/>
      <c r="CI337" s="84"/>
      <c r="CJ337" s="84"/>
      <c r="CK337" s="84"/>
      <c r="CL337" s="84"/>
      <c r="CM337" s="84"/>
      <c r="CN337" s="84"/>
      <c r="CO337" s="84"/>
      <c r="CP337" s="84"/>
      <c r="CQ337" s="84"/>
      <c r="CR337" s="84"/>
      <c r="CS337" s="84"/>
      <c r="CT337" s="84"/>
      <c r="CU337" s="84"/>
      <c r="CV337" s="84"/>
      <c r="CW337" s="84"/>
      <c r="CX337" s="84"/>
      <c r="CY337" s="84"/>
      <c r="CZ337" s="84"/>
      <c r="DA337" s="84"/>
      <c r="DB337" s="84"/>
      <c r="DC337" s="84"/>
      <c r="DD337" s="84"/>
      <c r="DE337" s="84"/>
      <c r="DF337" s="84"/>
      <c r="DG337" s="84"/>
      <c r="DH337" s="84"/>
      <c r="DI337" s="84"/>
      <c r="DJ337" s="84"/>
      <c r="DK337" s="84"/>
      <c r="DL337" s="84"/>
      <c r="DM337" s="84"/>
      <c r="DN337" s="84"/>
      <c r="DO337" s="84"/>
      <c r="DP337" s="84"/>
      <c r="DQ337" s="84"/>
      <c r="DR337" s="84"/>
      <c r="DS337" s="84"/>
      <c r="DT337" s="84"/>
      <c r="DU337" s="84"/>
      <c r="DV337" s="84"/>
      <c r="DW337" s="84"/>
      <c r="DX337" s="84"/>
      <c r="DY337" s="84"/>
      <c r="DZ337" s="84"/>
    </row>
    <row r="338" spans="1:130" ht="17" x14ac:dyDescent="0.2">
      <c r="A338" s="100" t="str">
        <f>CONCATENATE(E338," ",F338)</f>
        <v>Bison sp.</v>
      </c>
      <c r="C338" s="8" t="s">
        <v>1571</v>
      </c>
      <c r="D338" s="8" t="s">
        <v>2332</v>
      </c>
      <c r="E338" s="2" t="s">
        <v>105</v>
      </c>
      <c r="F338" s="2" t="s">
        <v>15</v>
      </c>
      <c r="G338" s="9">
        <v>892</v>
      </c>
      <c r="H338" s="8">
        <v>258</v>
      </c>
      <c r="I338" s="9" t="s">
        <v>270</v>
      </c>
      <c r="J338" s="8" t="s">
        <v>212</v>
      </c>
      <c r="K338" s="8"/>
      <c r="M338" s="99"/>
      <c r="N338" s="77">
        <v>33.620556000000001</v>
      </c>
      <c r="O338" s="77">
        <v>-101.892222</v>
      </c>
      <c r="P338" s="62">
        <v>447.65370878447101</v>
      </c>
      <c r="Q338" s="69" t="s">
        <v>24</v>
      </c>
      <c r="R338" s="69" t="s">
        <v>2367</v>
      </c>
      <c r="T338" s="63" t="s">
        <v>166</v>
      </c>
      <c r="U338" s="63" t="s">
        <v>13</v>
      </c>
      <c r="X338" s="119">
        <v>45.17</v>
      </c>
      <c r="Y338" s="119">
        <v>15</v>
      </c>
      <c r="AD338" s="9" t="s">
        <v>351</v>
      </c>
      <c r="BK338" s="84"/>
      <c r="BL338" s="84"/>
      <c r="BM338" s="84"/>
      <c r="BN338" s="84"/>
      <c r="BO338" s="84"/>
      <c r="BP338" s="84"/>
      <c r="BQ338" s="84"/>
      <c r="BR338" s="84"/>
      <c r="BS338" s="84"/>
      <c r="BT338" s="84"/>
      <c r="BU338" s="84"/>
      <c r="BV338" s="84"/>
      <c r="BW338" s="84"/>
      <c r="BX338" s="84"/>
      <c r="BY338" s="84"/>
      <c r="BZ338" s="84"/>
      <c r="CA338" s="84"/>
      <c r="CB338" s="84"/>
      <c r="CC338" s="84"/>
      <c r="CD338" s="84"/>
      <c r="CE338" s="84"/>
      <c r="CF338" s="84"/>
      <c r="CG338" s="84"/>
      <c r="CH338" s="84"/>
      <c r="CI338" s="84"/>
      <c r="CJ338" s="84"/>
      <c r="CK338" s="84"/>
      <c r="CL338" s="84"/>
      <c r="CM338" s="84"/>
      <c r="CN338" s="84"/>
      <c r="CO338" s="84"/>
      <c r="CP338" s="84"/>
      <c r="CQ338" s="84"/>
      <c r="CR338" s="84"/>
      <c r="CS338" s="84"/>
      <c r="CT338" s="84"/>
      <c r="CU338" s="84"/>
      <c r="CV338" s="84"/>
      <c r="CW338" s="84"/>
      <c r="CX338" s="84"/>
      <c r="CY338" s="84"/>
      <c r="CZ338" s="84"/>
      <c r="DA338" s="84"/>
      <c r="DB338" s="84"/>
      <c r="DC338" s="84"/>
      <c r="DD338" s="84"/>
      <c r="DE338" s="84"/>
      <c r="DF338" s="84"/>
      <c r="DG338" s="84"/>
      <c r="DH338" s="84"/>
      <c r="DI338" s="84"/>
      <c r="DJ338" s="84"/>
      <c r="DK338" s="84"/>
      <c r="DL338" s="84"/>
      <c r="DM338" s="84"/>
      <c r="DN338" s="84"/>
      <c r="DO338" s="84"/>
      <c r="DP338" s="84"/>
      <c r="DQ338" s="84"/>
      <c r="DR338" s="84"/>
      <c r="DS338" s="84"/>
      <c r="DT338" s="84"/>
      <c r="DU338" s="84"/>
      <c r="DV338" s="84"/>
      <c r="DW338" s="84"/>
      <c r="DX338" s="84"/>
      <c r="DY338" s="84"/>
      <c r="DZ338" s="84"/>
    </row>
    <row r="339" spans="1:130" ht="17" x14ac:dyDescent="0.2">
      <c r="A339" s="100" t="str">
        <f>CONCATENATE(E339," ",F339)</f>
        <v>Bison sp.</v>
      </c>
      <c r="C339" s="8" t="s">
        <v>1571</v>
      </c>
      <c r="D339" s="8" t="s">
        <v>2332</v>
      </c>
      <c r="E339" s="2" t="s">
        <v>105</v>
      </c>
      <c r="F339" s="2" t="s">
        <v>15</v>
      </c>
      <c r="G339" s="9">
        <v>892</v>
      </c>
      <c r="H339" s="8">
        <v>294</v>
      </c>
      <c r="I339" s="9" t="s">
        <v>270</v>
      </c>
      <c r="J339" s="8" t="s">
        <v>212</v>
      </c>
      <c r="K339" s="8"/>
      <c r="M339" s="99"/>
      <c r="N339" s="77">
        <v>33.620556000000001</v>
      </c>
      <c r="O339" s="77">
        <v>-101.892222</v>
      </c>
      <c r="P339" s="62">
        <v>447.65370878447101</v>
      </c>
      <c r="Q339" s="69" t="s">
        <v>24</v>
      </c>
      <c r="R339" s="69" t="s">
        <v>2367</v>
      </c>
      <c r="T339" s="63" t="s">
        <v>171</v>
      </c>
      <c r="U339" s="63" t="s">
        <v>13</v>
      </c>
      <c r="X339" s="119">
        <v>52.64</v>
      </c>
      <c r="Y339" s="119">
        <v>16.899999999999999</v>
      </c>
      <c r="AD339" s="9" t="s">
        <v>339</v>
      </c>
      <c r="BK339" s="84"/>
      <c r="BL339" s="84"/>
      <c r="BM339" s="84"/>
      <c r="BN339" s="84"/>
      <c r="BO339" s="84"/>
      <c r="BP339" s="84"/>
      <c r="BQ339" s="84"/>
      <c r="BR339" s="84"/>
      <c r="BS339" s="84"/>
      <c r="BT339" s="84"/>
      <c r="BU339" s="84"/>
      <c r="BV339" s="84"/>
      <c r="BW339" s="84"/>
      <c r="BX339" s="84"/>
      <c r="BY339" s="84"/>
      <c r="BZ339" s="84"/>
      <c r="CA339" s="84"/>
      <c r="CB339" s="84"/>
      <c r="CC339" s="84"/>
      <c r="CD339" s="84"/>
      <c r="CE339" s="84"/>
      <c r="CF339" s="84"/>
      <c r="CG339" s="84"/>
      <c r="CH339" s="84"/>
      <c r="CI339" s="84"/>
      <c r="CJ339" s="84"/>
      <c r="CK339" s="84"/>
      <c r="CL339" s="84"/>
      <c r="CM339" s="84"/>
      <c r="CN339" s="84"/>
      <c r="CO339" s="84"/>
      <c r="CP339" s="84"/>
      <c r="CQ339" s="84"/>
      <c r="CR339" s="84"/>
      <c r="CS339" s="84"/>
      <c r="CT339" s="84"/>
      <c r="CU339" s="84"/>
      <c r="CV339" s="84"/>
      <c r="CW339" s="84"/>
      <c r="CX339" s="84"/>
      <c r="CY339" s="84"/>
      <c r="CZ339" s="84"/>
      <c r="DA339" s="84"/>
      <c r="DB339" s="84"/>
      <c r="DC339" s="84"/>
      <c r="DD339" s="84"/>
      <c r="DE339" s="84"/>
      <c r="DF339" s="84"/>
      <c r="DG339" s="84"/>
      <c r="DH339" s="84"/>
      <c r="DI339" s="84"/>
      <c r="DJ339" s="84"/>
      <c r="DK339" s="84"/>
      <c r="DL339" s="84"/>
      <c r="DM339" s="84"/>
      <c r="DN339" s="84"/>
      <c r="DO339" s="84"/>
      <c r="DP339" s="84"/>
      <c r="DQ339" s="84"/>
      <c r="DR339" s="84"/>
      <c r="DS339" s="84"/>
      <c r="DT339" s="84"/>
      <c r="DU339" s="84"/>
      <c r="DV339" s="84"/>
      <c r="DW339" s="84"/>
      <c r="DX339" s="84"/>
      <c r="DY339" s="84"/>
      <c r="DZ339" s="84"/>
    </row>
    <row r="340" spans="1:130" ht="17" x14ac:dyDescent="0.2">
      <c r="A340" s="100" t="str">
        <f>CONCATENATE(E340," ",F340)</f>
        <v>Bison sp.</v>
      </c>
      <c r="B340" s="83"/>
      <c r="C340" s="8" t="s">
        <v>1571</v>
      </c>
      <c r="D340" s="8" t="s">
        <v>2332</v>
      </c>
      <c r="E340" s="2" t="s">
        <v>105</v>
      </c>
      <c r="F340" s="2" t="s">
        <v>15</v>
      </c>
      <c r="G340" s="9">
        <v>892</v>
      </c>
      <c r="H340" s="8">
        <v>386</v>
      </c>
      <c r="I340" s="9" t="s">
        <v>270</v>
      </c>
      <c r="J340" s="8" t="s">
        <v>212</v>
      </c>
      <c r="K340" s="8"/>
      <c r="M340" s="99"/>
      <c r="N340" s="77">
        <v>33.620556000000001</v>
      </c>
      <c r="O340" s="77">
        <v>-101.892222</v>
      </c>
      <c r="P340" s="62">
        <v>447.65370878447101</v>
      </c>
      <c r="Q340" s="69" t="s">
        <v>24</v>
      </c>
      <c r="R340" s="69" t="s">
        <v>2367</v>
      </c>
      <c r="T340" s="63" t="s">
        <v>166</v>
      </c>
      <c r="U340" s="63" t="s">
        <v>13</v>
      </c>
      <c r="X340" s="119">
        <v>49.74</v>
      </c>
      <c r="Y340" s="119">
        <v>20</v>
      </c>
      <c r="AD340" s="9" t="s">
        <v>341</v>
      </c>
      <c r="BK340" s="84"/>
      <c r="BL340" s="84"/>
      <c r="BM340" s="84"/>
      <c r="BN340" s="84"/>
      <c r="BO340" s="84"/>
      <c r="BP340" s="84"/>
      <c r="BQ340" s="84"/>
      <c r="BR340" s="84"/>
      <c r="BS340" s="84"/>
      <c r="BT340" s="84"/>
      <c r="BU340" s="84"/>
      <c r="BV340" s="84"/>
      <c r="BW340" s="84"/>
      <c r="BX340" s="84"/>
      <c r="BY340" s="84"/>
      <c r="BZ340" s="84"/>
      <c r="CA340" s="84"/>
      <c r="CB340" s="84"/>
      <c r="CC340" s="84"/>
      <c r="CD340" s="84"/>
      <c r="CE340" s="84"/>
      <c r="CF340" s="84"/>
      <c r="CG340" s="84"/>
      <c r="CH340" s="84"/>
      <c r="CI340" s="84"/>
      <c r="CJ340" s="84"/>
      <c r="CK340" s="84"/>
      <c r="CL340" s="84"/>
      <c r="CM340" s="84"/>
      <c r="CN340" s="84"/>
      <c r="CO340" s="84"/>
      <c r="CP340" s="84"/>
      <c r="CQ340" s="84"/>
      <c r="CR340" s="84"/>
      <c r="CS340" s="84"/>
      <c r="CT340" s="84"/>
      <c r="CU340" s="84"/>
      <c r="CV340" s="84"/>
      <c r="CW340" s="84"/>
      <c r="CX340" s="84"/>
      <c r="CY340" s="84"/>
      <c r="CZ340" s="84"/>
      <c r="DA340" s="84"/>
      <c r="DB340" s="84"/>
      <c r="DC340" s="84"/>
      <c r="DD340" s="84"/>
      <c r="DE340" s="84"/>
      <c r="DF340" s="84"/>
      <c r="DG340" s="84"/>
      <c r="DH340" s="84"/>
      <c r="DI340" s="84"/>
      <c r="DJ340" s="84"/>
      <c r="DK340" s="84"/>
      <c r="DL340" s="84"/>
      <c r="DM340" s="84"/>
      <c r="DN340" s="84"/>
      <c r="DO340" s="84"/>
      <c r="DP340" s="84"/>
      <c r="DQ340" s="84"/>
      <c r="DR340" s="84"/>
      <c r="DS340" s="84"/>
      <c r="DT340" s="84"/>
      <c r="DU340" s="84"/>
      <c r="DV340" s="84"/>
      <c r="DW340" s="84"/>
      <c r="DX340" s="84"/>
      <c r="DY340" s="84"/>
      <c r="DZ340" s="84"/>
    </row>
    <row r="341" spans="1:130" ht="17" x14ac:dyDescent="0.2">
      <c r="A341" s="100" t="str">
        <f>CONCATENATE(E341," ",F341)</f>
        <v>Bison sp.</v>
      </c>
      <c r="C341" s="8" t="s">
        <v>1571</v>
      </c>
      <c r="D341" s="8" t="s">
        <v>2332</v>
      </c>
      <c r="E341" s="2" t="s">
        <v>105</v>
      </c>
      <c r="F341" s="2" t="s">
        <v>15</v>
      </c>
      <c r="G341" s="9">
        <v>892</v>
      </c>
      <c r="H341" s="8">
        <v>474</v>
      </c>
      <c r="I341" s="9" t="s">
        <v>270</v>
      </c>
      <c r="J341" s="8" t="s">
        <v>212</v>
      </c>
      <c r="K341" s="8"/>
      <c r="L341" s="175" t="s">
        <v>367</v>
      </c>
      <c r="M341" s="99"/>
      <c r="N341" s="77">
        <v>33.620556000000001</v>
      </c>
      <c r="O341" s="77">
        <v>-101.892222</v>
      </c>
      <c r="P341" s="62">
        <v>447.65370878447101</v>
      </c>
      <c r="Q341" s="69" t="s">
        <v>24</v>
      </c>
      <c r="R341" s="69" t="s">
        <v>2367</v>
      </c>
      <c r="T341" s="63" t="s">
        <v>171</v>
      </c>
      <c r="U341" s="63" t="s">
        <v>13</v>
      </c>
      <c r="X341" s="119">
        <v>41.39</v>
      </c>
      <c r="Y341" s="119">
        <v>13.08</v>
      </c>
      <c r="AD341" s="9" t="s">
        <v>342</v>
      </c>
      <c r="BK341" s="84"/>
      <c r="BL341" s="84"/>
      <c r="BM341" s="84"/>
      <c r="BN341" s="84"/>
      <c r="BO341" s="84"/>
      <c r="BP341" s="84"/>
      <c r="BQ341" s="84"/>
      <c r="BR341" s="84"/>
      <c r="BS341" s="84"/>
      <c r="BT341" s="84"/>
      <c r="BU341" s="84"/>
      <c r="BV341" s="84"/>
      <c r="BW341" s="84"/>
      <c r="BX341" s="84"/>
      <c r="BY341" s="84"/>
      <c r="BZ341" s="84"/>
      <c r="CA341" s="84"/>
      <c r="CB341" s="84"/>
      <c r="CC341" s="84"/>
      <c r="CD341" s="84"/>
      <c r="CE341" s="84"/>
      <c r="CF341" s="84"/>
      <c r="CG341" s="84"/>
      <c r="CH341" s="84"/>
      <c r="CI341" s="84"/>
      <c r="CJ341" s="84"/>
      <c r="CK341" s="84"/>
      <c r="CL341" s="84"/>
      <c r="CM341" s="84"/>
      <c r="CN341" s="84"/>
      <c r="CO341" s="84"/>
      <c r="CP341" s="84"/>
      <c r="CQ341" s="84"/>
      <c r="CR341" s="84"/>
      <c r="CS341" s="84"/>
      <c r="CT341" s="84"/>
      <c r="CU341" s="84"/>
      <c r="CV341" s="84"/>
      <c r="CW341" s="84"/>
      <c r="CX341" s="84"/>
      <c r="CY341" s="84"/>
      <c r="CZ341" s="84"/>
      <c r="DA341" s="84"/>
      <c r="DB341" s="84"/>
      <c r="DC341" s="84"/>
      <c r="DD341" s="84"/>
      <c r="DE341" s="84"/>
      <c r="DF341" s="84"/>
      <c r="DG341" s="84"/>
      <c r="DH341" s="84"/>
      <c r="DI341" s="84"/>
      <c r="DJ341" s="84"/>
      <c r="DK341" s="84"/>
      <c r="DL341" s="84"/>
      <c r="DM341" s="84"/>
      <c r="DN341" s="84"/>
      <c r="DO341" s="84"/>
      <c r="DP341" s="84"/>
      <c r="DQ341" s="84"/>
      <c r="DR341" s="84"/>
      <c r="DS341" s="84"/>
      <c r="DT341" s="84"/>
      <c r="DU341" s="84"/>
      <c r="DV341" s="84"/>
      <c r="DW341" s="84"/>
      <c r="DX341" s="84"/>
      <c r="DY341" s="84"/>
      <c r="DZ341" s="84"/>
    </row>
    <row r="342" spans="1:130" ht="17" x14ac:dyDescent="0.2">
      <c r="A342" s="100" t="str">
        <f>CONCATENATE(E342," ",F342)</f>
        <v>Bison sp.</v>
      </c>
      <c r="C342" s="8" t="s">
        <v>1571</v>
      </c>
      <c r="D342" s="8" t="s">
        <v>2332</v>
      </c>
      <c r="E342" s="2" t="s">
        <v>105</v>
      </c>
      <c r="F342" s="2" t="s">
        <v>15</v>
      </c>
      <c r="G342" s="9">
        <v>892</v>
      </c>
      <c r="H342" s="8">
        <v>493</v>
      </c>
      <c r="I342" s="9" t="s">
        <v>270</v>
      </c>
      <c r="J342" s="8" t="s">
        <v>212</v>
      </c>
      <c r="K342" s="8"/>
      <c r="M342" s="99"/>
      <c r="N342" s="77">
        <v>33.620556000000001</v>
      </c>
      <c r="O342" s="77">
        <v>-101.892222</v>
      </c>
      <c r="P342" s="62">
        <v>447.65370878447101</v>
      </c>
      <c r="Q342" s="69" t="s">
        <v>24</v>
      </c>
      <c r="R342" s="69" t="s">
        <v>2367</v>
      </c>
      <c r="T342" s="63" t="s">
        <v>166</v>
      </c>
      <c r="U342" s="63" t="s">
        <v>13</v>
      </c>
      <c r="X342" s="119">
        <v>44.25</v>
      </c>
      <c r="Y342" s="119">
        <v>16.75</v>
      </c>
      <c r="AD342" s="9" t="s">
        <v>365</v>
      </c>
      <c r="BK342" s="84"/>
      <c r="BL342" s="84"/>
      <c r="BM342" s="84"/>
      <c r="BN342" s="84"/>
      <c r="BO342" s="84"/>
      <c r="BP342" s="84"/>
      <c r="BQ342" s="84"/>
      <c r="BR342" s="84"/>
      <c r="BS342" s="84"/>
      <c r="BT342" s="84"/>
      <c r="BU342" s="84"/>
      <c r="BV342" s="84"/>
      <c r="BW342" s="84"/>
      <c r="BX342" s="84"/>
      <c r="BY342" s="84"/>
      <c r="BZ342" s="84"/>
      <c r="CA342" s="84"/>
      <c r="CB342" s="84"/>
      <c r="CC342" s="84"/>
      <c r="CD342" s="84"/>
      <c r="CE342" s="84"/>
      <c r="CF342" s="84"/>
      <c r="CG342" s="84"/>
      <c r="CH342" s="84"/>
      <c r="CI342" s="84"/>
      <c r="CJ342" s="84"/>
      <c r="CK342" s="84"/>
      <c r="CL342" s="84"/>
      <c r="CM342" s="84"/>
      <c r="CN342" s="84"/>
      <c r="CO342" s="84"/>
      <c r="CP342" s="84"/>
      <c r="CQ342" s="84"/>
      <c r="CR342" s="84"/>
      <c r="CS342" s="84"/>
      <c r="CT342" s="84"/>
      <c r="CU342" s="84"/>
      <c r="CV342" s="84"/>
      <c r="CW342" s="84"/>
      <c r="CX342" s="84"/>
      <c r="CY342" s="84"/>
      <c r="CZ342" s="84"/>
      <c r="DA342" s="84"/>
      <c r="DB342" s="84"/>
      <c r="DC342" s="84"/>
      <c r="DD342" s="84"/>
      <c r="DE342" s="84"/>
      <c r="DF342" s="84"/>
      <c r="DG342" s="84"/>
      <c r="DH342" s="84"/>
      <c r="DI342" s="84"/>
      <c r="DJ342" s="84"/>
      <c r="DK342" s="84"/>
      <c r="DL342" s="84"/>
      <c r="DM342" s="84"/>
      <c r="DN342" s="84"/>
      <c r="DO342" s="84"/>
      <c r="DP342" s="84"/>
      <c r="DQ342" s="84"/>
      <c r="DR342" s="84"/>
      <c r="DS342" s="84"/>
      <c r="DT342" s="84"/>
      <c r="DU342" s="84"/>
      <c r="DV342" s="84"/>
      <c r="DW342" s="84"/>
      <c r="DX342" s="84"/>
      <c r="DY342" s="84"/>
      <c r="DZ342" s="84"/>
    </row>
    <row r="343" spans="1:130" ht="17" x14ac:dyDescent="0.2">
      <c r="A343" s="100" t="str">
        <f>CONCATENATE(E343," ",F343)</f>
        <v>Bison sp.</v>
      </c>
      <c r="C343" s="8" t="s">
        <v>1571</v>
      </c>
      <c r="D343" s="8" t="s">
        <v>2332</v>
      </c>
      <c r="E343" s="2" t="s">
        <v>105</v>
      </c>
      <c r="F343" s="2" t="s">
        <v>15</v>
      </c>
      <c r="G343" s="9">
        <v>892</v>
      </c>
      <c r="H343" s="8" t="s">
        <v>363</v>
      </c>
      <c r="I343" s="9" t="s">
        <v>270</v>
      </c>
      <c r="J343" s="8" t="s">
        <v>212</v>
      </c>
      <c r="K343" s="63"/>
      <c r="M343" s="99"/>
      <c r="N343" s="77">
        <v>33.620556000000001</v>
      </c>
      <c r="O343" s="77">
        <v>-101.892222</v>
      </c>
      <c r="P343" s="62">
        <v>447.65370878447101</v>
      </c>
      <c r="Q343" s="69" t="s">
        <v>24</v>
      </c>
      <c r="R343" s="69" t="s">
        <v>2367</v>
      </c>
      <c r="T343" s="63" t="s">
        <v>171</v>
      </c>
      <c r="U343" s="63" t="s">
        <v>13</v>
      </c>
      <c r="X343" s="119">
        <v>45.14</v>
      </c>
      <c r="Y343" s="119">
        <v>15.9</v>
      </c>
      <c r="AD343" s="9" t="s">
        <v>362</v>
      </c>
      <c r="BK343" s="84"/>
      <c r="BL343" s="84"/>
      <c r="BM343" s="84"/>
      <c r="BN343" s="84"/>
      <c r="BO343" s="84"/>
      <c r="BP343" s="84"/>
      <c r="BQ343" s="84"/>
      <c r="BR343" s="84"/>
      <c r="BS343" s="84"/>
      <c r="BT343" s="84"/>
      <c r="BU343" s="84"/>
      <c r="BV343" s="84"/>
      <c r="BW343" s="84"/>
      <c r="BX343" s="84"/>
      <c r="BY343" s="84"/>
      <c r="BZ343" s="84"/>
      <c r="CA343" s="84"/>
      <c r="CB343" s="84"/>
      <c r="CC343" s="84"/>
      <c r="CD343" s="84"/>
      <c r="CE343" s="84"/>
      <c r="CF343" s="84"/>
      <c r="CG343" s="84"/>
      <c r="CH343" s="84"/>
      <c r="CI343" s="84"/>
      <c r="CJ343" s="84"/>
      <c r="CK343" s="84"/>
      <c r="CL343" s="84"/>
      <c r="CM343" s="84"/>
      <c r="CN343" s="84"/>
      <c r="CO343" s="84"/>
      <c r="CP343" s="84"/>
      <c r="CQ343" s="84"/>
      <c r="CR343" s="84"/>
      <c r="CS343" s="84"/>
      <c r="CT343" s="84"/>
      <c r="CU343" s="84"/>
      <c r="CV343" s="84"/>
      <c r="CW343" s="84"/>
      <c r="CX343" s="84"/>
      <c r="CY343" s="84"/>
      <c r="CZ343" s="84"/>
      <c r="DA343" s="84"/>
      <c r="DB343" s="84"/>
      <c r="DC343" s="84"/>
      <c r="DD343" s="84"/>
      <c r="DE343" s="84"/>
      <c r="DF343" s="84"/>
      <c r="DG343" s="84"/>
      <c r="DH343" s="84"/>
      <c r="DI343" s="84"/>
      <c r="DJ343" s="84"/>
      <c r="DK343" s="84"/>
      <c r="DL343" s="84"/>
      <c r="DM343" s="84"/>
      <c r="DN343" s="84"/>
      <c r="DO343" s="84"/>
      <c r="DP343" s="84"/>
      <c r="DQ343" s="84"/>
      <c r="DR343" s="84"/>
      <c r="DS343" s="84"/>
      <c r="DT343" s="84"/>
      <c r="DU343" s="84"/>
      <c r="DV343" s="84"/>
      <c r="DW343" s="84"/>
      <c r="DX343" s="84"/>
      <c r="DY343" s="84"/>
      <c r="DZ343" s="84"/>
    </row>
    <row r="344" spans="1:130" ht="17" x14ac:dyDescent="0.2">
      <c r="A344" s="100" t="str">
        <f>CONCATENATE(E344," ",F344)</f>
        <v>Bison sp.</v>
      </c>
      <c r="C344" s="8" t="s">
        <v>1571</v>
      </c>
      <c r="D344" s="8" t="s">
        <v>2332</v>
      </c>
      <c r="E344" s="2" t="s">
        <v>105</v>
      </c>
      <c r="F344" s="2" t="s">
        <v>15</v>
      </c>
      <c r="G344" s="9">
        <v>892</v>
      </c>
      <c r="H344" s="8" t="s">
        <v>336</v>
      </c>
      <c r="I344" s="9" t="s">
        <v>270</v>
      </c>
      <c r="J344" s="8" t="s">
        <v>212</v>
      </c>
      <c r="K344" s="8"/>
      <c r="L344" s="175" t="s">
        <v>336</v>
      </c>
      <c r="M344" s="99"/>
      <c r="N344" s="77">
        <v>33.620556000000001</v>
      </c>
      <c r="O344" s="77">
        <v>-101.892222</v>
      </c>
      <c r="P344" s="62">
        <v>447.65370878447101</v>
      </c>
      <c r="Q344" s="69" t="s">
        <v>24</v>
      </c>
      <c r="R344" s="69" t="s">
        <v>2367</v>
      </c>
      <c r="T344" s="63" t="s">
        <v>171</v>
      </c>
      <c r="U344" s="63" t="s">
        <v>13</v>
      </c>
      <c r="X344" s="119">
        <v>50.33</v>
      </c>
      <c r="Y344" s="119">
        <v>18.149999999999999</v>
      </c>
      <c r="AD344" s="9" t="s">
        <v>346</v>
      </c>
      <c r="BK344" s="84"/>
      <c r="BL344" s="84"/>
      <c r="BM344" s="84"/>
      <c r="BN344" s="84"/>
      <c r="BO344" s="84"/>
      <c r="BP344" s="84"/>
      <c r="BQ344" s="84"/>
      <c r="BR344" s="84"/>
      <c r="BS344" s="84"/>
      <c r="BT344" s="84"/>
      <c r="BU344" s="84"/>
      <c r="BV344" s="84"/>
      <c r="BW344" s="84"/>
      <c r="BX344" s="84"/>
      <c r="BY344" s="84"/>
      <c r="BZ344" s="84"/>
      <c r="CA344" s="84"/>
      <c r="CB344" s="84"/>
      <c r="CC344" s="84"/>
      <c r="CD344" s="84"/>
      <c r="CE344" s="84"/>
      <c r="CF344" s="84"/>
      <c r="CG344" s="84"/>
      <c r="CH344" s="84"/>
      <c r="CI344" s="84"/>
      <c r="CJ344" s="84"/>
      <c r="CK344" s="84"/>
      <c r="CL344" s="84"/>
      <c r="CM344" s="84"/>
      <c r="CN344" s="84"/>
      <c r="CO344" s="84"/>
      <c r="CP344" s="84"/>
      <c r="CQ344" s="84"/>
      <c r="CR344" s="84"/>
      <c r="CS344" s="84"/>
      <c r="CT344" s="84"/>
      <c r="CU344" s="84"/>
      <c r="CV344" s="84"/>
      <c r="CW344" s="84"/>
      <c r="CX344" s="84"/>
      <c r="CY344" s="84"/>
      <c r="CZ344" s="84"/>
      <c r="DA344" s="84"/>
      <c r="DB344" s="84"/>
      <c r="DC344" s="84"/>
      <c r="DD344" s="84"/>
      <c r="DE344" s="84"/>
      <c r="DF344" s="84"/>
      <c r="DG344" s="84"/>
      <c r="DH344" s="84"/>
      <c r="DI344" s="84"/>
      <c r="DJ344" s="84"/>
      <c r="DK344" s="84"/>
      <c r="DL344" s="84"/>
      <c r="DM344" s="84"/>
      <c r="DN344" s="84"/>
      <c r="DO344" s="84"/>
      <c r="DP344" s="84"/>
      <c r="DQ344" s="84"/>
      <c r="DR344" s="84"/>
      <c r="DS344" s="84"/>
      <c r="DT344" s="84"/>
      <c r="DU344" s="84"/>
      <c r="DV344" s="84"/>
      <c r="DW344" s="84"/>
      <c r="DX344" s="84"/>
      <c r="DY344" s="84"/>
      <c r="DZ344" s="84"/>
    </row>
    <row r="345" spans="1:130" ht="17" x14ac:dyDescent="0.2">
      <c r="A345" s="100" t="str">
        <f>CONCATENATE(E345," ",F345)</f>
        <v>Bison sp.</v>
      </c>
      <c r="C345" s="8" t="s">
        <v>1571</v>
      </c>
      <c r="D345" s="8" t="s">
        <v>2332</v>
      </c>
      <c r="E345" s="2" t="s">
        <v>105</v>
      </c>
      <c r="F345" s="2" t="s">
        <v>15</v>
      </c>
      <c r="G345" s="9">
        <v>892</v>
      </c>
      <c r="H345" s="8" t="s">
        <v>336</v>
      </c>
      <c r="I345" s="9" t="s">
        <v>270</v>
      </c>
      <c r="J345" s="8" t="s">
        <v>212</v>
      </c>
      <c r="K345" s="8"/>
      <c r="L345" s="175" t="s">
        <v>336</v>
      </c>
      <c r="M345" s="99"/>
      <c r="N345" s="77">
        <v>33.620556000000001</v>
      </c>
      <c r="O345" s="77">
        <v>-101.892222</v>
      </c>
      <c r="P345" s="62">
        <v>447.65370878447101</v>
      </c>
      <c r="Q345" s="69" t="s">
        <v>24</v>
      </c>
      <c r="R345" s="69" t="s">
        <v>2367</v>
      </c>
      <c r="T345" s="63" t="s">
        <v>171</v>
      </c>
      <c r="U345" s="63" t="s">
        <v>13</v>
      </c>
      <c r="X345" s="119">
        <v>44.87</v>
      </c>
      <c r="Y345" s="119">
        <v>18.53</v>
      </c>
      <c r="AD345" s="9" t="s">
        <v>361</v>
      </c>
      <c r="BK345" s="84"/>
      <c r="BL345" s="84"/>
      <c r="BM345" s="84"/>
      <c r="BN345" s="84"/>
      <c r="BO345" s="84"/>
      <c r="BP345" s="84"/>
      <c r="BQ345" s="84"/>
      <c r="BR345" s="84"/>
      <c r="BS345" s="84"/>
      <c r="BT345" s="84"/>
      <c r="BU345" s="84"/>
      <c r="BV345" s="84"/>
      <c r="BW345" s="84"/>
      <c r="BX345" s="84"/>
      <c r="BY345" s="84"/>
      <c r="BZ345" s="84"/>
      <c r="CA345" s="84"/>
      <c r="CB345" s="84"/>
      <c r="CC345" s="84"/>
      <c r="CD345" s="84"/>
      <c r="CE345" s="84"/>
      <c r="CF345" s="84"/>
      <c r="CG345" s="84"/>
      <c r="CH345" s="84"/>
      <c r="CI345" s="84"/>
      <c r="CJ345" s="84"/>
      <c r="CK345" s="84"/>
      <c r="CL345" s="84"/>
      <c r="CM345" s="84"/>
      <c r="CN345" s="84"/>
      <c r="CO345" s="84"/>
      <c r="CP345" s="84"/>
      <c r="CQ345" s="84"/>
      <c r="CR345" s="84"/>
      <c r="CS345" s="84"/>
      <c r="CT345" s="84"/>
      <c r="CU345" s="84"/>
      <c r="CV345" s="84"/>
      <c r="CW345" s="84"/>
      <c r="CX345" s="84"/>
      <c r="CY345" s="84"/>
      <c r="CZ345" s="84"/>
      <c r="DA345" s="84"/>
      <c r="DB345" s="84"/>
      <c r="DC345" s="84"/>
      <c r="DD345" s="84"/>
      <c r="DE345" s="84"/>
      <c r="DF345" s="84"/>
      <c r="DG345" s="84"/>
      <c r="DH345" s="84"/>
      <c r="DI345" s="84"/>
      <c r="DJ345" s="84"/>
      <c r="DK345" s="84"/>
      <c r="DL345" s="84"/>
      <c r="DM345" s="84"/>
      <c r="DN345" s="84"/>
      <c r="DO345" s="84"/>
      <c r="DP345" s="84"/>
      <c r="DQ345" s="84"/>
      <c r="DR345" s="84"/>
      <c r="DS345" s="84"/>
      <c r="DT345" s="84"/>
      <c r="DU345" s="84"/>
      <c r="DV345" s="84"/>
      <c r="DW345" s="84"/>
      <c r="DX345" s="84"/>
      <c r="DY345" s="84"/>
      <c r="DZ345" s="84"/>
    </row>
    <row r="346" spans="1:130" ht="17" x14ac:dyDescent="0.2">
      <c r="A346" s="100" t="str">
        <f>CONCATENATE(E346," ",F346)</f>
        <v>Bison sp.</v>
      </c>
      <c r="C346" s="8" t="s">
        <v>1571</v>
      </c>
      <c r="D346" s="8" t="s">
        <v>2332</v>
      </c>
      <c r="E346" s="2" t="s">
        <v>105</v>
      </c>
      <c r="F346" s="2" t="s">
        <v>15</v>
      </c>
      <c r="G346" s="9">
        <v>892</v>
      </c>
      <c r="H346" s="8" t="s">
        <v>336</v>
      </c>
      <c r="I346" s="9" t="s">
        <v>270</v>
      </c>
      <c r="J346" s="8" t="s">
        <v>212</v>
      </c>
      <c r="K346" s="8"/>
      <c r="L346" s="175" t="s">
        <v>336</v>
      </c>
      <c r="M346" s="99"/>
      <c r="N346" s="77">
        <v>33.620556000000001</v>
      </c>
      <c r="O346" s="77">
        <v>-101.892222</v>
      </c>
      <c r="P346" s="62">
        <v>447.65370878447101</v>
      </c>
      <c r="Q346" s="69" t="s">
        <v>24</v>
      </c>
      <c r="R346" s="69" t="s">
        <v>2367</v>
      </c>
      <c r="T346" s="63" t="s">
        <v>171</v>
      </c>
      <c r="U346" s="63" t="s">
        <v>13</v>
      </c>
      <c r="X346" s="119">
        <v>45.22</v>
      </c>
      <c r="Y346" s="119">
        <v>19.43</v>
      </c>
      <c r="AD346" s="9" t="s">
        <v>364</v>
      </c>
      <c r="BK346" s="84"/>
      <c r="BL346" s="84"/>
      <c r="BM346" s="84"/>
      <c r="BN346" s="84"/>
      <c r="BO346" s="84"/>
      <c r="BP346" s="84"/>
      <c r="BQ346" s="84"/>
      <c r="BR346" s="84"/>
      <c r="BS346" s="84"/>
      <c r="BT346" s="84"/>
      <c r="BU346" s="84"/>
      <c r="BV346" s="84"/>
      <c r="BW346" s="84"/>
      <c r="BX346" s="84"/>
      <c r="BY346" s="84"/>
      <c r="BZ346" s="84"/>
      <c r="CA346" s="84"/>
      <c r="CB346" s="84"/>
      <c r="CC346" s="84"/>
      <c r="CD346" s="84"/>
      <c r="CE346" s="84"/>
      <c r="CF346" s="84"/>
      <c r="CG346" s="84"/>
      <c r="CH346" s="84"/>
      <c r="CI346" s="84"/>
      <c r="CJ346" s="84"/>
      <c r="CK346" s="84"/>
      <c r="CL346" s="84"/>
      <c r="CM346" s="84"/>
      <c r="CN346" s="84"/>
      <c r="CO346" s="84"/>
      <c r="CP346" s="84"/>
      <c r="CQ346" s="84"/>
      <c r="CR346" s="84"/>
      <c r="CS346" s="84"/>
      <c r="CT346" s="84"/>
      <c r="CU346" s="84"/>
      <c r="CV346" s="84"/>
      <c r="CW346" s="84"/>
      <c r="CX346" s="84"/>
      <c r="CY346" s="84"/>
      <c r="CZ346" s="84"/>
      <c r="DA346" s="84"/>
      <c r="DB346" s="84"/>
      <c r="DC346" s="84"/>
      <c r="DD346" s="84"/>
      <c r="DE346" s="84"/>
      <c r="DF346" s="84"/>
      <c r="DG346" s="84"/>
      <c r="DH346" s="84"/>
      <c r="DI346" s="84"/>
      <c r="DJ346" s="84"/>
      <c r="DK346" s="84"/>
      <c r="DL346" s="84"/>
      <c r="DM346" s="84"/>
      <c r="DN346" s="84"/>
      <c r="DO346" s="84"/>
      <c r="DP346" s="84"/>
      <c r="DQ346" s="84"/>
      <c r="DR346" s="84"/>
      <c r="DS346" s="84"/>
      <c r="DT346" s="84"/>
      <c r="DU346" s="84"/>
      <c r="DV346" s="84"/>
      <c r="DW346" s="84"/>
      <c r="DX346" s="84"/>
      <c r="DY346" s="84"/>
      <c r="DZ346" s="84"/>
    </row>
    <row r="347" spans="1:130" ht="17" x14ac:dyDescent="0.2">
      <c r="A347" s="100" t="str">
        <f>CONCATENATE(E347," ",F347)</f>
        <v>Bison sp.</v>
      </c>
      <c r="C347" s="8" t="s">
        <v>1571</v>
      </c>
      <c r="D347" s="8" t="s">
        <v>2332</v>
      </c>
      <c r="E347" s="2" t="s">
        <v>105</v>
      </c>
      <c r="F347" s="2" t="s">
        <v>15</v>
      </c>
      <c r="G347" s="9">
        <v>892</v>
      </c>
      <c r="H347" s="8" t="s">
        <v>336</v>
      </c>
      <c r="I347" s="9" t="s">
        <v>270</v>
      </c>
      <c r="J347" s="8" t="s">
        <v>212</v>
      </c>
      <c r="K347" s="8"/>
      <c r="L347" s="175" t="s">
        <v>336</v>
      </c>
      <c r="M347" s="99"/>
      <c r="N347" s="77">
        <v>33.620556000000001</v>
      </c>
      <c r="O347" s="77">
        <v>-101.892222</v>
      </c>
      <c r="P347" s="62">
        <v>447.65370878447101</v>
      </c>
      <c r="Q347" s="69" t="s">
        <v>24</v>
      </c>
      <c r="R347" s="69" t="s">
        <v>2367</v>
      </c>
      <c r="T347" s="63" t="s">
        <v>171</v>
      </c>
      <c r="U347" s="63" t="s">
        <v>13</v>
      </c>
      <c r="X347" s="119">
        <v>46.99</v>
      </c>
      <c r="Y347" s="119">
        <v>18.97</v>
      </c>
      <c r="AD347" s="9" t="s">
        <v>342</v>
      </c>
      <c r="BK347" s="84"/>
      <c r="BL347" s="84"/>
      <c r="BM347" s="84"/>
      <c r="BN347" s="84"/>
      <c r="BO347" s="84"/>
      <c r="BP347" s="84"/>
      <c r="BQ347" s="84"/>
      <c r="BR347" s="84"/>
      <c r="BS347" s="84"/>
      <c r="BT347" s="84"/>
      <c r="BU347" s="84"/>
      <c r="BV347" s="84"/>
      <c r="BW347" s="84"/>
      <c r="BX347" s="84"/>
      <c r="BY347" s="84"/>
      <c r="BZ347" s="84"/>
      <c r="CA347" s="84"/>
      <c r="CB347" s="84"/>
      <c r="CC347" s="84"/>
      <c r="CD347" s="84"/>
      <c r="CE347" s="84"/>
      <c r="CF347" s="84"/>
      <c r="CG347" s="84"/>
      <c r="CH347" s="84"/>
      <c r="CI347" s="84"/>
      <c r="CJ347" s="84"/>
      <c r="CK347" s="84"/>
      <c r="CL347" s="84"/>
      <c r="CM347" s="84"/>
      <c r="CN347" s="84"/>
      <c r="CO347" s="84"/>
      <c r="CP347" s="84"/>
      <c r="CQ347" s="84"/>
      <c r="CR347" s="84"/>
      <c r="CS347" s="84"/>
      <c r="CT347" s="84"/>
      <c r="CU347" s="84"/>
      <c r="CV347" s="84"/>
      <c r="CW347" s="84"/>
      <c r="CX347" s="84"/>
      <c r="CY347" s="84"/>
      <c r="CZ347" s="84"/>
      <c r="DA347" s="84"/>
      <c r="DB347" s="84"/>
      <c r="DC347" s="84"/>
      <c r="DD347" s="84"/>
      <c r="DE347" s="84"/>
      <c r="DF347" s="84"/>
      <c r="DG347" s="84"/>
      <c r="DH347" s="84"/>
      <c r="DI347" s="84"/>
      <c r="DJ347" s="84"/>
      <c r="DK347" s="84"/>
      <c r="DL347" s="84"/>
      <c r="DM347" s="84"/>
      <c r="DN347" s="84"/>
      <c r="DO347" s="84"/>
      <c r="DP347" s="84"/>
      <c r="DQ347" s="84"/>
      <c r="DR347" s="84"/>
      <c r="DS347" s="84"/>
      <c r="DT347" s="84"/>
      <c r="DU347" s="84"/>
      <c r="DV347" s="84"/>
      <c r="DW347" s="84"/>
      <c r="DX347" s="84"/>
      <c r="DY347" s="84"/>
      <c r="DZ347" s="84"/>
    </row>
    <row r="348" spans="1:130" ht="17" x14ac:dyDescent="0.2">
      <c r="A348" s="100" t="str">
        <f>CONCATENATE(E348," ",F348)</f>
        <v>Bison sp.</v>
      </c>
      <c r="C348" s="8" t="s">
        <v>1571</v>
      </c>
      <c r="D348" s="8" t="s">
        <v>2332</v>
      </c>
      <c r="E348" s="2" t="s">
        <v>105</v>
      </c>
      <c r="F348" s="2" t="s">
        <v>15</v>
      </c>
      <c r="G348" s="9">
        <v>892</v>
      </c>
      <c r="H348" s="8" t="s">
        <v>356</v>
      </c>
      <c r="I348" s="9" t="s">
        <v>270</v>
      </c>
      <c r="J348" s="8" t="s">
        <v>212</v>
      </c>
      <c r="K348" s="8"/>
      <c r="L348" s="175" t="s">
        <v>356</v>
      </c>
      <c r="M348" s="99"/>
      <c r="N348" s="77">
        <v>33.620556000000001</v>
      </c>
      <c r="O348" s="77">
        <v>-101.892222</v>
      </c>
      <c r="P348" s="62">
        <v>447.65370878447101</v>
      </c>
      <c r="Q348" s="69" t="s">
        <v>24</v>
      </c>
      <c r="R348" s="69" t="s">
        <v>2367</v>
      </c>
      <c r="T348" s="63" t="s">
        <v>166</v>
      </c>
      <c r="U348" s="63" t="s">
        <v>13</v>
      </c>
      <c r="X348" s="119">
        <v>46.46</v>
      </c>
      <c r="Y348" s="119">
        <v>19.190000000000001</v>
      </c>
      <c r="AD348" s="9" t="s">
        <v>355</v>
      </c>
      <c r="BK348" s="84"/>
      <c r="BL348" s="84"/>
      <c r="BM348" s="84"/>
      <c r="BN348" s="84"/>
      <c r="BO348" s="84"/>
      <c r="BP348" s="84"/>
      <c r="BQ348" s="84"/>
      <c r="BR348" s="84"/>
      <c r="BS348" s="84"/>
      <c r="BT348" s="84"/>
      <c r="BU348" s="84"/>
      <c r="BV348" s="84"/>
      <c r="BW348" s="84"/>
      <c r="BX348" s="84"/>
      <c r="BY348" s="84"/>
      <c r="BZ348" s="84"/>
      <c r="CA348" s="84"/>
      <c r="CB348" s="84"/>
      <c r="CC348" s="84"/>
      <c r="CD348" s="84"/>
      <c r="CE348" s="84"/>
      <c r="CF348" s="84"/>
      <c r="CG348" s="84"/>
      <c r="CH348" s="84"/>
      <c r="CI348" s="84"/>
      <c r="CJ348" s="84"/>
      <c r="CK348" s="84"/>
      <c r="CL348" s="84"/>
      <c r="CM348" s="84"/>
      <c r="CN348" s="84"/>
      <c r="CO348" s="84"/>
      <c r="CP348" s="84"/>
      <c r="CQ348" s="84"/>
      <c r="CR348" s="84"/>
      <c r="CS348" s="84"/>
      <c r="CT348" s="84"/>
      <c r="CU348" s="84"/>
      <c r="CV348" s="84"/>
      <c r="CW348" s="84"/>
      <c r="CX348" s="84"/>
      <c r="CY348" s="84"/>
      <c r="CZ348" s="84"/>
      <c r="DA348" s="84"/>
      <c r="DB348" s="84"/>
      <c r="DC348" s="84"/>
      <c r="DD348" s="84"/>
      <c r="DE348" s="84"/>
      <c r="DF348" s="84"/>
      <c r="DG348" s="84"/>
      <c r="DH348" s="84"/>
      <c r="DI348" s="84"/>
      <c r="DJ348" s="84"/>
      <c r="DK348" s="84"/>
      <c r="DL348" s="84"/>
      <c r="DM348" s="84"/>
      <c r="DN348" s="84"/>
      <c r="DO348" s="84"/>
      <c r="DP348" s="84"/>
      <c r="DQ348" s="84"/>
      <c r="DR348" s="84"/>
      <c r="DS348" s="84"/>
      <c r="DT348" s="84"/>
      <c r="DU348" s="84"/>
      <c r="DV348" s="84"/>
      <c r="DW348" s="84"/>
      <c r="DX348" s="84"/>
      <c r="DY348" s="84"/>
      <c r="DZ348" s="84"/>
    </row>
    <row r="349" spans="1:130" ht="17" x14ac:dyDescent="0.2">
      <c r="A349" s="100" t="str">
        <f>CONCATENATE(E349," ",F349)</f>
        <v>Bison sp.</v>
      </c>
      <c r="C349" s="8" t="s">
        <v>1571</v>
      </c>
      <c r="D349" s="8" t="s">
        <v>2332</v>
      </c>
      <c r="E349" s="2" t="s">
        <v>105</v>
      </c>
      <c r="F349" s="2" t="s">
        <v>15</v>
      </c>
      <c r="G349" s="9">
        <v>892</v>
      </c>
      <c r="H349" s="9" t="s">
        <v>356</v>
      </c>
      <c r="I349" s="9" t="s">
        <v>270</v>
      </c>
      <c r="J349" s="8" t="s">
        <v>212</v>
      </c>
      <c r="K349" s="8"/>
      <c r="L349" s="175" t="s">
        <v>356</v>
      </c>
      <c r="M349" s="99"/>
      <c r="N349" s="77">
        <v>33.620556000000001</v>
      </c>
      <c r="O349" s="77">
        <v>-101.892222</v>
      </c>
      <c r="P349" s="62">
        <v>447.65370878447101</v>
      </c>
      <c r="Q349" s="69" t="s">
        <v>24</v>
      </c>
      <c r="R349" s="69" t="s">
        <v>2367</v>
      </c>
      <c r="T349" s="63" t="s">
        <v>171</v>
      </c>
      <c r="U349" s="63" t="s">
        <v>13</v>
      </c>
      <c r="X349" s="119">
        <v>43.8</v>
      </c>
      <c r="Y349" s="119">
        <v>15.6</v>
      </c>
      <c r="AD349" s="9" t="s">
        <v>339</v>
      </c>
      <c r="BK349" s="84"/>
      <c r="BL349" s="84"/>
      <c r="BM349" s="84"/>
      <c r="BN349" s="84"/>
      <c r="BO349" s="84"/>
      <c r="BP349" s="84"/>
      <c r="BQ349" s="84"/>
      <c r="BR349" s="84"/>
      <c r="BS349" s="84"/>
      <c r="BT349" s="84"/>
      <c r="BU349" s="84"/>
      <c r="BV349" s="84"/>
      <c r="BW349" s="84"/>
      <c r="BX349" s="84"/>
      <c r="BY349" s="84"/>
      <c r="BZ349" s="84"/>
      <c r="CA349" s="84"/>
      <c r="CB349" s="84"/>
      <c r="CC349" s="84"/>
      <c r="CD349" s="84"/>
      <c r="CE349" s="84"/>
      <c r="CF349" s="84"/>
      <c r="CG349" s="84"/>
      <c r="CH349" s="84"/>
      <c r="CI349" s="84"/>
      <c r="CJ349" s="84"/>
      <c r="CK349" s="84"/>
      <c r="CL349" s="84"/>
      <c r="CM349" s="84"/>
      <c r="CN349" s="84"/>
      <c r="CO349" s="84"/>
      <c r="CP349" s="84"/>
      <c r="CQ349" s="84"/>
      <c r="CR349" s="84"/>
      <c r="CS349" s="84"/>
      <c r="CT349" s="84"/>
      <c r="CU349" s="84"/>
      <c r="CV349" s="84"/>
      <c r="CW349" s="84"/>
      <c r="CX349" s="84"/>
      <c r="CY349" s="84"/>
      <c r="CZ349" s="84"/>
      <c r="DA349" s="84"/>
      <c r="DB349" s="84"/>
      <c r="DC349" s="84"/>
      <c r="DD349" s="84"/>
      <c r="DE349" s="84"/>
      <c r="DF349" s="84"/>
      <c r="DG349" s="84"/>
      <c r="DH349" s="84"/>
      <c r="DI349" s="84"/>
      <c r="DJ349" s="84"/>
      <c r="DK349" s="84"/>
      <c r="DL349" s="84"/>
      <c r="DM349" s="84"/>
      <c r="DN349" s="84"/>
      <c r="DO349" s="84"/>
      <c r="DP349" s="84"/>
      <c r="DQ349" s="84"/>
      <c r="DR349" s="84"/>
      <c r="DS349" s="84"/>
      <c r="DT349" s="84"/>
      <c r="DU349" s="84"/>
      <c r="DV349" s="84"/>
      <c r="DW349" s="84"/>
      <c r="DX349" s="84"/>
      <c r="DY349" s="84"/>
      <c r="DZ349" s="84"/>
    </row>
    <row r="350" spans="1:130" ht="17" x14ac:dyDescent="0.2">
      <c r="A350" s="100" t="str">
        <f>CONCATENATE(E350," ",F350)</f>
        <v>Bison sp.</v>
      </c>
      <c r="C350" s="8" t="s">
        <v>1571</v>
      </c>
      <c r="D350" s="8" t="s">
        <v>2332</v>
      </c>
      <c r="E350" s="2" t="s">
        <v>105</v>
      </c>
      <c r="F350" s="2" t="s">
        <v>15</v>
      </c>
      <c r="G350" s="9">
        <v>892</v>
      </c>
      <c r="H350" s="9" t="s">
        <v>358</v>
      </c>
      <c r="I350" s="9" t="s">
        <v>270</v>
      </c>
      <c r="J350" s="8" t="s">
        <v>212</v>
      </c>
      <c r="K350" s="8"/>
      <c r="L350" s="175" t="s">
        <v>358</v>
      </c>
      <c r="M350" s="99"/>
      <c r="N350" s="77">
        <v>33.620556000000001</v>
      </c>
      <c r="O350" s="77">
        <v>-101.892222</v>
      </c>
      <c r="P350" s="62">
        <v>447.65370878447101</v>
      </c>
      <c r="Q350" s="69" t="s">
        <v>24</v>
      </c>
      <c r="R350" s="69" t="s">
        <v>2367</v>
      </c>
      <c r="T350" s="63" t="s">
        <v>171</v>
      </c>
      <c r="U350" s="63" t="s">
        <v>13</v>
      </c>
      <c r="X350" s="119">
        <v>44.3</v>
      </c>
      <c r="Y350" s="119">
        <v>18.100000000000001</v>
      </c>
      <c r="AD350" s="9" t="s">
        <v>339</v>
      </c>
      <c r="BK350" s="84"/>
      <c r="BL350" s="84"/>
      <c r="BM350" s="84"/>
      <c r="BN350" s="84"/>
      <c r="BO350" s="84"/>
      <c r="BP350" s="84"/>
      <c r="BQ350" s="84"/>
      <c r="BR350" s="84"/>
      <c r="BS350" s="84"/>
      <c r="BT350" s="84"/>
      <c r="BU350" s="84"/>
      <c r="BV350" s="84"/>
      <c r="BW350" s="84"/>
      <c r="BX350" s="84"/>
      <c r="BY350" s="84"/>
      <c r="BZ350" s="84"/>
      <c r="CA350" s="84"/>
      <c r="CB350" s="84"/>
      <c r="CC350" s="84"/>
      <c r="CD350" s="84"/>
      <c r="CE350" s="84"/>
      <c r="CF350" s="84"/>
      <c r="CG350" s="84"/>
      <c r="CH350" s="84"/>
      <c r="CI350" s="84"/>
      <c r="CJ350" s="84"/>
      <c r="CK350" s="84"/>
      <c r="CL350" s="84"/>
      <c r="CM350" s="84"/>
      <c r="CN350" s="84"/>
      <c r="CO350" s="84"/>
      <c r="CP350" s="84"/>
      <c r="CQ350" s="84"/>
      <c r="CR350" s="84"/>
      <c r="CS350" s="84"/>
      <c r="CT350" s="84"/>
      <c r="CU350" s="84"/>
      <c r="CV350" s="84"/>
      <c r="CW350" s="84"/>
      <c r="CX350" s="84"/>
      <c r="CY350" s="84"/>
      <c r="CZ350" s="84"/>
      <c r="DA350" s="84"/>
      <c r="DB350" s="84"/>
      <c r="DC350" s="84"/>
      <c r="DD350" s="84"/>
      <c r="DE350" s="84"/>
      <c r="DF350" s="84"/>
      <c r="DG350" s="84"/>
      <c r="DH350" s="84"/>
      <c r="DI350" s="84"/>
      <c r="DJ350" s="84"/>
      <c r="DK350" s="84"/>
      <c r="DL350" s="84"/>
      <c r="DM350" s="84"/>
      <c r="DN350" s="84"/>
      <c r="DO350" s="84"/>
      <c r="DP350" s="84"/>
      <c r="DQ350" s="84"/>
      <c r="DR350" s="84"/>
      <c r="DS350" s="84"/>
      <c r="DT350" s="84"/>
      <c r="DU350" s="84"/>
      <c r="DV350" s="84"/>
      <c r="DW350" s="84"/>
      <c r="DX350" s="84"/>
      <c r="DY350" s="84"/>
      <c r="DZ350" s="84"/>
    </row>
    <row r="351" spans="1:130" ht="17" x14ac:dyDescent="0.2">
      <c r="A351" s="100" t="str">
        <f>CONCATENATE(E351," ",F351)</f>
        <v>Bison sp.</v>
      </c>
      <c r="C351" s="8" t="s">
        <v>1571</v>
      </c>
      <c r="D351" s="8" t="s">
        <v>2332</v>
      </c>
      <c r="E351" s="2" t="s">
        <v>105</v>
      </c>
      <c r="F351" s="2" t="s">
        <v>15</v>
      </c>
      <c r="G351" s="9">
        <v>892</v>
      </c>
      <c r="H351" s="8" t="s">
        <v>348</v>
      </c>
      <c r="I351" s="9" t="s">
        <v>270</v>
      </c>
      <c r="J351" s="8" t="s">
        <v>212</v>
      </c>
      <c r="K351" s="8"/>
      <c r="L351" s="175" t="s">
        <v>348</v>
      </c>
      <c r="M351" s="99"/>
      <c r="N351" s="77">
        <v>33.620556000000001</v>
      </c>
      <c r="O351" s="77">
        <v>-101.892222</v>
      </c>
      <c r="P351" s="62">
        <v>447.65370878447101</v>
      </c>
      <c r="Q351" s="69" t="s">
        <v>24</v>
      </c>
      <c r="R351" s="69" t="s">
        <v>2367</v>
      </c>
      <c r="T351" s="63" t="s">
        <v>166</v>
      </c>
      <c r="U351" s="63" t="s">
        <v>13</v>
      </c>
      <c r="X351" s="119">
        <v>44.13</v>
      </c>
      <c r="Y351" s="119">
        <v>17.02</v>
      </c>
      <c r="AD351" s="9" t="s">
        <v>350</v>
      </c>
      <c r="BK351" s="84"/>
      <c r="BL351" s="84"/>
      <c r="BM351" s="84"/>
      <c r="BN351" s="84"/>
      <c r="BO351" s="84"/>
      <c r="BP351" s="84"/>
      <c r="BQ351" s="84"/>
      <c r="BR351" s="84"/>
      <c r="BS351" s="84"/>
      <c r="BT351" s="84"/>
      <c r="BU351" s="84"/>
      <c r="BV351" s="84"/>
      <c r="BW351" s="84"/>
      <c r="BX351" s="84"/>
      <c r="BY351" s="84"/>
      <c r="BZ351" s="84"/>
      <c r="CA351" s="84"/>
      <c r="CB351" s="84"/>
      <c r="CC351" s="84"/>
      <c r="CD351" s="84"/>
      <c r="CE351" s="84"/>
      <c r="CF351" s="84"/>
      <c r="CG351" s="84"/>
      <c r="CH351" s="84"/>
      <c r="CI351" s="84"/>
      <c r="CJ351" s="84"/>
      <c r="CK351" s="84"/>
      <c r="CL351" s="84"/>
      <c r="CM351" s="84"/>
      <c r="CN351" s="84"/>
      <c r="CO351" s="84"/>
      <c r="CP351" s="84"/>
      <c r="CQ351" s="84"/>
      <c r="CR351" s="84"/>
      <c r="CS351" s="84"/>
      <c r="CT351" s="84"/>
      <c r="CU351" s="84"/>
      <c r="CV351" s="84"/>
      <c r="CW351" s="84"/>
      <c r="CX351" s="84"/>
      <c r="CY351" s="84"/>
      <c r="CZ351" s="84"/>
      <c r="DA351" s="84"/>
      <c r="DB351" s="84"/>
      <c r="DC351" s="84"/>
      <c r="DD351" s="84"/>
      <c r="DE351" s="84"/>
      <c r="DF351" s="84"/>
      <c r="DG351" s="84"/>
      <c r="DH351" s="84"/>
      <c r="DI351" s="84"/>
      <c r="DJ351" s="84"/>
      <c r="DK351" s="84"/>
      <c r="DL351" s="84"/>
      <c r="DM351" s="84"/>
      <c r="DN351" s="84"/>
      <c r="DO351" s="84"/>
      <c r="DP351" s="84"/>
      <c r="DQ351" s="84"/>
      <c r="DR351" s="84"/>
      <c r="DS351" s="84"/>
      <c r="DT351" s="84"/>
      <c r="DU351" s="84"/>
      <c r="DV351" s="84"/>
      <c r="DW351" s="84"/>
      <c r="DX351" s="84"/>
      <c r="DY351" s="84"/>
      <c r="DZ351" s="84"/>
    </row>
    <row r="352" spans="1:130" ht="17" x14ac:dyDescent="0.2">
      <c r="A352" s="100" t="str">
        <f>CONCATENATE(E352," ",F352)</f>
        <v>Bison sp.</v>
      </c>
      <c r="C352" s="8" t="s">
        <v>1571</v>
      </c>
      <c r="D352" s="8" t="s">
        <v>2332</v>
      </c>
      <c r="E352" s="2" t="s">
        <v>105</v>
      </c>
      <c r="F352" s="2" t="s">
        <v>15</v>
      </c>
      <c r="G352" s="9">
        <v>892</v>
      </c>
      <c r="H352" s="8" t="s">
        <v>352</v>
      </c>
      <c r="I352" s="9" t="s">
        <v>270</v>
      </c>
      <c r="J352" s="8" t="s">
        <v>212</v>
      </c>
      <c r="K352" s="8"/>
      <c r="L352" s="175" t="s">
        <v>352</v>
      </c>
      <c r="M352" s="99"/>
      <c r="N352" s="77">
        <v>33.620556000000001</v>
      </c>
      <c r="O352" s="77">
        <v>-101.892222</v>
      </c>
      <c r="P352" s="62">
        <v>447.65370878447101</v>
      </c>
      <c r="Q352" s="69" t="s">
        <v>24</v>
      </c>
      <c r="R352" s="69" t="s">
        <v>2367</v>
      </c>
      <c r="T352" s="63" t="s">
        <v>171</v>
      </c>
      <c r="U352" s="63" t="s">
        <v>13</v>
      </c>
      <c r="X352" s="119">
        <v>38.9</v>
      </c>
      <c r="Y352" s="119">
        <v>14.67</v>
      </c>
      <c r="AD352" s="9" t="s">
        <v>353</v>
      </c>
      <c r="BK352" s="84"/>
      <c r="BL352" s="84"/>
      <c r="BM352" s="84"/>
      <c r="BN352" s="84"/>
      <c r="BO352" s="84"/>
      <c r="BP352" s="84"/>
      <c r="BQ352" s="84"/>
      <c r="BR352" s="84"/>
      <c r="BS352" s="84"/>
      <c r="BT352" s="84"/>
      <c r="BU352" s="84"/>
      <c r="BV352" s="84"/>
      <c r="BW352" s="84"/>
      <c r="BX352" s="84"/>
      <c r="BY352" s="84"/>
      <c r="BZ352" s="84"/>
      <c r="CA352" s="84"/>
      <c r="CB352" s="84"/>
      <c r="CC352" s="84"/>
      <c r="CD352" s="84"/>
      <c r="CE352" s="84"/>
      <c r="CF352" s="84"/>
      <c r="CG352" s="84"/>
      <c r="CH352" s="84"/>
      <c r="CI352" s="84"/>
      <c r="CJ352" s="84"/>
      <c r="CK352" s="84"/>
      <c r="CL352" s="84"/>
      <c r="CM352" s="84"/>
      <c r="CN352" s="84"/>
      <c r="CO352" s="84"/>
      <c r="CP352" s="84"/>
      <c r="CQ352" s="84"/>
      <c r="CR352" s="84"/>
      <c r="CS352" s="84"/>
      <c r="CT352" s="84"/>
      <c r="CU352" s="84"/>
      <c r="CV352" s="84"/>
      <c r="CW352" s="84"/>
      <c r="CX352" s="84"/>
      <c r="CY352" s="84"/>
      <c r="CZ352" s="84"/>
      <c r="DA352" s="84"/>
      <c r="DB352" s="84"/>
      <c r="DC352" s="84"/>
      <c r="DD352" s="84"/>
      <c r="DE352" s="84"/>
      <c r="DF352" s="84"/>
      <c r="DG352" s="84"/>
      <c r="DH352" s="84"/>
      <c r="DI352" s="84"/>
      <c r="DJ352" s="84"/>
      <c r="DK352" s="84"/>
      <c r="DL352" s="84"/>
      <c r="DM352" s="84"/>
      <c r="DN352" s="84"/>
      <c r="DO352" s="84"/>
      <c r="DP352" s="84"/>
      <c r="DQ352" s="84"/>
      <c r="DR352" s="84"/>
      <c r="DS352" s="84"/>
      <c r="DT352" s="84"/>
      <c r="DU352" s="84"/>
      <c r="DV352" s="84"/>
      <c r="DW352" s="84"/>
      <c r="DX352" s="84"/>
      <c r="DY352" s="84"/>
      <c r="DZ352" s="84"/>
    </row>
    <row r="353" spans="1:133" ht="17" x14ac:dyDescent="0.2">
      <c r="A353" s="100" t="str">
        <f>CONCATENATE(E353," ",F353)</f>
        <v>Bison sp.</v>
      </c>
      <c r="C353" s="8" t="s">
        <v>1571</v>
      </c>
      <c r="D353" s="8" t="s">
        <v>2332</v>
      </c>
      <c r="E353" s="2" t="s">
        <v>105</v>
      </c>
      <c r="F353" s="2" t="s">
        <v>15</v>
      </c>
      <c r="G353" s="9">
        <v>892</v>
      </c>
      <c r="H353" s="8">
        <v>433.1</v>
      </c>
      <c r="I353" s="9" t="s">
        <v>270</v>
      </c>
      <c r="J353" s="8" t="s">
        <v>212</v>
      </c>
      <c r="K353" s="8"/>
      <c r="M353" s="99"/>
      <c r="N353" s="77">
        <v>33.620556000000001</v>
      </c>
      <c r="O353" s="77">
        <v>-101.892222</v>
      </c>
      <c r="P353" s="62">
        <v>447.65370878447101</v>
      </c>
      <c r="Q353" s="69" t="s">
        <v>24</v>
      </c>
      <c r="R353" s="69" t="s">
        <v>2379</v>
      </c>
      <c r="T353" s="63" t="s">
        <v>171</v>
      </c>
      <c r="U353" s="63" t="s">
        <v>13</v>
      </c>
      <c r="X353" s="119">
        <v>48.69</v>
      </c>
      <c r="Y353" s="119">
        <v>17.440000000000001</v>
      </c>
    </row>
    <row r="354" spans="1:133" ht="17" x14ac:dyDescent="0.2">
      <c r="A354" s="100" t="str">
        <f>CONCATENATE(E354," ",F354)</f>
        <v>Bison sp.</v>
      </c>
      <c r="C354" s="8" t="s">
        <v>1571</v>
      </c>
      <c r="D354" s="8" t="s">
        <v>2332</v>
      </c>
      <c r="E354" s="2" t="s">
        <v>105</v>
      </c>
      <c r="F354" s="2" t="s">
        <v>15</v>
      </c>
      <c r="G354" s="9">
        <v>892</v>
      </c>
      <c r="H354" s="8">
        <v>434</v>
      </c>
      <c r="I354" s="9" t="s">
        <v>270</v>
      </c>
      <c r="J354" s="8" t="s">
        <v>212</v>
      </c>
      <c r="K354" s="8"/>
      <c r="M354" s="99"/>
      <c r="N354" s="77">
        <v>33.620556000000001</v>
      </c>
      <c r="O354" s="77">
        <v>-101.892222</v>
      </c>
      <c r="P354" s="62">
        <v>447.65370878447101</v>
      </c>
      <c r="Q354" s="69" t="s">
        <v>24</v>
      </c>
      <c r="R354" s="69" t="s">
        <v>2379</v>
      </c>
      <c r="U354" s="63" t="s">
        <v>13</v>
      </c>
      <c r="X354" s="119">
        <v>50.54</v>
      </c>
      <c r="Y354" s="119">
        <v>16.16</v>
      </c>
    </row>
    <row r="355" spans="1:133" ht="17" x14ac:dyDescent="0.2">
      <c r="A355" s="100" t="str">
        <f>CONCATENATE(E355," ",F355)</f>
        <v>Bison sp.</v>
      </c>
      <c r="C355" s="8" t="s">
        <v>1571</v>
      </c>
      <c r="D355" s="8" t="s">
        <v>2332</v>
      </c>
      <c r="E355" s="2" t="s">
        <v>105</v>
      </c>
      <c r="F355" s="2" t="s">
        <v>15</v>
      </c>
      <c r="G355" s="9">
        <v>892</v>
      </c>
      <c r="H355" s="8">
        <v>437</v>
      </c>
      <c r="I355" s="9" t="s">
        <v>270</v>
      </c>
      <c r="J355" s="8" t="s">
        <v>212</v>
      </c>
      <c r="K355" s="8"/>
      <c r="M355" s="99"/>
      <c r="N355" s="77">
        <v>33.620556000000001</v>
      </c>
      <c r="O355" s="77">
        <v>-101.892222</v>
      </c>
      <c r="P355" s="62">
        <v>447.65370878447101</v>
      </c>
      <c r="Q355" s="69" t="s">
        <v>24</v>
      </c>
      <c r="R355" s="69" t="s">
        <v>2379</v>
      </c>
      <c r="U355" s="63" t="s">
        <v>13</v>
      </c>
      <c r="X355" s="119">
        <v>48.4</v>
      </c>
      <c r="Y355" s="119">
        <v>16.88</v>
      </c>
      <c r="AD355" s="9" t="s">
        <v>372</v>
      </c>
    </row>
    <row r="356" spans="1:133" ht="17" x14ac:dyDescent="0.2">
      <c r="A356" s="100" t="str">
        <f>CONCATENATE(E356," ",F356)</f>
        <v>Bison sp.</v>
      </c>
      <c r="C356" s="8" t="s">
        <v>1571</v>
      </c>
      <c r="D356" s="8" t="s">
        <v>2332</v>
      </c>
      <c r="E356" s="2" t="s">
        <v>105</v>
      </c>
      <c r="F356" s="2" t="s">
        <v>15</v>
      </c>
      <c r="G356" s="9">
        <v>892</v>
      </c>
      <c r="H356" s="8">
        <v>-999</v>
      </c>
      <c r="I356" s="9" t="s">
        <v>270</v>
      </c>
      <c r="J356" s="8" t="s">
        <v>212</v>
      </c>
      <c r="K356" s="8"/>
      <c r="M356" s="99"/>
      <c r="N356" s="77">
        <v>33.620556000000001</v>
      </c>
      <c r="O356" s="77">
        <v>-101.892222</v>
      </c>
      <c r="P356" s="62">
        <v>447.65370878447101</v>
      </c>
      <c r="Q356" s="69" t="s">
        <v>24</v>
      </c>
      <c r="R356" s="69" t="s">
        <v>1380</v>
      </c>
      <c r="U356" s="63" t="s">
        <v>13</v>
      </c>
      <c r="X356" s="119">
        <v>49.03</v>
      </c>
      <c r="Y356" s="119">
        <v>15.52</v>
      </c>
      <c r="AD356" s="9" t="s">
        <v>371</v>
      </c>
    </row>
    <row r="357" spans="1:133" ht="17" x14ac:dyDescent="0.2">
      <c r="A357" s="100" t="str">
        <f>CONCATENATE(E357," ",F357)</f>
        <v>Bison sp.</v>
      </c>
      <c r="C357" s="8" t="s">
        <v>1571</v>
      </c>
      <c r="D357" s="8" t="s">
        <v>2332</v>
      </c>
      <c r="E357" s="2" t="s">
        <v>105</v>
      </c>
      <c r="F357" s="2" t="s">
        <v>15</v>
      </c>
      <c r="G357" s="9">
        <v>892</v>
      </c>
      <c r="H357" s="8">
        <v>77</v>
      </c>
      <c r="I357" s="9" t="s">
        <v>270</v>
      </c>
      <c r="J357" s="8" t="s">
        <v>212</v>
      </c>
      <c r="K357" s="8"/>
      <c r="M357" s="99"/>
      <c r="N357" s="77">
        <v>33.620556000000001</v>
      </c>
      <c r="O357" s="77">
        <v>-101.892222</v>
      </c>
      <c r="P357" s="62">
        <v>447.65370878447101</v>
      </c>
      <c r="Q357" s="69" t="s">
        <v>24</v>
      </c>
      <c r="R357" s="69" t="s">
        <v>2378</v>
      </c>
      <c r="T357" s="63" t="s">
        <v>166</v>
      </c>
      <c r="U357" s="63" t="s">
        <v>13</v>
      </c>
      <c r="X357" s="119">
        <v>31.6</v>
      </c>
      <c r="Y357" s="119">
        <v>24.4</v>
      </c>
      <c r="AD357" s="9" t="s">
        <v>268</v>
      </c>
      <c r="BK357" s="84"/>
      <c r="BL357" s="84"/>
      <c r="BM357" s="84"/>
      <c r="BN357" s="84"/>
      <c r="BO357" s="84"/>
      <c r="BP357" s="84"/>
      <c r="BQ357" s="84"/>
      <c r="BR357" s="84"/>
      <c r="BS357" s="84"/>
      <c r="BT357" s="84"/>
      <c r="BU357" s="84"/>
      <c r="BV357" s="84"/>
      <c r="BW357" s="84"/>
      <c r="BX357" s="84"/>
      <c r="BY357" s="84"/>
      <c r="BZ357" s="84"/>
      <c r="CA357" s="84"/>
      <c r="CB357" s="84"/>
      <c r="CC357" s="84"/>
      <c r="CD357" s="84"/>
      <c r="CE357" s="84"/>
      <c r="CF357" s="84"/>
      <c r="CG357" s="84"/>
      <c r="CH357" s="84"/>
      <c r="CI357" s="84"/>
      <c r="CJ357" s="84"/>
      <c r="CK357" s="84"/>
      <c r="CL357" s="84"/>
      <c r="CM357" s="84"/>
      <c r="CN357" s="84"/>
      <c r="CO357" s="84"/>
      <c r="CP357" s="84"/>
      <c r="CQ357" s="84"/>
      <c r="CR357" s="84"/>
      <c r="CS357" s="84"/>
      <c r="CT357" s="84"/>
      <c r="CU357" s="84"/>
      <c r="CV357" s="84"/>
      <c r="CW357" s="84"/>
      <c r="CX357" s="84"/>
      <c r="CY357" s="84"/>
      <c r="CZ357" s="84"/>
      <c r="DA357" s="84"/>
      <c r="DB357" s="84"/>
      <c r="DC357" s="84"/>
      <c r="DD357" s="84"/>
      <c r="DE357" s="84"/>
      <c r="DF357" s="84"/>
      <c r="DG357" s="84"/>
      <c r="DH357" s="84"/>
      <c r="DI357" s="84"/>
      <c r="DJ357" s="84"/>
      <c r="DK357" s="84"/>
      <c r="DL357" s="84"/>
      <c r="DM357" s="84"/>
      <c r="DN357" s="84"/>
      <c r="DO357" s="84"/>
      <c r="DP357" s="84"/>
      <c r="DQ357" s="84"/>
      <c r="DR357" s="84"/>
      <c r="DS357" s="84"/>
      <c r="DT357" s="84"/>
      <c r="DU357" s="84"/>
      <c r="DV357" s="84"/>
      <c r="DW357" s="84"/>
      <c r="DX357" s="84"/>
      <c r="DY357" s="84"/>
      <c r="DZ357" s="84"/>
    </row>
    <row r="358" spans="1:133" ht="17" x14ac:dyDescent="0.2">
      <c r="A358" s="100" t="str">
        <f>CONCATENATE(E358," ",F358)</f>
        <v>Bison sp.</v>
      </c>
      <c r="C358" s="8" t="s">
        <v>1571</v>
      </c>
      <c r="D358" s="8" t="s">
        <v>2332</v>
      </c>
      <c r="E358" s="2" t="s">
        <v>105</v>
      </c>
      <c r="F358" s="2" t="s">
        <v>15</v>
      </c>
      <c r="G358" s="9">
        <v>892</v>
      </c>
      <c r="H358" s="8">
        <v>77</v>
      </c>
      <c r="I358" s="9" t="s">
        <v>270</v>
      </c>
      <c r="J358" s="8" t="s">
        <v>212</v>
      </c>
      <c r="K358" s="8"/>
      <c r="M358" s="99"/>
      <c r="N358" s="77">
        <v>33.620556000000001</v>
      </c>
      <c r="O358" s="77">
        <v>-101.892222</v>
      </c>
      <c r="P358" s="62">
        <v>447.65370878447101</v>
      </c>
      <c r="Q358" s="69" t="s">
        <v>24</v>
      </c>
      <c r="R358" s="69" t="s">
        <v>2378</v>
      </c>
      <c r="T358" s="63" t="s">
        <v>171</v>
      </c>
      <c r="U358" s="63" t="s">
        <v>13</v>
      </c>
      <c r="X358" s="119">
        <v>34.700000000000003</v>
      </c>
      <c r="Y358" s="119">
        <v>25.5</v>
      </c>
      <c r="AD358" s="9" t="s">
        <v>268</v>
      </c>
      <c r="BK358" s="84"/>
      <c r="BL358" s="84"/>
      <c r="BM358" s="84"/>
      <c r="BN358" s="84"/>
      <c r="BO358" s="84"/>
      <c r="BP358" s="84"/>
      <c r="BQ358" s="84"/>
      <c r="BR358" s="84"/>
      <c r="BS358" s="84"/>
      <c r="BT358" s="84"/>
      <c r="BU358" s="84"/>
      <c r="BV358" s="84"/>
      <c r="BW358" s="84"/>
      <c r="BX358" s="84"/>
      <c r="BY358" s="84"/>
      <c r="BZ358" s="84"/>
      <c r="CA358" s="84"/>
      <c r="CB358" s="84"/>
      <c r="CC358" s="84"/>
      <c r="CD358" s="84"/>
      <c r="CE358" s="84"/>
      <c r="CF358" s="84"/>
      <c r="CG358" s="84"/>
      <c r="CH358" s="84"/>
      <c r="CI358" s="84"/>
      <c r="CJ358" s="84"/>
      <c r="CK358" s="84"/>
      <c r="CL358" s="84"/>
      <c r="CM358" s="84"/>
      <c r="CN358" s="84"/>
      <c r="CO358" s="84"/>
      <c r="CP358" s="84"/>
      <c r="CQ358" s="84"/>
      <c r="CR358" s="84"/>
      <c r="CS358" s="84"/>
      <c r="CT358" s="84"/>
      <c r="CU358" s="84"/>
      <c r="CV358" s="84"/>
      <c r="CW358" s="84"/>
      <c r="CX358" s="84"/>
      <c r="CY358" s="84"/>
      <c r="CZ358" s="84"/>
      <c r="DA358" s="84"/>
      <c r="DB358" s="84"/>
      <c r="DC358" s="84"/>
      <c r="DD358" s="84"/>
      <c r="DE358" s="84"/>
      <c r="DF358" s="84"/>
      <c r="DG358" s="84"/>
      <c r="DH358" s="84"/>
      <c r="DI358" s="84"/>
      <c r="DJ358" s="84"/>
      <c r="DK358" s="84"/>
      <c r="DL358" s="84"/>
      <c r="DM358" s="84"/>
      <c r="DN358" s="84"/>
      <c r="DO358" s="84"/>
      <c r="DP358" s="84"/>
      <c r="DQ358" s="84"/>
      <c r="DR358" s="84"/>
      <c r="DS358" s="84"/>
      <c r="DT358" s="84"/>
      <c r="DU358" s="84"/>
      <c r="DV358" s="84"/>
      <c r="DW358" s="84"/>
      <c r="DX358" s="84"/>
      <c r="DY358" s="84"/>
      <c r="DZ358" s="84"/>
    </row>
    <row r="359" spans="1:133" ht="17" x14ac:dyDescent="0.2">
      <c r="A359" s="100" t="str">
        <f>CONCATENATE(E359," ",F359)</f>
        <v>Bison sp.</v>
      </c>
      <c r="C359" s="8" t="s">
        <v>1571</v>
      </c>
      <c r="D359" s="8" t="s">
        <v>2332</v>
      </c>
      <c r="E359" s="2" t="s">
        <v>105</v>
      </c>
      <c r="F359" s="2" t="s">
        <v>15</v>
      </c>
      <c r="G359" s="9">
        <v>892</v>
      </c>
      <c r="H359" s="8">
        <v>4</v>
      </c>
      <c r="I359" s="9" t="s">
        <v>270</v>
      </c>
      <c r="J359" s="8" t="s">
        <v>212</v>
      </c>
      <c r="K359" s="8"/>
      <c r="L359" s="175">
        <v>4</v>
      </c>
      <c r="M359" s="99"/>
      <c r="N359" s="77">
        <v>33.620556000000001</v>
      </c>
      <c r="O359" s="77">
        <v>-101.892222</v>
      </c>
      <c r="P359" s="62">
        <v>447.65370878447101</v>
      </c>
      <c r="Q359" s="69" t="s">
        <v>38</v>
      </c>
      <c r="R359" s="69" t="s">
        <v>2383</v>
      </c>
      <c r="T359" s="63" t="s">
        <v>166</v>
      </c>
      <c r="U359" s="63" t="s">
        <v>13</v>
      </c>
      <c r="X359" s="119">
        <v>12.86</v>
      </c>
      <c r="Y359" s="119">
        <v>11</v>
      </c>
      <c r="AD359" s="9" t="s">
        <v>347</v>
      </c>
    </row>
    <row r="360" spans="1:133" ht="17" x14ac:dyDescent="0.2">
      <c r="A360" s="100" t="str">
        <f>CONCATENATE(E360," ",F360)</f>
        <v>Bison sp.</v>
      </c>
      <c r="C360" s="8" t="s">
        <v>1571</v>
      </c>
      <c r="D360" s="8" t="s">
        <v>2332</v>
      </c>
      <c r="E360" s="2" t="s">
        <v>105</v>
      </c>
      <c r="F360" s="2" t="s">
        <v>15</v>
      </c>
      <c r="G360" s="9">
        <v>892</v>
      </c>
      <c r="H360" s="8">
        <v>4</v>
      </c>
      <c r="I360" s="9" t="s">
        <v>270</v>
      </c>
      <c r="J360" s="8" t="s">
        <v>212</v>
      </c>
      <c r="K360" s="8"/>
      <c r="L360" s="175">
        <v>4</v>
      </c>
      <c r="M360" s="99"/>
      <c r="N360" s="77">
        <v>33.620556000000001</v>
      </c>
      <c r="O360" s="77">
        <v>-101.892222</v>
      </c>
      <c r="P360" s="62">
        <v>447.65370878447101</v>
      </c>
      <c r="Q360" s="69" t="s">
        <v>20</v>
      </c>
      <c r="R360" s="69" t="s">
        <v>2370</v>
      </c>
      <c r="T360" s="63" t="s">
        <v>166</v>
      </c>
      <c r="U360" s="63" t="s">
        <v>13</v>
      </c>
      <c r="X360" s="119">
        <v>21.56</v>
      </c>
      <c r="Y360" s="119">
        <v>13.74</v>
      </c>
      <c r="AD360" s="9" t="s">
        <v>347</v>
      </c>
      <c r="BK360" s="84"/>
      <c r="BL360" s="84"/>
      <c r="BM360" s="84"/>
      <c r="BN360" s="84"/>
      <c r="BO360" s="84"/>
      <c r="BP360" s="84"/>
      <c r="BQ360" s="84"/>
      <c r="BR360" s="84"/>
      <c r="BS360" s="84"/>
      <c r="BT360" s="84"/>
      <c r="BU360" s="84"/>
      <c r="BV360" s="84"/>
      <c r="BW360" s="84"/>
      <c r="BX360" s="84"/>
      <c r="BY360" s="84"/>
      <c r="BZ360" s="84"/>
      <c r="CA360" s="84"/>
      <c r="CB360" s="84"/>
      <c r="CC360" s="84"/>
      <c r="CD360" s="84"/>
      <c r="CE360" s="84"/>
      <c r="CF360" s="84"/>
      <c r="CG360" s="84"/>
      <c r="CH360" s="84"/>
      <c r="CI360" s="84"/>
      <c r="CJ360" s="84"/>
      <c r="CK360" s="84"/>
      <c r="CL360" s="84"/>
      <c r="CM360" s="84"/>
      <c r="CN360" s="84"/>
      <c r="CO360" s="84"/>
      <c r="CP360" s="84"/>
      <c r="CQ360" s="84"/>
      <c r="CR360" s="84"/>
      <c r="CS360" s="84"/>
      <c r="CT360" s="84"/>
      <c r="CU360" s="84"/>
      <c r="CV360" s="84"/>
      <c r="CW360" s="84"/>
      <c r="CX360" s="84"/>
      <c r="CY360" s="84"/>
      <c r="CZ360" s="84"/>
      <c r="DA360" s="84"/>
      <c r="DB360" s="84"/>
      <c r="DC360" s="84"/>
      <c r="DD360" s="84"/>
      <c r="DE360" s="84"/>
      <c r="DF360" s="84"/>
      <c r="DG360" s="84"/>
      <c r="DH360" s="84"/>
      <c r="DI360" s="84"/>
      <c r="DJ360" s="84"/>
      <c r="DK360" s="84"/>
      <c r="DL360" s="84"/>
      <c r="DM360" s="84"/>
      <c r="DN360" s="84"/>
      <c r="DO360" s="84"/>
      <c r="DP360" s="84"/>
      <c r="DQ360" s="84"/>
      <c r="DR360" s="84"/>
      <c r="DS360" s="84"/>
      <c r="DT360" s="84"/>
      <c r="DU360" s="84"/>
      <c r="DV360" s="84"/>
      <c r="DW360" s="84"/>
      <c r="DX360" s="84"/>
      <c r="DY360" s="84"/>
      <c r="DZ360" s="84"/>
    </row>
    <row r="361" spans="1:133" ht="17" x14ac:dyDescent="0.2">
      <c r="A361" s="100" t="str">
        <f>CONCATENATE(E361," ",F361)</f>
        <v>Bison sp.</v>
      </c>
      <c r="C361" s="8" t="s">
        <v>1571</v>
      </c>
      <c r="D361" s="8" t="s">
        <v>2332</v>
      </c>
      <c r="E361" s="2" t="s">
        <v>105</v>
      </c>
      <c r="F361" s="2" t="s">
        <v>15</v>
      </c>
      <c r="G361" s="9">
        <v>892</v>
      </c>
      <c r="H361" s="8" t="s">
        <v>336</v>
      </c>
      <c r="I361" s="9" t="s">
        <v>270</v>
      </c>
      <c r="J361" s="8" t="s">
        <v>212</v>
      </c>
      <c r="K361" s="8"/>
      <c r="L361" s="175" t="s">
        <v>336</v>
      </c>
      <c r="M361" s="99"/>
      <c r="N361" s="77">
        <v>33.620556000000001</v>
      </c>
      <c r="O361" s="77">
        <v>-101.892222</v>
      </c>
      <c r="P361" s="62">
        <v>447.65370878447101</v>
      </c>
      <c r="Q361" s="69" t="s">
        <v>20</v>
      </c>
      <c r="R361" s="69" t="s">
        <v>2370</v>
      </c>
      <c r="T361" s="63" t="s">
        <v>171</v>
      </c>
      <c r="U361" s="63" t="s">
        <v>13</v>
      </c>
      <c r="X361" s="119">
        <v>22.64</v>
      </c>
      <c r="Y361" s="119">
        <v>14.2</v>
      </c>
      <c r="AD361" s="9" t="s">
        <v>346</v>
      </c>
      <c r="BK361" s="84"/>
      <c r="BL361" s="84"/>
      <c r="BM361" s="84"/>
      <c r="BN361" s="84"/>
      <c r="BO361" s="84"/>
      <c r="BP361" s="84"/>
      <c r="BQ361" s="84"/>
      <c r="BR361" s="84"/>
      <c r="BS361" s="84"/>
      <c r="BT361" s="84"/>
      <c r="BU361" s="84"/>
      <c r="BV361" s="84"/>
      <c r="BW361" s="84"/>
      <c r="BX361" s="84"/>
      <c r="BY361" s="84"/>
      <c r="BZ361" s="84"/>
      <c r="CA361" s="84"/>
      <c r="CB361" s="84"/>
      <c r="CC361" s="84"/>
      <c r="CD361" s="84"/>
      <c r="CE361" s="84"/>
      <c r="CF361" s="84"/>
      <c r="CG361" s="84"/>
      <c r="CH361" s="84"/>
      <c r="CI361" s="84"/>
      <c r="CJ361" s="84"/>
      <c r="CK361" s="84"/>
      <c r="CL361" s="84"/>
      <c r="CM361" s="84"/>
      <c r="CN361" s="84"/>
      <c r="CO361" s="84"/>
      <c r="CP361" s="84"/>
      <c r="CQ361" s="84"/>
      <c r="CR361" s="84"/>
      <c r="CS361" s="84"/>
      <c r="CT361" s="84"/>
      <c r="CU361" s="84"/>
      <c r="CV361" s="84"/>
      <c r="CW361" s="84"/>
      <c r="CX361" s="84"/>
      <c r="CY361" s="84"/>
      <c r="CZ361" s="84"/>
      <c r="DA361" s="84"/>
      <c r="DB361" s="84"/>
      <c r="DC361" s="84"/>
      <c r="DD361" s="84"/>
      <c r="DE361" s="84"/>
      <c r="DF361" s="84"/>
      <c r="DG361" s="84"/>
      <c r="DH361" s="84"/>
      <c r="DI361" s="84"/>
      <c r="DJ361" s="84"/>
      <c r="DK361" s="84"/>
      <c r="DL361" s="84"/>
      <c r="DM361" s="84"/>
      <c r="DN361" s="84"/>
      <c r="DO361" s="84"/>
      <c r="DP361" s="84"/>
      <c r="DQ361" s="84"/>
      <c r="DR361" s="84"/>
      <c r="DS361" s="84"/>
      <c r="DT361" s="84"/>
      <c r="DU361" s="84"/>
      <c r="DV361" s="84"/>
      <c r="DW361" s="84"/>
      <c r="DX361" s="84"/>
      <c r="DY361" s="84"/>
      <c r="DZ361" s="84"/>
    </row>
    <row r="362" spans="1:133" ht="17" x14ac:dyDescent="0.2">
      <c r="A362" s="100" t="str">
        <f>CONCATENATE(E362," ",F362)</f>
        <v>Bison sp.</v>
      </c>
      <c r="C362" s="8" t="s">
        <v>1571</v>
      </c>
      <c r="D362" s="8" t="s">
        <v>2332</v>
      </c>
      <c r="E362" s="2" t="s">
        <v>105</v>
      </c>
      <c r="F362" s="2" t="s">
        <v>15</v>
      </c>
      <c r="G362" s="9">
        <v>892</v>
      </c>
      <c r="H362" s="8">
        <v>4</v>
      </c>
      <c r="I362" s="9" t="s">
        <v>270</v>
      </c>
      <c r="J362" s="8" t="s">
        <v>212</v>
      </c>
      <c r="K362" s="8"/>
      <c r="L362" s="175">
        <v>4</v>
      </c>
      <c r="M362" s="99"/>
      <c r="N362" s="77">
        <v>33.620556000000001</v>
      </c>
      <c r="O362" s="77">
        <v>-101.892222</v>
      </c>
      <c r="P362" s="62">
        <v>447.65370878447101</v>
      </c>
      <c r="Q362" s="69" t="s">
        <v>42</v>
      </c>
      <c r="R362" s="69" t="s">
        <v>2371</v>
      </c>
      <c r="T362" s="63" t="s">
        <v>166</v>
      </c>
      <c r="U362" s="63" t="s">
        <v>13</v>
      </c>
      <c r="X362" s="119">
        <v>24.5</v>
      </c>
      <c r="Y362" s="119">
        <v>16</v>
      </c>
      <c r="AD362" s="9" t="s">
        <v>347</v>
      </c>
      <c r="BK362" s="84"/>
      <c r="BL362" s="84"/>
      <c r="BM362" s="84"/>
      <c r="BN362" s="84"/>
      <c r="BO362" s="84"/>
      <c r="BP362" s="84"/>
      <c r="BQ362" s="84"/>
      <c r="BR362" s="84"/>
      <c r="BS362" s="84"/>
      <c r="BT362" s="84"/>
      <c r="BU362" s="84"/>
      <c r="BV362" s="84"/>
      <c r="BW362" s="84"/>
      <c r="BX362" s="84"/>
      <c r="BY362" s="84"/>
      <c r="BZ362" s="84"/>
      <c r="CA362" s="84"/>
      <c r="CB362" s="84"/>
      <c r="CC362" s="84"/>
      <c r="CD362" s="84"/>
      <c r="CE362" s="84"/>
      <c r="CF362" s="84"/>
      <c r="CG362" s="84"/>
      <c r="CH362" s="84"/>
      <c r="CI362" s="84"/>
      <c r="CJ362" s="84"/>
      <c r="CK362" s="84"/>
      <c r="CL362" s="84"/>
      <c r="CM362" s="84"/>
      <c r="CN362" s="84"/>
      <c r="CO362" s="84"/>
      <c r="CP362" s="84"/>
      <c r="CQ362" s="84"/>
      <c r="CR362" s="84"/>
      <c r="CS362" s="84"/>
      <c r="CT362" s="84"/>
      <c r="CU362" s="84"/>
      <c r="CV362" s="84"/>
      <c r="CW362" s="84"/>
      <c r="CX362" s="84"/>
      <c r="CY362" s="84"/>
      <c r="CZ362" s="84"/>
      <c r="DA362" s="84"/>
      <c r="DB362" s="84"/>
      <c r="DC362" s="84"/>
      <c r="DD362" s="84"/>
      <c r="DE362" s="84"/>
      <c r="DF362" s="84"/>
      <c r="DG362" s="84"/>
      <c r="DH362" s="84"/>
      <c r="DI362" s="84"/>
      <c r="DJ362" s="84"/>
      <c r="DK362" s="84"/>
      <c r="DL362" s="84"/>
      <c r="DM362" s="84"/>
      <c r="DN362" s="84"/>
      <c r="DO362" s="84"/>
      <c r="DP362" s="84"/>
      <c r="DQ362" s="84"/>
      <c r="DR362" s="84"/>
      <c r="DS362" s="84"/>
      <c r="DT362" s="84"/>
      <c r="DU362" s="84"/>
      <c r="DV362" s="84"/>
      <c r="DW362" s="84"/>
      <c r="DX362" s="84"/>
      <c r="DY362" s="84"/>
      <c r="DZ362" s="84"/>
    </row>
    <row r="363" spans="1:133" ht="17" x14ac:dyDescent="0.2">
      <c r="A363" s="100" t="str">
        <f>CONCATENATE(E363," ",F363)</f>
        <v>Bison sp.</v>
      </c>
      <c r="C363" s="8" t="s">
        <v>1571</v>
      </c>
      <c r="D363" s="8" t="s">
        <v>2332</v>
      </c>
      <c r="E363" s="2" t="s">
        <v>105</v>
      </c>
      <c r="F363" s="2" t="s">
        <v>15</v>
      </c>
      <c r="G363" s="9">
        <v>892</v>
      </c>
      <c r="H363" s="8" t="s">
        <v>336</v>
      </c>
      <c r="I363" s="9" t="s">
        <v>270</v>
      </c>
      <c r="J363" s="8" t="s">
        <v>212</v>
      </c>
      <c r="K363" s="8"/>
      <c r="L363" s="175" t="s">
        <v>336</v>
      </c>
      <c r="M363" s="99"/>
      <c r="N363" s="77">
        <v>33.620556000000001</v>
      </c>
      <c r="O363" s="77">
        <v>-101.892222</v>
      </c>
      <c r="P363" s="62">
        <v>447.65370878447101</v>
      </c>
      <c r="Q363" s="69" t="s">
        <v>42</v>
      </c>
      <c r="R363" s="69" t="s">
        <v>2371</v>
      </c>
      <c r="T363" s="63" t="s">
        <v>171</v>
      </c>
      <c r="U363" s="63" t="s">
        <v>13</v>
      </c>
      <c r="X363" s="119">
        <v>24.28</v>
      </c>
      <c r="Y363" s="119">
        <v>15.61</v>
      </c>
      <c r="AD363" s="9" t="s">
        <v>346</v>
      </c>
      <c r="BK363" s="84"/>
      <c r="BL363" s="84"/>
      <c r="BM363" s="84"/>
      <c r="BN363" s="84"/>
      <c r="BO363" s="84"/>
      <c r="BP363" s="84"/>
      <c r="BQ363" s="84"/>
      <c r="BR363" s="84"/>
      <c r="BS363" s="84"/>
      <c r="BT363" s="84"/>
      <c r="BU363" s="84"/>
      <c r="BV363" s="84"/>
      <c r="BW363" s="84"/>
      <c r="BX363" s="84"/>
      <c r="BY363" s="84"/>
      <c r="BZ363" s="84"/>
      <c r="CA363" s="84"/>
      <c r="CB363" s="84"/>
      <c r="CC363" s="84"/>
      <c r="CD363" s="84"/>
      <c r="CE363" s="84"/>
      <c r="CF363" s="84"/>
      <c r="CG363" s="84"/>
      <c r="CH363" s="84"/>
      <c r="CI363" s="84"/>
      <c r="CJ363" s="84"/>
      <c r="CK363" s="84"/>
      <c r="CL363" s="84"/>
      <c r="CM363" s="84"/>
      <c r="CN363" s="84"/>
      <c r="CO363" s="84"/>
      <c r="CP363" s="84"/>
      <c r="CQ363" s="84"/>
      <c r="CR363" s="84"/>
      <c r="CS363" s="84"/>
      <c r="CT363" s="84"/>
      <c r="CU363" s="84"/>
      <c r="CV363" s="84"/>
      <c r="CW363" s="84"/>
      <c r="CX363" s="84"/>
      <c r="CY363" s="84"/>
      <c r="CZ363" s="84"/>
      <c r="DA363" s="84"/>
      <c r="DB363" s="84"/>
      <c r="DC363" s="84"/>
      <c r="DD363" s="84"/>
      <c r="DE363" s="84"/>
      <c r="DF363" s="84"/>
      <c r="DG363" s="84"/>
      <c r="DH363" s="84"/>
      <c r="DI363" s="84"/>
      <c r="DJ363" s="84"/>
      <c r="DK363" s="84"/>
      <c r="DL363" s="84"/>
      <c r="DM363" s="84"/>
      <c r="DN363" s="84"/>
      <c r="DO363" s="84"/>
      <c r="DP363" s="84"/>
      <c r="DQ363" s="84"/>
      <c r="DR363" s="84"/>
      <c r="DS363" s="84"/>
      <c r="DT363" s="84"/>
      <c r="DU363" s="84"/>
      <c r="DV363" s="84"/>
      <c r="DW363" s="84"/>
      <c r="DX363" s="84"/>
      <c r="DY363" s="84"/>
      <c r="DZ363" s="84"/>
    </row>
    <row r="364" spans="1:133" ht="17" x14ac:dyDescent="0.2">
      <c r="A364" s="100" t="str">
        <f>CONCATENATE(E364," ",F364)</f>
        <v>Bison sp.</v>
      </c>
      <c r="C364" s="8" t="s">
        <v>1571</v>
      </c>
      <c r="D364" s="8" t="s">
        <v>2332</v>
      </c>
      <c r="E364" s="2" t="s">
        <v>105</v>
      </c>
      <c r="F364" s="2" t="s">
        <v>15</v>
      </c>
      <c r="G364" s="9">
        <v>892</v>
      </c>
      <c r="H364" s="207" t="s">
        <v>338</v>
      </c>
      <c r="I364" s="9" t="s">
        <v>270</v>
      </c>
      <c r="J364" s="8" t="s">
        <v>212</v>
      </c>
      <c r="K364" s="8"/>
      <c r="L364" s="176" t="s">
        <v>338</v>
      </c>
      <c r="M364" s="99"/>
      <c r="N364" s="77">
        <v>33.620556000000001</v>
      </c>
      <c r="O364" s="77">
        <v>-101.892222</v>
      </c>
      <c r="P364" s="62">
        <v>447.65370878447101</v>
      </c>
      <c r="Q364" s="69" t="s">
        <v>42</v>
      </c>
      <c r="R364" s="69" t="s">
        <v>2371</v>
      </c>
      <c r="T364" s="63" t="s">
        <v>171</v>
      </c>
      <c r="U364" s="63" t="s">
        <v>13</v>
      </c>
      <c r="X364" s="119">
        <v>27</v>
      </c>
      <c r="Y364" s="119">
        <v>13.9</v>
      </c>
      <c r="AD364" s="9" t="s">
        <v>337</v>
      </c>
    </row>
    <row r="365" spans="1:133" ht="17" x14ac:dyDescent="0.2">
      <c r="A365" s="100" t="str">
        <f>CONCATENATE(E365," ",F365)</f>
        <v>Bison sp.</v>
      </c>
      <c r="B365" s="69"/>
      <c r="C365" s="63" t="s">
        <v>1571</v>
      </c>
      <c r="D365" s="63" t="s">
        <v>2332</v>
      </c>
      <c r="E365" s="106" t="s">
        <v>105</v>
      </c>
      <c r="F365" s="106" t="s">
        <v>15</v>
      </c>
      <c r="G365" s="69">
        <v>908</v>
      </c>
      <c r="H365" s="63">
        <v>250</v>
      </c>
      <c r="I365" s="69" t="s">
        <v>100</v>
      </c>
      <c r="J365" s="63" t="s">
        <v>391</v>
      </c>
      <c r="K365" s="69" t="s">
        <v>470</v>
      </c>
      <c r="L365" s="175" t="s">
        <v>106</v>
      </c>
      <c r="M365" s="99"/>
      <c r="N365" s="61">
        <v>29.366667</v>
      </c>
      <c r="O365" s="61">
        <v>-99.466667000000001</v>
      </c>
      <c r="P365" s="99">
        <v>85.268902538297496</v>
      </c>
      <c r="Q365" s="69" t="s">
        <v>111</v>
      </c>
      <c r="R365" s="69" t="s">
        <v>111</v>
      </c>
      <c r="S365" s="69" t="s">
        <v>111</v>
      </c>
      <c r="T365" s="63" t="s">
        <v>171</v>
      </c>
      <c r="U365" s="63" t="s">
        <v>13</v>
      </c>
      <c r="X365" s="119">
        <v>38.130000000000003</v>
      </c>
      <c r="Y365" s="119">
        <v>69.900000000000006</v>
      </c>
      <c r="AC365" s="83"/>
      <c r="AD365" s="69" t="s">
        <v>106</v>
      </c>
      <c r="BK365" s="84"/>
      <c r="BL365" s="84"/>
      <c r="BM365" s="84"/>
      <c r="BN365" s="84"/>
      <c r="BO365" s="84"/>
      <c r="BP365" s="84"/>
      <c r="BQ365" s="84"/>
      <c r="BR365" s="84"/>
      <c r="BS365" s="84"/>
      <c r="BT365" s="84"/>
      <c r="BU365" s="84"/>
      <c r="BV365" s="84"/>
      <c r="BW365" s="84"/>
      <c r="BX365" s="84"/>
      <c r="BY365" s="84"/>
      <c r="BZ365" s="84"/>
      <c r="CA365" s="84"/>
      <c r="CB365" s="84"/>
      <c r="CC365" s="84"/>
      <c r="CD365" s="84"/>
      <c r="CE365" s="84"/>
      <c r="CF365" s="84"/>
      <c r="CG365" s="84"/>
      <c r="CH365" s="84"/>
      <c r="CI365" s="84"/>
      <c r="CJ365" s="84"/>
      <c r="CK365" s="84"/>
      <c r="CL365" s="84"/>
      <c r="CM365" s="84"/>
      <c r="CN365" s="84"/>
      <c r="CO365" s="84"/>
      <c r="CP365" s="84"/>
      <c r="CQ365" s="84"/>
      <c r="CR365" s="84"/>
      <c r="CS365" s="84"/>
      <c r="CT365" s="84"/>
      <c r="CU365" s="84"/>
      <c r="CV365" s="84"/>
      <c r="CW365" s="84"/>
      <c r="CX365" s="84"/>
      <c r="CY365" s="84"/>
      <c r="CZ365" s="84"/>
      <c r="DA365" s="84"/>
      <c r="DB365" s="84"/>
      <c r="DC365" s="84"/>
      <c r="DD365" s="84"/>
      <c r="DE365" s="84"/>
      <c r="DF365" s="84"/>
      <c r="DG365" s="84"/>
      <c r="DH365" s="84"/>
      <c r="DI365" s="84"/>
      <c r="DJ365" s="84"/>
      <c r="DK365" s="84"/>
      <c r="DL365" s="84"/>
      <c r="DM365" s="84"/>
      <c r="DN365" s="84"/>
      <c r="DO365" s="84"/>
      <c r="DP365" s="84"/>
      <c r="DQ365" s="84"/>
      <c r="DR365" s="84"/>
      <c r="DS365" s="84"/>
      <c r="DT365" s="84"/>
      <c r="DU365" s="84"/>
      <c r="DV365" s="84"/>
      <c r="DW365" s="84"/>
      <c r="DX365" s="84"/>
      <c r="DY365" s="84"/>
      <c r="DZ365" s="84"/>
    </row>
    <row r="366" spans="1:133" ht="17" x14ac:dyDescent="0.2">
      <c r="A366" s="100" t="str">
        <f>CONCATENATE(E366," ",F366)</f>
        <v>Bison sp.</v>
      </c>
      <c r="B366" s="69"/>
      <c r="C366" s="63" t="s">
        <v>1571</v>
      </c>
      <c r="D366" s="63" t="s">
        <v>2332</v>
      </c>
      <c r="E366" s="106" t="s">
        <v>105</v>
      </c>
      <c r="F366" s="106" t="s">
        <v>15</v>
      </c>
      <c r="G366" s="69">
        <v>908</v>
      </c>
      <c r="H366" s="63">
        <v>554</v>
      </c>
      <c r="I366" s="69" t="s">
        <v>100</v>
      </c>
      <c r="J366" s="63" t="s">
        <v>391</v>
      </c>
      <c r="K366" s="69" t="s">
        <v>470</v>
      </c>
      <c r="L366" s="175" t="s">
        <v>106</v>
      </c>
      <c r="M366" s="99"/>
      <c r="N366" s="61">
        <v>29.366667</v>
      </c>
      <c r="O366" s="61">
        <v>-99.466667000000001</v>
      </c>
      <c r="P366" s="99">
        <v>85.268902538297496</v>
      </c>
      <c r="Q366" s="69" t="s">
        <v>111</v>
      </c>
      <c r="R366" s="69" t="s">
        <v>111</v>
      </c>
      <c r="S366" s="69" t="s">
        <v>111</v>
      </c>
      <c r="T366" s="63" t="s">
        <v>171</v>
      </c>
      <c r="U366" s="63" t="s">
        <v>13</v>
      </c>
      <c r="X366" s="119">
        <v>35.71</v>
      </c>
      <c r="Y366" s="119">
        <v>67.16</v>
      </c>
      <c r="AC366" s="83"/>
      <c r="AD366" s="69" t="s">
        <v>106</v>
      </c>
    </row>
    <row r="367" spans="1:133" ht="17" x14ac:dyDescent="0.2">
      <c r="A367" s="100" t="str">
        <f>CONCATENATE(E367," ",F367)</f>
        <v>Bison sp.</v>
      </c>
      <c r="C367" s="8" t="s">
        <v>1571</v>
      </c>
      <c r="D367" s="8" t="s">
        <v>2332</v>
      </c>
      <c r="E367" s="129" t="s">
        <v>105</v>
      </c>
      <c r="F367" s="129" t="s">
        <v>15</v>
      </c>
      <c r="G367" s="83">
        <v>908</v>
      </c>
      <c r="H367" s="81">
        <v>567</v>
      </c>
      <c r="I367" s="83" t="s">
        <v>100</v>
      </c>
      <c r="J367" s="81" t="s">
        <v>391</v>
      </c>
      <c r="K367" s="69" t="s">
        <v>470</v>
      </c>
      <c r="L367" s="175" t="s">
        <v>106</v>
      </c>
      <c r="M367" s="99"/>
      <c r="N367" s="61">
        <v>29.366667</v>
      </c>
      <c r="O367" s="61">
        <v>-99.466667000000001</v>
      </c>
      <c r="P367" s="99">
        <v>85.268902538297496</v>
      </c>
      <c r="Q367" s="69" t="s">
        <v>109</v>
      </c>
      <c r="R367" s="69" t="s">
        <v>109</v>
      </c>
      <c r="U367" s="63" t="s">
        <v>13</v>
      </c>
      <c r="X367" s="119">
        <v>59.24</v>
      </c>
      <c r="Y367" s="119">
        <v>35.549999999999997</v>
      </c>
      <c r="AC367" s="83"/>
      <c r="AD367" s="69" t="s">
        <v>106</v>
      </c>
      <c r="BK367" s="84"/>
      <c r="BL367" s="84"/>
      <c r="BM367" s="84"/>
      <c r="BN367" s="84"/>
      <c r="BO367" s="84"/>
      <c r="BP367" s="84"/>
      <c r="BQ367" s="84"/>
      <c r="BR367" s="84"/>
      <c r="BS367" s="84"/>
      <c r="BT367" s="84"/>
      <c r="BU367" s="84"/>
      <c r="BV367" s="84"/>
      <c r="BW367" s="84"/>
      <c r="BX367" s="84"/>
      <c r="BY367" s="84"/>
      <c r="BZ367" s="84"/>
      <c r="CA367" s="84"/>
      <c r="CB367" s="84"/>
      <c r="CC367" s="84"/>
      <c r="CD367" s="84"/>
      <c r="CE367" s="84"/>
      <c r="CF367" s="84"/>
      <c r="CG367" s="84"/>
      <c r="CH367" s="84"/>
      <c r="CI367" s="84"/>
      <c r="CJ367" s="84"/>
      <c r="CK367" s="84"/>
      <c r="CL367" s="84"/>
      <c r="CM367" s="84"/>
      <c r="CN367" s="84"/>
      <c r="CO367" s="84"/>
      <c r="CP367" s="84"/>
      <c r="CQ367" s="84"/>
      <c r="CR367" s="84"/>
      <c r="CS367" s="84"/>
      <c r="CT367" s="84"/>
      <c r="CU367" s="84"/>
      <c r="CV367" s="84"/>
      <c r="CW367" s="84"/>
      <c r="CX367" s="84"/>
      <c r="CY367" s="84"/>
      <c r="CZ367" s="84"/>
      <c r="DA367" s="84"/>
      <c r="DB367" s="84"/>
      <c r="DC367" s="84"/>
      <c r="DD367" s="84"/>
      <c r="DE367" s="84"/>
      <c r="DF367" s="84"/>
      <c r="DG367" s="84"/>
      <c r="DH367" s="84"/>
      <c r="DI367" s="84"/>
      <c r="DJ367" s="84"/>
      <c r="DK367" s="84"/>
      <c r="DL367" s="84"/>
      <c r="DM367" s="84"/>
      <c r="DN367" s="84"/>
      <c r="DO367" s="84"/>
      <c r="DP367" s="84"/>
      <c r="DQ367" s="84"/>
      <c r="DR367" s="84"/>
      <c r="DS367" s="84"/>
      <c r="DT367" s="84"/>
      <c r="DU367" s="84"/>
      <c r="DV367" s="84"/>
      <c r="DW367" s="84"/>
      <c r="DX367" s="84"/>
      <c r="DY367" s="84"/>
      <c r="DZ367" s="84"/>
      <c r="EA367" s="84"/>
      <c r="EB367" s="84"/>
      <c r="EC367" s="84"/>
    </row>
    <row r="368" spans="1:133" ht="17" x14ac:dyDescent="0.2">
      <c r="A368" s="100" t="str">
        <f>CONCATENATE(E368," ",F368)</f>
        <v>Bison sp.</v>
      </c>
      <c r="C368" s="8" t="s">
        <v>1571</v>
      </c>
      <c r="D368" s="8" t="s">
        <v>2332</v>
      </c>
      <c r="E368" s="129" t="s">
        <v>105</v>
      </c>
      <c r="F368" s="129" t="s">
        <v>15</v>
      </c>
      <c r="G368" s="83">
        <v>908</v>
      </c>
      <c r="H368" s="81">
        <v>855</v>
      </c>
      <c r="I368" s="83" t="s">
        <v>100</v>
      </c>
      <c r="J368" s="81" t="s">
        <v>391</v>
      </c>
      <c r="K368" s="69" t="s">
        <v>470</v>
      </c>
      <c r="L368" s="175" t="s">
        <v>106</v>
      </c>
      <c r="M368" s="99"/>
      <c r="N368" s="61">
        <v>29.366667</v>
      </c>
      <c r="O368" s="61">
        <v>-99.466667000000001</v>
      </c>
      <c r="P368" s="99">
        <v>85.268902538297496</v>
      </c>
      <c r="Q368" s="69" t="s">
        <v>109</v>
      </c>
      <c r="R368" s="69" t="s">
        <v>109</v>
      </c>
      <c r="T368" s="63" t="s">
        <v>166</v>
      </c>
      <c r="U368" s="63" t="s">
        <v>13</v>
      </c>
      <c r="X368" s="119">
        <v>75</v>
      </c>
      <c r="Y368" s="119">
        <v>36.08</v>
      </c>
      <c r="AC368" s="83"/>
      <c r="AD368" s="69" t="s">
        <v>106</v>
      </c>
      <c r="BK368" s="84"/>
      <c r="BL368" s="84"/>
      <c r="BM368" s="84"/>
      <c r="BN368" s="84"/>
      <c r="BO368" s="84"/>
      <c r="BP368" s="84"/>
      <c r="BQ368" s="84"/>
      <c r="BR368" s="84"/>
      <c r="BS368" s="84"/>
      <c r="BT368" s="84"/>
      <c r="BU368" s="84"/>
      <c r="BV368" s="84"/>
      <c r="BW368" s="84"/>
      <c r="BX368" s="84"/>
      <c r="BY368" s="84"/>
      <c r="BZ368" s="84"/>
      <c r="CA368" s="84"/>
      <c r="CB368" s="84"/>
      <c r="CC368" s="84"/>
      <c r="CD368" s="84"/>
      <c r="CE368" s="84"/>
      <c r="CF368" s="84"/>
      <c r="CG368" s="84"/>
      <c r="CH368" s="84"/>
      <c r="CI368" s="84"/>
      <c r="CJ368" s="84"/>
      <c r="CK368" s="84"/>
      <c r="CL368" s="84"/>
      <c r="CM368" s="84"/>
      <c r="CN368" s="84"/>
      <c r="CO368" s="84"/>
      <c r="CP368" s="84"/>
      <c r="CQ368" s="84"/>
      <c r="CR368" s="84"/>
      <c r="CS368" s="84"/>
      <c r="CT368" s="84"/>
      <c r="CU368" s="84"/>
      <c r="CV368" s="84"/>
      <c r="CW368" s="84"/>
      <c r="CX368" s="84"/>
      <c r="CY368" s="84"/>
      <c r="CZ368" s="84"/>
      <c r="DA368" s="84"/>
      <c r="DB368" s="84"/>
      <c r="DC368" s="84"/>
      <c r="DD368" s="84"/>
      <c r="DE368" s="84"/>
      <c r="DF368" s="84"/>
      <c r="DG368" s="84"/>
      <c r="DH368" s="84"/>
      <c r="DI368" s="84"/>
      <c r="DJ368" s="84"/>
      <c r="DK368" s="84"/>
      <c r="DL368" s="84"/>
      <c r="DM368" s="84"/>
      <c r="DN368" s="84"/>
      <c r="DO368" s="84"/>
      <c r="DP368" s="84"/>
      <c r="DQ368" s="84"/>
      <c r="DR368" s="84"/>
      <c r="DS368" s="84"/>
      <c r="DT368" s="84"/>
      <c r="DU368" s="84"/>
      <c r="DV368" s="84"/>
      <c r="DW368" s="84"/>
      <c r="DX368" s="84"/>
      <c r="DY368" s="84"/>
      <c r="DZ368" s="84"/>
      <c r="EA368" s="84"/>
      <c r="EB368" s="84"/>
      <c r="EC368" s="84"/>
    </row>
    <row r="369" spans="1:133" ht="17" x14ac:dyDescent="0.2">
      <c r="A369" s="100" t="str">
        <f>CONCATENATE(E369," ",F369)</f>
        <v>Bison sp.</v>
      </c>
      <c r="C369" s="8" t="s">
        <v>1571</v>
      </c>
      <c r="D369" s="8" t="s">
        <v>2332</v>
      </c>
      <c r="E369" s="129" t="s">
        <v>105</v>
      </c>
      <c r="F369" s="129" t="s">
        <v>15</v>
      </c>
      <c r="G369" s="83">
        <v>908</v>
      </c>
      <c r="H369" s="81">
        <v>2091</v>
      </c>
      <c r="I369" s="83" t="s">
        <v>100</v>
      </c>
      <c r="J369" s="81" t="s">
        <v>391</v>
      </c>
      <c r="K369" s="69" t="s">
        <v>470</v>
      </c>
      <c r="L369" s="175" t="s">
        <v>106</v>
      </c>
      <c r="M369" s="99"/>
      <c r="N369" s="61">
        <v>29.366667</v>
      </c>
      <c r="O369" s="61">
        <v>-99.466667000000001</v>
      </c>
      <c r="P369" s="99">
        <v>85.268902538297496</v>
      </c>
      <c r="Q369" s="69" t="s">
        <v>109</v>
      </c>
      <c r="R369" s="69" t="s">
        <v>109</v>
      </c>
      <c r="U369" s="63" t="s">
        <v>13</v>
      </c>
      <c r="X369" s="119">
        <v>56.93</v>
      </c>
      <c r="Y369" s="119">
        <v>36.229999999999997</v>
      </c>
      <c r="AC369" s="83"/>
      <c r="AD369" s="69" t="s">
        <v>106</v>
      </c>
      <c r="BK369" s="84"/>
      <c r="BL369" s="84"/>
      <c r="BM369" s="84"/>
      <c r="BN369" s="84"/>
      <c r="BO369" s="84"/>
      <c r="BP369" s="84"/>
      <c r="BQ369" s="84"/>
      <c r="BR369" s="84"/>
      <c r="BS369" s="84"/>
      <c r="BT369" s="84"/>
      <c r="BU369" s="84"/>
      <c r="BV369" s="84"/>
      <c r="BW369" s="84"/>
      <c r="BX369" s="84"/>
      <c r="BY369" s="84"/>
      <c r="BZ369" s="84"/>
      <c r="CA369" s="84"/>
      <c r="CB369" s="84"/>
      <c r="CC369" s="84"/>
      <c r="CD369" s="84"/>
      <c r="CE369" s="84"/>
      <c r="CF369" s="84"/>
      <c r="CG369" s="84"/>
      <c r="CH369" s="84"/>
      <c r="CI369" s="84"/>
      <c r="CJ369" s="84"/>
      <c r="CK369" s="84"/>
      <c r="CL369" s="84"/>
      <c r="CM369" s="84"/>
      <c r="CN369" s="84"/>
      <c r="CO369" s="84"/>
      <c r="CP369" s="84"/>
      <c r="CQ369" s="84"/>
      <c r="CR369" s="84"/>
      <c r="CS369" s="84"/>
      <c r="CT369" s="84"/>
      <c r="CU369" s="84"/>
      <c r="CV369" s="84"/>
      <c r="CW369" s="84"/>
      <c r="CX369" s="84"/>
      <c r="CY369" s="84"/>
      <c r="CZ369" s="84"/>
      <c r="DA369" s="84"/>
      <c r="DB369" s="84"/>
      <c r="DC369" s="84"/>
      <c r="DD369" s="84"/>
      <c r="DE369" s="84"/>
      <c r="DF369" s="84"/>
      <c r="DG369" s="84"/>
      <c r="DH369" s="84"/>
      <c r="DI369" s="84"/>
      <c r="DJ369" s="84"/>
      <c r="DK369" s="84"/>
      <c r="DL369" s="84"/>
      <c r="DM369" s="84"/>
      <c r="DN369" s="84"/>
      <c r="DO369" s="84"/>
      <c r="DP369" s="84"/>
      <c r="DQ369" s="84"/>
      <c r="DR369" s="84"/>
      <c r="DS369" s="84"/>
      <c r="DT369" s="84"/>
      <c r="DU369" s="84"/>
      <c r="DV369" s="84"/>
      <c r="DW369" s="84"/>
      <c r="DX369" s="84"/>
      <c r="DY369" s="84"/>
      <c r="DZ369" s="84"/>
      <c r="EA369" s="84"/>
      <c r="EB369" s="84"/>
      <c r="EC369" s="84"/>
    </row>
    <row r="370" spans="1:133" ht="17" x14ac:dyDescent="0.2">
      <c r="A370" s="100" t="str">
        <f>CONCATENATE(E370," ",F370)</f>
        <v>Bison sp.</v>
      </c>
      <c r="C370" s="8" t="s">
        <v>1571</v>
      </c>
      <c r="D370" s="8" t="s">
        <v>2332</v>
      </c>
      <c r="E370" s="129" t="s">
        <v>105</v>
      </c>
      <c r="F370" s="129" t="s">
        <v>15</v>
      </c>
      <c r="G370" s="83">
        <v>908</v>
      </c>
      <c r="H370" s="81">
        <v>2482</v>
      </c>
      <c r="I370" s="83" t="s">
        <v>100</v>
      </c>
      <c r="J370" s="81" t="s">
        <v>391</v>
      </c>
      <c r="K370" s="69" t="s">
        <v>470</v>
      </c>
      <c r="L370" s="175" t="s">
        <v>106</v>
      </c>
      <c r="M370" s="99"/>
      <c r="N370" s="61">
        <v>29.366667</v>
      </c>
      <c r="O370" s="61">
        <v>-99.466667000000001</v>
      </c>
      <c r="P370" s="99">
        <v>85.268902538297496</v>
      </c>
      <c r="Q370" s="69" t="s">
        <v>109</v>
      </c>
      <c r="R370" s="69" t="s">
        <v>109</v>
      </c>
      <c r="T370" s="63" t="s">
        <v>166</v>
      </c>
      <c r="U370" s="63" t="s">
        <v>13</v>
      </c>
      <c r="X370" s="119">
        <v>89.32</v>
      </c>
      <c r="Y370" s="119">
        <v>47.53</v>
      </c>
      <c r="AC370" s="83"/>
      <c r="AD370" s="69" t="s">
        <v>106</v>
      </c>
      <c r="BK370" s="84"/>
      <c r="BL370" s="84"/>
      <c r="BM370" s="84"/>
      <c r="BN370" s="84"/>
      <c r="BO370" s="84"/>
      <c r="BP370" s="84"/>
      <c r="BQ370" s="84"/>
      <c r="BR370" s="84"/>
      <c r="BS370" s="84"/>
      <c r="BT370" s="84"/>
      <c r="BU370" s="84"/>
      <c r="BV370" s="84"/>
      <c r="BW370" s="84"/>
      <c r="BX370" s="84"/>
      <c r="BY370" s="84"/>
      <c r="BZ370" s="84"/>
      <c r="CA370" s="84"/>
      <c r="CB370" s="84"/>
      <c r="CC370" s="84"/>
      <c r="CD370" s="84"/>
      <c r="CE370" s="84"/>
      <c r="CF370" s="84"/>
      <c r="CG370" s="84"/>
      <c r="CH370" s="84"/>
      <c r="CI370" s="84"/>
      <c r="CJ370" s="84"/>
      <c r="CK370" s="84"/>
      <c r="CL370" s="84"/>
      <c r="CM370" s="84"/>
      <c r="CN370" s="84"/>
      <c r="CO370" s="84"/>
      <c r="CP370" s="84"/>
      <c r="CQ370" s="84"/>
      <c r="CR370" s="84"/>
      <c r="CS370" s="84"/>
      <c r="CT370" s="84"/>
      <c r="CU370" s="84"/>
      <c r="CV370" s="84"/>
      <c r="CW370" s="84"/>
      <c r="CX370" s="84"/>
      <c r="CY370" s="84"/>
      <c r="CZ370" s="84"/>
      <c r="DA370" s="84"/>
      <c r="DB370" s="84"/>
      <c r="DC370" s="84"/>
      <c r="DD370" s="84"/>
      <c r="DE370" s="84"/>
      <c r="DF370" s="84"/>
      <c r="DG370" s="84"/>
      <c r="DH370" s="84"/>
      <c r="DI370" s="84"/>
      <c r="DJ370" s="84"/>
      <c r="DK370" s="84"/>
      <c r="DL370" s="84"/>
      <c r="DM370" s="84"/>
      <c r="DN370" s="84"/>
      <c r="DO370" s="84"/>
      <c r="DP370" s="84"/>
      <c r="DQ370" s="84"/>
      <c r="DR370" s="84"/>
      <c r="DS370" s="84"/>
      <c r="DT370" s="84"/>
      <c r="DU370" s="84"/>
      <c r="DV370" s="84"/>
      <c r="DW370" s="84"/>
      <c r="DX370" s="84"/>
      <c r="DY370" s="84"/>
      <c r="DZ370" s="84"/>
      <c r="EA370" s="84"/>
      <c r="EB370" s="84"/>
      <c r="EC370" s="84"/>
    </row>
    <row r="371" spans="1:133" ht="17" x14ac:dyDescent="0.2">
      <c r="A371" s="100" t="str">
        <f>CONCATENATE(E371," ",F371)</f>
        <v>Bison sp.</v>
      </c>
      <c r="C371" s="8" t="s">
        <v>1571</v>
      </c>
      <c r="D371" s="8" t="s">
        <v>2332</v>
      </c>
      <c r="E371" s="129" t="s">
        <v>105</v>
      </c>
      <c r="F371" s="129" t="s">
        <v>15</v>
      </c>
      <c r="G371" s="83">
        <v>908</v>
      </c>
      <c r="H371" s="81">
        <v>248</v>
      </c>
      <c r="I371" s="83" t="s">
        <v>100</v>
      </c>
      <c r="J371" s="81" t="s">
        <v>391</v>
      </c>
      <c r="K371" s="69" t="s">
        <v>470</v>
      </c>
      <c r="L371" s="175" t="s">
        <v>106</v>
      </c>
      <c r="M371" s="99"/>
      <c r="N371" s="61">
        <v>29.366667</v>
      </c>
      <c r="O371" s="61">
        <v>-99.466667000000001</v>
      </c>
      <c r="P371" s="99">
        <v>85.268902538297496</v>
      </c>
      <c r="Q371" s="69" t="s">
        <v>374</v>
      </c>
      <c r="R371" s="63" t="s">
        <v>374</v>
      </c>
      <c r="T371" s="63" t="s">
        <v>171</v>
      </c>
      <c r="U371" s="63" t="s">
        <v>13</v>
      </c>
      <c r="X371" s="119">
        <v>58.74</v>
      </c>
      <c r="Y371" s="119">
        <v>43.88</v>
      </c>
      <c r="AC371" s="83"/>
      <c r="AD371" s="69" t="s">
        <v>1785</v>
      </c>
      <c r="CX371" s="84"/>
      <c r="CY371" s="84"/>
      <c r="CZ371" s="84"/>
      <c r="DA371" s="84"/>
      <c r="DB371" s="84"/>
      <c r="DC371" s="84"/>
      <c r="DD371" s="84"/>
      <c r="DE371" s="84"/>
      <c r="DF371" s="84"/>
      <c r="DG371" s="84"/>
      <c r="DH371" s="84"/>
      <c r="DI371" s="84"/>
      <c r="DJ371" s="84"/>
      <c r="DK371" s="84"/>
      <c r="DL371" s="84"/>
      <c r="DM371" s="84"/>
      <c r="DN371" s="84"/>
      <c r="DO371" s="84"/>
      <c r="DP371" s="84"/>
      <c r="DQ371" s="84"/>
      <c r="DR371" s="84"/>
      <c r="DS371" s="84"/>
      <c r="DT371" s="84"/>
      <c r="DU371" s="84"/>
      <c r="DV371" s="84"/>
      <c r="DW371" s="84"/>
      <c r="DX371" s="84"/>
      <c r="DY371" s="84"/>
      <c r="DZ371" s="84"/>
      <c r="EA371" s="84"/>
      <c r="EB371" s="84"/>
      <c r="EC371" s="84"/>
    </row>
    <row r="372" spans="1:133" ht="17" x14ac:dyDescent="0.2">
      <c r="A372" s="100" t="str">
        <f>CONCATENATE(E372," ",F372)</f>
        <v>Bison sp.</v>
      </c>
      <c r="C372" s="8" t="s">
        <v>1571</v>
      </c>
      <c r="D372" s="8" t="s">
        <v>2332</v>
      </c>
      <c r="E372" s="129" t="s">
        <v>105</v>
      </c>
      <c r="F372" s="129" t="s">
        <v>15</v>
      </c>
      <c r="G372" s="83">
        <v>908</v>
      </c>
      <c r="H372" s="81">
        <v>555</v>
      </c>
      <c r="I372" s="83" t="s">
        <v>100</v>
      </c>
      <c r="J372" s="81" t="s">
        <v>391</v>
      </c>
      <c r="K372" s="69" t="s">
        <v>470</v>
      </c>
      <c r="L372" s="175" t="s">
        <v>106</v>
      </c>
      <c r="M372" s="99"/>
      <c r="N372" s="61">
        <v>29.366667</v>
      </c>
      <c r="O372" s="61">
        <v>-99.466667000000001</v>
      </c>
      <c r="P372" s="99">
        <v>85.268902538297496</v>
      </c>
      <c r="Q372" s="69" t="s">
        <v>374</v>
      </c>
      <c r="R372" s="63" t="s">
        <v>374</v>
      </c>
      <c r="T372" s="63" t="s">
        <v>171</v>
      </c>
      <c r="U372" s="63" t="s">
        <v>13</v>
      </c>
      <c r="X372" s="119">
        <v>60.73</v>
      </c>
      <c r="Y372" s="119">
        <v>45.39</v>
      </c>
      <c r="AC372" s="83"/>
      <c r="AD372" s="69" t="s">
        <v>106</v>
      </c>
      <c r="BK372" s="84"/>
      <c r="BL372" s="84"/>
      <c r="BM372" s="84"/>
      <c r="BN372" s="84"/>
      <c r="BO372" s="84"/>
      <c r="BP372" s="84"/>
      <c r="BQ372" s="84"/>
      <c r="BR372" s="84"/>
      <c r="BS372" s="84"/>
      <c r="BT372" s="84"/>
      <c r="BU372" s="84"/>
      <c r="BV372" s="84"/>
      <c r="BW372" s="84"/>
      <c r="BX372" s="84"/>
      <c r="BY372" s="84"/>
      <c r="BZ372" s="84"/>
      <c r="CA372" s="84"/>
      <c r="CB372" s="84"/>
      <c r="CC372" s="84"/>
      <c r="CD372" s="84"/>
      <c r="CE372" s="84"/>
      <c r="CF372" s="84"/>
      <c r="CG372" s="84"/>
      <c r="CH372" s="84"/>
      <c r="CI372" s="84"/>
      <c r="CJ372" s="84"/>
      <c r="CK372" s="84"/>
      <c r="CL372" s="84"/>
      <c r="CM372" s="84"/>
      <c r="CN372" s="84"/>
      <c r="CO372" s="84"/>
      <c r="CP372" s="84"/>
      <c r="CQ372" s="84"/>
      <c r="CR372" s="84"/>
      <c r="CS372" s="84"/>
      <c r="CT372" s="84"/>
      <c r="CU372" s="84"/>
      <c r="CV372" s="84"/>
      <c r="CW372" s="84"/>
      <c r="EA372" s="84"/>
      <c r="EB372" s="84"/>
      <c r="EC372" s="84"/>
    </row>
    <row r="373" spans="1:133" ht="17" x14ac:dyDescent="0.2">
      <c r="A373" s="100" t="str">
        <f>CONCATENATE(E373," ",F373)</f>
        <v>Bison sp.</v>
      </c>
      <c r="C373" s="8" t="s">
        <v>1571</v>
      </c>
      <c r="D373" s="8" t="s">
        <v>2332</v>
      </c>
      <c r="E373" s="129" t="s">
        <v>105</v>
      </c>
      <c r="F373" s="129" t="s">
        <v>15</v>
      </c>
      <c r="G373" s="83">
        <v>908</v>
      </c>
      <c r="H373" s="81">
        <v>831</v>
      </c>
      <c r="I373" s="83" t="s">
        <v>100</v>
      </c>
      <c r="J373" s="81" t="s">
        <v>391</v>
      </c>
      <c r="K373" s="69" t="s">
        <v>470</v>
      </c>
      <c r="L373" s="175" t="s">
        <v>107</v>
      </c>
      <c r="M373" s="99"/>
      <c r="N373" s="61">
        <v>29.366667</v>
      </c>
      <c r="O373" s="61">
        <v>-99.466667000000001</v>
      </c>
      <c r="P373" s="99">
        <v>85.268902538297496</v>
      </c>
      <c r="Q373" s="69" t="s">
        <v>374</v>
      </c>
      <c r="R373" s="63" t="s">
        <v>374</v>
      </c>
      <c r="T373" s="63" t="s">
        <v>166</v>
      </c>
      <c r="U373" s="63" t="s">
        <v>13</v>
      </c>
      <c r="X373" s="119">
        <v>64.459999999999994</v>
      </c>
      <c r="Y373" s="119">
        <v>48.3</v>
      </c>
      <c r="AC373" s="83"/>
      <c r="AD373" s="69" t="s">
        <v>106</v>
      </c>
      <c r="BK373" s="84"/>
      <c r="BL373" s="84"/>
      <c r="BM373" s="84"/>
      <c r="BN373" s="84"/>
      <c r="BO373" s="84"/>
      <c r="BP373" s="84"/>
      <c r="BQ373" s="84"/>
      <c r="BR373" s="84"/>
      <c r="BS373" s="84"/>
      <c r="BT373" s="84"/>
      <c r="BU373" s="84"/>
      <c r="BV373" s="84"/>
      <c r="BW373" s="84"/>
      <c r="BX373" s="84"/>
      <c r="BY373" s="84"/>
      <c r="BZ373" s="84"/>
      <c r="CA373" s="84"/>
      <c r="CB373" s="84"/>
      <c r="CC373" s="84"/>
      <c r="CD373" s="84"/>
      <c r="CE373" s="84"/>
      <c r="CF373" s="84"/>
      <c r="CG373" s="84"/>
      <c r="CH373" s="84"/>
      <c r="CI373" s="84"/>
      <c r="CJ373" s="84"/>
      <c r="CK373" s="84"/>
      <c r="CL373" s="84"/>
      <c r="CM373" s="84"/>
      <c r="CN373" s="84"/>
      <c r="CO373" s="84"/>
      <c r="CP373" s="84"/>
      <c r="CQ373" s="84"/>
      <c r="CR373" s="84"/>
      <c r="CS373" s="84"/>
      <c r="CT373" s="84"/>
      <c r="CU373" s="84"/>
      <c r="CV373" s="84"/>
      <c r="CW373" s="84"/>
      <c r="EA373" s="84"/>
      <c r="EB373" s="84"/>
      <c r="EC373" s="84"/>
    </row>
    <row r="374" spans="1:133" ht="17" x14ac:dyDescent="0.2">
      <c r="A374" s="100" t="str">
        <f>CONCATENATE(E374," ",F374)</f>
        <v>Bison sp.</v>
      </c>
      <c r="C374" s="8" t="s">
        <v>1571</v>
      </c>
      <c r="D374" s="8" t="s">
        <v>2332</v>
      </c>
      <c r="E374" s="129" t="s">
        <v>105</v>
      </c>
      <c r="F374" s="129" t="s">
        <v>15</v>
      </c>
      <c r="G374" s="83">
        <v>908</v>
      </c>
      <c r="H374" s="81">
        <v>831</v>
      </c>
      <c r="I374" s="83" t="s">
        <v>100</v>
      </c>
      <c r="J374" s="81" t="s">
        <v>391</v>
      </c>
      <c r="K374" s="69" t="s">
        <v>175</v>
      </c>
      <c r="L374" s="175" t="s">
        <v>108</v>
      </c>
      <c r="M374" s="99"/>
      <c r="N374" s="61">
        <v>29.366667</v>
      </c>
      <c r="O374" s="61">
        <v>-99.466667000000001</v>
      </c>
      <c r="P374" s="99">
        <v>85.268902538297496</v>
      </c>
      <c r="Q374" s="69" t="s">
        <v>374</v>
      </c>
      <c r="R374" s="63" t="s">
        <v>374</v>
      </c>
      <c r="T374" s="63" t="s">
        <v>166</v>
      </c>
      <c r="U374" s="63" t="s">
        <v>13</v>
      </c>
      <c r="X374" s="119">
        <v>75.099999999999994</v>
      </c>
      <c r="Y374" s="119">
        <v>55.47</v>
      </c>
      <c r="AC374" s="83"/>
      <c r="CX374" s="84"/>
      <c r="CY374" s="84"/>
      <c r="CZ374" s="84"/>
      <c r="DA374" s="84"/>
      <c r="DB374" s="84"/>
      <c r="DC374" s="84"/>
      <c r="DD374" s="84"/>
      <c r="DE374" s="84"/>
      <c r="DF374" s="84"/>
      <c r="DG374" s="84"/>
      <c r="DH374" s="84"/>
      <c r="DI374" s="84"/>
      <c r="DJ374" s="84"/>
      <c r="DK374" s="84"/>
      <c r="DL374" s="84"/>
      <c r="DM374" s="84"/>
      <c r="DN374" s="84"/>
      <c r="DO374" s="84"/>
      <c r="DP374" s="84"/>
      <c r="DQ374" s="84"/>
      <c r="DR374" s="84"/>
      <c r="DS374" s="84"/>
      <c r="DT374" s="84"/>
      <c r="DU374" s="84"/>
      <c r="DV374" s="84"/>
      <c r="DW374" s="84"/>
      <c r="DX374" s="84"/>
      <c r="DY374" s="84"/>
      <c r="DZ374" s="84"/>
      <c r="EA374" s="84"/>
      <c r="EB374" s="84"/>
      <c r="EC374" s="84"/>
    </row>
    <row r="375" spans="1:133" ht="17" x14ac:dyDescent="0.2">
      <c r="A375" s="100" t="str">
        <f>CONCATENATE(E375," ",F375)</f>
        <v>Bison sp.</v>
      </c>
      <c r="C375" s="8" t="s">
        <v>1571</v>
      </c>
      <c r="D375" s="8" t="s">
        <v>2332</v>
      </c>
      <c r="E375" s="129" t="s">
        <v>105</v>
      </c>
      <c r="F375" s="129" t="s">
        <v>15</v>
      </c>
      <c r="G375" s="83">
        <v>908</v>
      </c>
      <c r="H375" s="81">
        <v>2486</v>
      </c>
      <c r="I375" s="83" t="s">
        <v>100</v>
      </c>
      <c r="J375" s="81" t="s">
        <v>391</v>
      </c>
      <c r="K375" s="69" t="s">
        <v>175</v>
      </c>
      <c r="L375" s="175" t="s">
        <v>108</v>
      </c>
      <c r="M375" s="99"/>
      <c r="N375" s="61">
        <v>29.366667</v>
      </c>
      <c r="O375" s="61">
        <v>-99.466667000000001</v>
      </c>
      <c r="P375" s="99">
        <v>85.268902538297496</v>
      </c>
      <c r="Q375" s="69" t="s">
        <v>374</v>
      </c>
      <c r="R375" s="63" t="s">
        <v>374</v>
      </c>
      <c r="T375" s="63" t="s">
        <v>166</v>
      </c>
      <c r="U375" s="63" t="s">
        <v>13</v>
      </c>
      <c r="X375" s="119">
        <v>88.43</v>
      </c>
      <c r="Y375" s="119">
        <v>66.44</v>
      </c>
      <c r="AC375" s="83"/>
      <c r="EA375" s="84"/>
      <c r="EB375" s="84"/>
      <c r="EC375" s="84"/>
    </row>
    <row r="376" spans="1:133" ht="17" x14ac:dyDescent="0.2">
      <c r="A376" s="100" t="str">
        <f>CONCATENATE(E376," ",F376)</f>
        <v>Bison sp.</v>
      </c>
      <c r="C376" s="8" t="s">
        <v>1571</v>
      </c>
      <c r="D376" s="8" t="s">
        <v>2332</v>
      </c>
      <c r="E376" s="2" t="s">
        <v>105</v>
      </c>
      <c r="F376" s="2" t="s">
        <v>15</v>
      </c>
      <c r="G376" s="9">
        <v>908</v>
      </c>
      <c r="H376" s="8">
        <v>2454</v>
      </c>
      <c r="I376" s="9" t="s">
        <v>100</v>
      </c>
      <c r="J376" s="8" t="s">
        <v>391</v>
      </c>
      <c r="K376" s="69" t="s">
        <v>175</v>
      </c>
      <c r="L376" s="175" t="s">
        <v>127</v>
      </c>
      <c r="N376" s="61">
        <v>29.366667</v>
      </c>
      <c r="O376" s="61">
        <v>-99.466667000000001</v>
      </c>
      <c r="P376" s="99">
        <v>85.268902538297496</v>
      </c>
      <c r="Q376" s="69" t="s">
        <v>382</v>
      </c>
      <c r="R376" s="69" t="s">
        <v>2395</v>
      </c>
      <c r="U376" s="63" t="s">
        <v>13</v>
      </c>
      <c r="X376" s="119">
        <v>25.75</v>
      </c>
      <c r="Y376" s="119">
        <v>11.96</v>
      </c>
      <c r="AD376" s="69" t="s">
        <v>1784</v>
      </c>
      <c r="EA376" s="84"/>
      <c r="EB376" s="84"/>
      <c r="EC376" s="84"/>
    </row>
    <row r="377" spans="1:133" ht="17" x14ac:dyDescent="0.2">
      <c r="A377" s="100" t="str">
        <f>CONCATENATE(E377," ",F377)</f>
        <v>Bison sp.</v>
      </c>
      <c r="C377" s="8" t="s">
        <v>1571</v>
      </c>
      <c r="D377" s="8" t="s">
        <v>2332</v>
      </c>
      <c r="E377" s="2" t="s">
        <v>105</v>
      </c>
      <c r="F377" s="2" t="s">
        <v>15</v>
      </c>
      <c r="G377" s="9">
        <v>1146</v>
      </c>
      <c r="H377" s="8">
        <v>51</v>
      </c>
      <c r="I377" s="9" t="s">
        <v>1212</v>
      </c>
      <c r="J377" s="8" t="s">
        <v>1214</v>
      </c>
      <c r="K377" s="69" t="s">
        <v>175</v>
      </c>
      <c r="Q377" s="69" t="s">
        <v>209</v>
      </c>
      <c r="R377" s="69" t="s">
        <v>2386</v>
      </c>
      <c r="U377" s="63" t="s">
        <v>13</v>
      </c>
      <c r="X377" s="119">
        <v>48.8</v>
      </c>
      <c r="Y377" s="119">
        <v>19.600000000000001</v>
      </c>
      <c r="AD377" s="9" t="s">
        <v>1213</v>
      </c>
    </row>
    <row r="378" spans="1:133" ht="17" x14ac:dyDescent="0.2">
      <c r="A378" s="100" t="str">
        <f>CONCATENATE(E378," ",F378)</f>
        <v>Bison sp.</v>
      </c>
      <c r="C378" s="8" t="s">
        <v>1571</v>
      </c>
      <c r="D378" s="8" t="s">
        <v>2332</v>
      </c>
      <c r="E378" s="2" t="s">
        <v>105</v>
      </c>
      <c r="F378" s="2" t="s">
        <v>15</v>
      </c>
      <c r="G378" s="9">
        <v>1222</v>
      </c>
      <c r="H378" s="8">
        <v>1</v>
      </c>
      <c r="I378" s="8" t="s">
        <v>1227</v>
      </c>
      <c r="J378" s="8" t="s">
        <v>1228</v>
      </c>
      <c r="K378" s="69" t="s">
        <v>175</v>
      </c>
      <c r="Q378" s="69" t="s">
        <v>207</v>
      </c>
      <c r="R378" s="69" t="s">
        <v>2363</v>
      </c>
      <c r="T378" s="63" t="s">
        <v>166</v>
      </c>
      <c r="U378" s="63" t="s">
        <v>13</v>
      </c>
      <c r="X378" s="119">
        <v>25.3</v>
      </c>
      <c r="Y378" s="119">
        <v>18.37</v>
      </c>
      <c r="AD378" s="9" t="s">
        <v>1229</v>
      </c>
    </row>
    <row r="379" spans="1:133" ht="17" x14ac:dyDescent="0.2">
      <c r="A379" s="100" t="str">
        <f>CONCATENATE(E379," ",F379)</f>
        <v>Bison sp.</v>
      </c>
      <c r="C379" s="8" t="s">
        <v>1571</v>
      </c>
      <c r="D379" s="8" t="s">
        <v>2332</v>
      </c>
      <c r="E379" s="2" t="s">
        <v>105</v>
      </c>
      <c r="F379" s="2" t="s">
        <v>15</v>
      </c>
      <c r="G379" s="9">
        <v>1222</v>
      </c>
      <c r="H379" s="8">
        <v>1</v>
      </c>
      <c r="I379" s="8" t="s">
        <v>1227</v>
      </c>
      <c r="J379" s="8" t="s">
        <v>1228</v>
      </c>
      <c r="K379" s="69" t="s">
        <v>175</v>
      </c>
      <c r="Q379" s="69" t="s">
        <v>152</v>
      </c>
      <c r="R379" s="69" t="s">
        <v>2367</v>
      </c>
      <c r="T379" s="63" t="s">
        <v>166</v>
      </c>
      <c r="U379" s="63" t="s">
        <v>13</v>
      </c>
      <c r="X379" s="119">
        <v>42.36</v>
      </c>
      <c r="Y379" s="119">
        <v>18.5</v>
      </c>
      <c r="AD379" s="9" t="s">
        <v>1229</v>
      </c>
    </row>
    <row r="380" spans="1:133" ht="17" x14ac:dyDescent="0.2">
      <c r="A380" s="100" t="str">
        <f>CONCATENATE(E380," ",F380)</f>
        <v>Bison sp.</v>
      </c>
      <c r="C380" s="8" t="s">
        <v>1571</v>
      </c>
      <c r="D380" s="8" t="s">
        <v>2332</v>
      </c>
      <c r="E380" s="2" t="s">
        <v>105</v>
      </c>
      <c r="F380" s="2" t="s">
        <v>15</v>
      </c>
      <c r="G380" s="9">
        <v>31322</v>
      </c>
      <c r="H380" s="8">
        <v>1</v>
      </c>
      <c r="I380" s="9" t="s">
        <v>1216</v>
      </c>
      <c r="J380" s="8" t="s">
        <v>1218</v>
      </c>
      <c r="K380" s="69" t="s">
        <v>175</v>
      </c>
      <c r="Q380" s="69" t="s">
        <v>1219</v>
      </c>
      <c r="R380" s="69" t="s">
        <v>109</v>
      </c>
      <c r="T380" s="63" t="s">
        <v>171</v>
      </c>
      <c r="U380" s="63" t="s">
        <v>13</v>
      </c>
      <c r="X380" s="119">
        <v>53.8</v>
      </c>
      <c r="Y380" s="119">
        <v>27</v>
      </c>
      <c r="AD380" s="69" t="s">
        <v>1220</v>
      </c>
      <c r="BK380" s="76"/>
      <c r="BL380" s="76"/>
      <c r="BM380" s="76"/>
      <c r="BN380" s="76"/>
      <c r="BO380" s="76"/>
      <c r="BP380" s="76"/>
      <c r="BQ380" s="76"/>
      <c r="BR380" s="76"/>
      <c r="BS380" s="76"/>
      <c r="BT380" s="76"/>
      <c r="BU380" s="76"/>
      <c r="BV380" s="76"/>
      <c r="BW380" s="76"/>
      <c r="BX380" s="76"/>
      <c r="BY380" s="76"/>
      <c r="BZ380" s="76"/>
      <c r="CA380" s="76"/>
      <c r="CB380" s="76"/>
      <c r="CC380" s="76"/>
      <c r="CD380" s="76"/>
      <c r="CE380" s="76"/>
      <c r="CF380" s="76"/>
      <c r="CG380" s="76"/>
      <c r="CH380" s="76"/>
      <c r="CI380" s="76"/>
      <c r="CJ380" s="76"/>
      <c r="CK380" s="76"/>
      <c r="CL380" s="76"/>
      <c r="CM380" s="76"/>
      <c r="CN380" s="76"/>
      <c r="CO380" s="76"/>
      <c r="CP380" s="76"/>
      <c r="CQ380" s="76"/>
      <c r="CR380" s="76"/>
      <c r="CS380" s="76"/>
      <c r="CT380" s="76"/>
      <c r="CU380" s="76"/>
      <c r="CV380" s="76"/>
      <c r="CW380" s="76"/>
      <c r="CX380" s="76"/>
      <c r="CY380" s="76"/>
      <c r="CZ380" s="76"/>
      <c r="DA380" s="76"/>
      <c r="DB380" s="76"/>
      <c r="DC380" s="76"/>
      <c r="DD380" s="76"/>
      <c r="DE380" s="76"/>
      <c r="DF380" s="76"/>
      <c r="DG380" s="76"/>
      <c r="DH380" s="76"/>
      <c r="DI380" s="76"/>
      <c r="DJ380" s="76"/>
      <c r="DK380" s="76"/>
      <c r="DL380" s="76"/>
      <c r="DM380" s="76"/>
      <c r="DN380" s="76"/>
      <c r="DO380" s="76"/>
      <c r="DP380" s="76"/>
      <c r="DQ380" s="76"/>
      <c r="DR380" s="76"/>
      <c r="DS380" s="76"/>
      <c r="DT380" s="76"/>
      <c r="DU380" s="76"/>
      <c r="DV380" s="76"/>
      <c r="DW380" s="76"/>
      <c r="DX380" s="76"/>
      <c r="DY380" s="76"/>
      <c r="DZ380" s="76"/>
      <c r="EA380" s="76"/>
      <c r="EB380" s="76"/>
      <c r="EC380" s="76"/>
    </row>
    <row r="381" spans="1:133" ht="17" x14ac:dyDescent="0.2">
      <c r="A381" s="100" t="str">
        <f>CONCATENATE(E381," ",F381)</f>
        <v>Bison sp.</v>
      </c>
      <c r="C381" s="8" t="s">
        <v>1571</v>
      </c>
      <c r="D381" s="8" t="s">
        <v>2332</v>
      </c>
      <c r="E381" s="2" t="s">
        <v>105</v>
      </c>
      <c r="F381" s="2" t="s">
        <v>15</v>
      </c>
      <c r="G381" s="9">
        <v>40450</v>
      </c>
      <c r="H381" s="8">
        <v>2571</v>
      </c>
      <c r="I381" s="9" t="s">
        <v>162</v>
      </c>
      <c r="J381" s="8" t="s">
        <v>163</v>
      </c>
      <c r="K381" s="69" t="s">
        <v>175</v>
      </c>
      <c r="L381" s="177">
        <v>13878</v>
      </c>
      <c r="M381" s="132">
        <v>13.9</v>
      </c>
      <c r="N381" s="61">
        <v>29.88</v>
      </c>
      <c r="O381" s="61">
        <v>-98.62</v>
      </c>
      <c r="P381" s="99">
        <v>92.952148438517597</v>
      </c>
      <c r="Q381" s="69" t="s">
        <v>149</v>
      </c>
      <c r="R381" s="69" t="s">
        <v>2364</v>
      </c>
      <c r="T381" s="63" t="s">
        <v>171</v>
      </c>
      <c r="U381" s="63" t="s">
        <v>13</v>
      </c>
      <c r="X381" s="119">
        <v>34.659999999999997</v>
      </c>
      <c r="Y381" s="119">
        <v>13.3</v>
      </c>
      <c r="BK381" s="76"/>
      <c r="BL381" s="76"/>
      <c r="BM381" s="76"/>
      <c r="BN381" s="76"/>
      <c r="BO381" s="76"/>
      <c r="BP381" s="76"/>
      <c r="BQ381" s="76"/>
      <c r="BR381" s="76"/>
      <c r="BS381" s="76"/>
      <c r="BT381" s="76"/>
      <c r="BU381" s="76"/>
      <c r="BV381" s="76"/>
      <c r="BW381" s="76"/>
      <c r="BX381" s="76"/>
      <c r="BY381" s="76"/>
      <c r="BZ381" s="76"/>
      <c r="CA381" s="76"/>
      <c r="CB381" s="76"/>
      <c r="CC381" s="76"/>
      <c r="CD381" s="76"/>
      <c r="CE381" s="76"/>
      <c r="CF381" s="76"/>
      <c r="CG381" s="76"/>
      <c r="CH381" s="76"/>
      <c r="CI381" s="76"/>
      <c r="CJ381" s="76"/>
      <c r="CK381" s="76"/>
      <c r="CL381" s="76"/>
      <c r="CM381" s="76"/>
      <c r="CN381" s="76"/>
      <c r="CO381" s="76"/>
      <c r="CP381" s="76"/>
      <c r="CQ381" s="76"/>
      <c r="CR381" s="76"/>
      <c r="CS381" s="76"/>
      <c r="CT381" s="76"/>
      <c r="CU381" s="76"/>
      <c r="CV381" s="76"/>
      <c r="CW381" s="76"/>
      <c r="CX381" s="76"/>
      <c r="CY381" s="76"/>
      <c r="CZ381" s="76"/>
      <c r="DA381" s="76"/>
      <c r="DB381" s="76"/>
      <c r="DC381" s="76"/>
      <c r="DD381" s="76"/>
      <c r="DE381" s="76"/>
      <c r="DF381" s="76"/>
      <c r="DG381" s="76"/>
      <c r="DH381" s="76"/>
      <c r="DI381" s="76"/>
      <c r="DJ381" s="76"/>
      <c r="DK381" s="76"/>
      <c r="DL381" s="76"/>
      <c r="DM381" s="76"/>
      <c r="DN381" s="76"/>
      <c r="DO381" s="76"/>
      <c r="DP381" s="76"/>
      <c r="DQ381" s="76"/>
      <c r="DR381" s="76"/>
      <c r="DS381" s="76"/>
      <c r="DT381" s="76"/>
      <c r="DU381" s="76"/>
      <c r="DV381" s="76"/>
      <c r="DW381" s="76"/>
      <c r="DX381" s="76"/>
      <c r="DY381" s="76"/>
      <c r="DZ381" s="76"/>
      <c r="EA381" s="76"/>
      <c r="EB381" s="76"/>
      <c r="EC381" s="76"/>
    </row>
    <row r="382" spans="1:133" ht="17" x14ac:dyDescent="0.2">
      <c r="A382" s="100" t="str">
        <f>CONCATENATE(E382," ",F382)</f>
        <v>Bison sp.</v>
      </c>
      <c r="C382" s="8" t="s">
        <v>1571</v>
      </c>
      <c r="D382" s="8" t="s">
        <v>2332</v>
      </c>
      <c r="E382" s="2" t="s">
        <v>105</v>
      </c>
      <c r="F382" s="2" t="s">
        <v>15</v>
      </c>
      <c r="G382" s="9">
        <v>40450</v>
      </c>
      <c r="H382" s="8">
        <v>1975</v>
      </c>
      <c r="I382" s="9" t="s">
        <v>162</v>
      </c>
      <c r="J382" s="8" t="s">
        <v>163</v>
      </c>
      <c r="K382" s="69" t="s">
        <v>175</v>
      </c>
      <c r="L382" s="177">
        <v>13878</v>
      </c>
      <c r="M382" s="132">
        <v>13.9</v>
      </c>
      <c r="N382" s="61">
        <v>29.88</v>
      </c>
      <c r="O382" s="61">
        <v>-98.62</v>
      </c>
      <c r="P382" s="99">
        <v>92.952148438517597</v>
      </c>
      <c r="Q382" s="69" t="s">
        <v>36</v>
      </c>
      <c r="R382" s="69" t="s">
        <v>1380</v>
      </c>
      <c r="U382" s="63" t="s">
        <v>13</v>
      </c>
      <c r="X382" s="119">
        <v>34.78</v>
      </c>
      <c r="Y382" s="119">
        <v>22.81</v>
      </c>
      <c r="AD382" s="69"/>
      <c r="BK382" s="76"/>
      <c r="BL382" s="76"/>
      <c r="BM382" s="76"/>
      <c r="BN382" s="76"/>
      <c r="BO382" s="76"/>
      <c r="BP382" s="76"/>
      <c r="BQ382" s="76"/>
      <c r="BR382" s="76"/>
      <c r="BS382" s="76"/>
      <c r="BT382" s="76"/>
      <c r="BU382" s="76"/>
      <c r="BV382" s="76"/>
      <c r="BW382" s="76"/>
      <c r="BX382" s="76"/>
      <c r="BY382" s="76"/>
      <c r="BZ382" s="76"/>
      <c r="CA382" s="76"/>
      <c r="CB382" s="76"/>
      <c r="CC382" s="76"/>
      <c r="CD382" s="76"/>
      <c r="CE382" s="76"/>
      <c r="CF382" s="76"/>
      <c r="CG382" s="76"/>
      <c r="CH382" s="76"/>
      <c r="CI382" s="76"/>
      <c r="CJ382" s="76"/>
      <c r="CK382" s="76"/>
      <c r="CL382" s="76"/>
      <c r="CM382" s="76"/>
      <c r="CN382" s="76"/>
      <c r="CO382" s="76"/>
      <c r="CP382" s="76"/>
      <c r="CQ382" s="76"/>
      <c r="CR382" s="76"/>
      <c r="CS382" s="76"/>
      <c r="CT382" s="76"/>
      <c r="CU382" s="76"/>
      <c r="CV382" s="76"/>
      <c r="CW382" s="76"/>
      <c r="CX382" s="76"/>
      <c r="CY382" s="76"/>
      <c r="CZ382" s="76"/>
      <c r="DA382" s="76"/>
      <c r="DB382" s="76"/>
      <c r="DC382" s="76"/>
      <c r="DD382" s="76"/>
      <c r="DE382" s="76"/>
      <c r="DF382" s="76"/>
      <c r="DG382" s="76"/>
      <c r="DH382" s="76"/>
      <c r="DI382" s="76"/>
      <c r="DJ382" s="76"/>
      <c r="DK382" s="76"/>
      <c r="DL382" s="76"/>
      <c r="DM382" s="76"/>
      <c r="DN382" s="76"/>
      <c r="DO382" s="76"/>
      <c r="DP382" s="76"/>
      <c r="DQ382" s="76"/>
      <c r="DR382" s="76"/>
      <c r="DS382" s="76"/>
      <c r="DT382" s="76"/>
      <c r="DU382" s="76"/>
      <c r="DV382" s="76"/>
      <c r="DW382" s="76"/>
      <c r="DX382" s="76"/>
      <c r="DY382" s="76"/>
      <c r="DZ382" s="76"/>
      <c r="EA382" s="76"/>
      <c r="EB382" s="76"/>
      <c r="EC382" s="76"/>
    </row>
    <row r="383" spans="1:133" ht="17" x14ac:dyDescent="0.2">
      <c r="A383" s="100" t="str">
        <f>CONCATENATE(E383," ",F383)</f>
        <v>Bison sp.</v>
      </c>
      <c r="C383" s="8" t="s">
        <v>1571</v>
      </c>
      <c r="D383" s="8" t="s">
        <v>2332</v>
      </c>
      <c r="E383" s="129" t="s">
        <v>105</v>
      </c>
      <c r="F383" s="129" t="s">
        <v>15</v>
      </c>
      <c r="G383" s="83">
        <v>40450</v>
      </c>
      <c r="H383" s="81">
        <v>2562</v>
      </c>
      <c r="I383" s="83" t="s">
        <v>162</v>
      </c>
      <c r="J383" s="81" t="s">
        <v>163</v>
      </c>
      <c r="K383" s="69" t="s">
        <v>175</v>
      </c>
      <c r="L383" s="177">
        <v>13878</v>
      </c>
      <c r="M383" s="132">
        <v>13.9</v>
      </c>
      <c r="N383" s="61">
        <v>29.88</v>
      </c>
      <c r="O383" s="61">
        <v>-98.62</v>
      </c>
      <c r="P383" s="99">
        <v>92.952148438517597</v>
      </c>
      <c r="Q383" s="69" t="s">
        <v>109</v>
      </c>
      <c r="R383" s="69" t="s">
        <v>109</v>
      </c>
      <c r="U383" s="63" t="s">
        <v>13</v>
      </c>
      <c r="X383" s="119">
        <v>34.24</v>
      </c>
      <c r="Y383" s="119">
        <v>41.14</v>
      </c>
      <c r="AC383" s="83"/>
      <c r="AD383" s="69" t="s">
        <v>375</v>
      </c>
      <c r="EA383" s="76"/>
      <c r="EB383" s="76"/>
      <c r="EC383" s="76"/>
    </row>
    <row r="384" spans="1:133" ht="17" x14ac:dyDescent="0.2">
      <c r="A384" s="100" t="str">
        <f>CONCATENATE(E384," ",F384)</f>
        <v>Bison sp.</v>
      </c>
      <c r="C384" s="8" t="s">
        <v>1571</v>
      </c>
      <c r="D384" s="8" t="s">
        <v>2332</v>
      </c>
      <c r="E384" s="2" t="s">
        <v>105</v>
      </c>
      <c r="F384" s="2" t="s">
        <v>15</v>
      </c>
      <c r="G384" s="9">
        <v>45614</v>
      </c>
      <c r="H384" s="8">
        <v>1</v>
      </c>
      <c r="I384" s="9" t="s">
        <v>202</v>
      </c>
      <c r="J384" s="8" t="s">
        <v>400</v>
      </c>
      <c r="K384" s="63"/>
      <c r="L384" s="175" t="s">
        <v>203</v>
      </c>
      <c r="M384" s="99"/>
      <c r="Q384" s="69" t="s">
        <v>207</v>
      </c>
      <c r="R384" s="69" t="s">
        <v>2363</v>
      </c>
      <c r="T384" s="63" t="s">
        <v>171</v>
      </c>
      <c r="U384" s="63" t="s">
        <v>13</v>
      </c>
      <c r="X384" s="119">
        <v>27.28</v>
      </c>
      <c r="Y384" s="119">
        <v>18.329999999999998</v>
      </c>
      <c r="AD384" s="9" t="s">
        <v>204</v>
      </c>
      <c r="BK384" s="76"/>
      <c r="BL384" s="76"/>
      <c r="BM384" s="76"/>
      <c r="BN384" s="76"/>
      <c r="BO384" s="76"/>
      <c r="BP384" s="76"/>
      <c r="BQ384" s="76"/>
      <c r="BR384" s="76"/>
      <c r="BS384" s="76"/>
      <c r="BT384" s="76"/>
      <c r="BU384" s="76"/>
      <c r="BV384" s="76"/>
      <c r="BW384" s="76"/>
      <c r="BX384" s="76"/>
      <c r="BY384" s="76"/>
      <c r="BZ384" s="76"/>
      <c r="CA384" s="76"/>
      <c r="CB384" s="76"/>
      <c r="CC384" s="76"/>
      <c r="CD384" s="76"/>
      <c r="CE384" s="76"/>
      <c r="CF384" s="76"/>
      <c r="CG384" s="76"/>
      <c r="CH384" s="76"/>
      <c r="CI384" s="76"/>
      <c r="CJ384" s="76"/>
      <c r="CK384" s="76"/>
      <c r="CL384" s="76"/>
      <c r="CM384" s="76"/>
      <c r="CN384" s="76"/>
      <c r="CO384" s="76"/>
      <c r="CP384" s="76"/>
      <c r="CQ384" s="76"/>
      <c r="CR384" s="76"/>
      <c r="CS384" s="76"/>
      <c r="CT384" s="76"/>
      <c r="CU384" s="76"/>
      <c r="CV384" s="76"/>
      <c r="CW384" s="76"/>
      <c r="CX384" s="76"/>
      <c r="CY384" s="76"/>
      <c r="CZ384" s="76"/>
      <c r="DA384" s="76"/>
      <c r="DB384" s="76"/>
      <c r="DC384" s="76"/>
      <c r="DD384" s="76"/>
      <c r="DE384" s="76"/>
      <c r="DF384" s="76"/>
      <c r="DG384" s="76"/>
      <c r="DH384" s="76"/>
      <c r="DI384" s="76"/>
      <c r="DJ384" s="76"/>
      <c r="DK384" s="76"/>
      <c r="DL384" s="76"/>
      <c r="DM384" s="76"/>
      <c r="DN384" s="76"/>
      <c r="DO384" s="76"/>
      <c r="DP384" s="76"/>
      <c r="DQ384" s="76"/>
      <c r="DR384" s="76"/>
      <c r="DS384" s="76"/>
      <c r="DT384" s="76"/>
      <c r="DU384" s="76"/>
      <c r="DV384" s="76"/>
      <c r="DW384" s="76"/>
      <c r="DX384" s="76"/>
      <c r="DY384" s="76"/>
      <c r="DZ384" s="76"/>
      <c r="EA384" s="76"/>
      <c r="EB384" s="76"/>
      <c r="EC384" s="76"/>
    </row>
    <row r="385" spans="1:133" ht="17" x14ac:dyDescent="0.2">
      <c r="A385" s="100" t="str">
        <f>CONCATENATE(E385," ",F385)</f>
        <v>Bison sp.</v>
      </c>
      <c r="C385" s="8" t="s">
        <v>1571</v>
      </c>
      <c r="D385" s="8" t="s">
        <v>2332</v>
      </c>
      <c r="E385" s="2" t="s">
        <v>105</v>
      </c>
      <c r="F385" s="2" t="s">
        <v>15</v>
      </c>
      <c r="G385" s="9">
        <v>45614</v>
      </c>
      <c r="H385" s="8">
        <v>1</v>
      </c>
      <c r="I385" s="9" t="s">
        <v>202</v>
      </c>
      <c r="J385" s="8" t="s">
        <v>400</v>
      </c>
      <c r="K385" s="63"/>
      <c r="L385" s="175" t="s">
        <v>203</v>
      </c>
      <c r="M385" s="99"/>
      <c r="Q385" s="69" t="s">
        <v>129</v>
      </c>
      <c r="R385" s="63" t="s">
        <v>2366</v>
      </c>
      <c r="T385" s="63" t="s">
        <v>171</v>
      </c>
      <c r="U385" s="63" t="s">
        <v>13</v>
      </c>
      <c r="X385" s="119">
        <v>32.26</v>
      </c>
      <c r="Y385" s="119">
        <v>16.309999999999999</v>
      </c>
      <c r="AD385" s="9" t="s">
        <v>204</v>
      </c>
      <c r="BK385" s="76"/>
      <c r="BL385" s="76"/>
      <c r="BM385" s="76"/>
      <c r="BN385" s="76"/>
      <c r="BO385" s="76"/>
      <c r="BP385" s="76"/>
      <c r="BQ385" s="76"/>
      <c r="BR385" s="76"/>
      <c r="BS385" s="76"/>
      <c r="BT385" s="76"/>
      <c r="BU385" s="76"/>
      <c r="BV385" s="76"/>
      <c r="BW385" s="76"/>
      <c r="BX385" s="76"/>
      <c r="BY385" s="76"/>
      <c r="BZ385" s="76"/>
      <c r="CA385" s="76"/>
      <c r="CB385" s="76"/>
      <c r="CC385" s="76"/>
      <c r="CD385" s="76"/>
      <c r="CE385" s="76"/>
      <c r="CF385" s="76"/>
      <c r="CG385" s="76"/>
      <c r="CH385" s="76"/>
      <c r="CI385" s="76"/>
      <c r="CJ385" s="76"/>
      <c r="CK385" s="76"/>
      <c r="CL385" s="76"/>
      <c r="CM385" s="76"/>
      <c r="CN385" s="76"/>
      <c r="CO385" s="76"/>
      <c r="CP385" s="76"/>
      <c r="CQ385" s="76"/>
      <c r="CR385" s="76"/>
      <c r="CS385" s="76"/>
      <c r="CT385" s="76"/>
      <c r="CU385" s="76"/>
      <c r="CV385" s="76"/>
      <c r="CW385" s="76"/>
      <c r="CX385" s="76"/>
      <c r="CY385" s="76"/>
      <c r="CZ385" s="76"/>
      <c r="DA385" s="76"/>
      <c r="DB385" s="76"/>
      <c r="DC385" s="76"/>
      <c r="DD385" s="76"/>
      <c r="DE385" s="76"/>
      <c r="DF385" s="76"/>
      <c r="DG385" s="76"/>
      <c r="DH385" s="76"/>
      <c r="DI385" s="76"/>
      <c r="DJ385" s="76"/>
      <c r="DK385" s="76"/>
      <c r="DL385" s="76"/>
      <c r="DM385" s="76"/>
      <c r="DN385" s="76"/>
      <c r="DO385" s="76"/>
      <c r="DP385" s="76"/>
      <c r="DQ385" s="76"/>
      <c r="DR385" s="76"/>
      <c r="DS385" s="76"/>
      <c r="DT385" s="76"/>
      <c r="DU385" s="76"/>
      <c r="DV385" s="76"/>
      <c r="DW385" s="76"/>
      <c r="DX385" s="76"/>
      <c r="DY385" s="76"/>
      <c r="DZ385" s="76"/>
      <c r="EA385" s="76"/>
      <c r="EB385" s="76"/>
      <c r="EC385" s="76"/>
    </row>
    <row r="386" spans="1:133" ht="17" x14ac:dyDescent="0.2">
      <c r="A386" s="100" t="str">
        <f>CONCATENATE(E386," ",F386)</f>
        <v>Bison sp.</v>
      </c>
      <c r="C386" s="8" t="s">
        <v>1571</v>
      </c>
      <c r="D386" s="8" t="s">
        <v>2332</v>
      </c>
      <c r="E386" s="2" t="s">
        <v>105</v>
      </c>
      <c r="F386" s="2" t="s">
        <v>15</v>
      </c>
      <c r="G386" s="9">
        <v>45614</v>
      </c>
      <c r="H386" s="8">
        <v>1</v>
      </c>
      <c r="I386" s="9" t="s">
        <v>202</v>
      </c>
      <c r="J386" s="8" t="s">
        <v>400</v>
      </c>
      <c r="K386" s="63"/>
      <c r="L386" s="175" t="s">
        <v>203</v>
      </c>
      <c r="M386" s="99"/>
      <c r="Q386" s="69" t="s">
        <v>129</v>
      </c>
      <c r="R386" s="63" t="s">
        <v>2366</v>
      </c>
      <c r="T386" s="63" t="s">
        <v>171</v>
      </c>
      <c r="U386" s="63" t="s">
        <v>13</v>
      </c>
      <c r="X386" s="119">
        <v>39.06</v>
      </c>
      <c r="Y386" s="119">
        <v>14.32</v>
      </c>
      <c r="AD386" s="9" t="s">
        <v>204</v>
      </c>
      <c r="BK386" s="76"/>
      <c r="BL386" s="76"/>
      <c r="BM386" s="76"/>
      <c r="BN386" s="76"/>
      <c r="BO386" s="76"/>
      <c r="BP386" s="76"/>
      <c r="BQ386" s="76"/>
      <c r="BR386" s="76"/>
      <c r="BS386" s="76"/>
      <c r="BT386" s="76"/>
      <c r="BU386" s="76"/>
      <c r="BV386" s="76"/>
      <c r="BW386" s="76"/>
      <c r="BX386" s="76"/>
      <c r="BY386" s="76"/>
      <c r="BZ386" s="76"/>
      <c r="CA386" s="76"/>
      <c r="CB386" s="76"/>
      <c r="CC386" s="76"/>
      <c r="CD386" s="76"/>
      <c r="CE386" s="76"/>
      <c r="CF386" s="76"/>
      <c r="CG386" s="76"/>
      <c r="CH386" s="76"/>
      <c r="CI386" s="76"/>
      <c r="CJ386" s="76"/>
      <c r="CK386" s="76"/>
      <c r="CL386" s="76"/>
      <c r="CM386" s="76"/>
      <c r="CN386" s="76"/>
      <c r="CO386" s="76"/>
      <c r="CP386" s="76"/>
      <c r="CQ386" s="76"/>
      <c r="CR386" s="76"/>
      <c r="CS386" s="76"/>
      <c r="CT386" s="76"/>
      <c r="CU386" s="76"/>
      <c r="CV386" s="76"/>
      <c r="CW386" s="76"/>
      <c r="CX386" s="76"/>
      <c r="CY386" s="76"/>
      <c r="CZ386" s="76"/>
      <c r="DA386" s="76"/>
      <c r="DB386" s="76"/>
      <c r="DC386" s="76"/>
      <c r="DD386" s="76"/>
      <c r="DE386" s="76"/>
      <c r="DF386" s="76"/>
      <c r="DG386" s="76"/>
      <c r="DH386" s="76"/>
      <c r="DI386" s="76"/>
      <c r="DJ386" s="76"/>
      <c r="DK386" s="76"/>
      <c r="DL386" s="76"/>
      <c r="DM386" s="76"/>
      <c r="DN386" s="76"/>
      <c r="DO386" s="76"/>
      <c r="DP386" s="76"/>
      <c r="DQ386" s="76"/>
      <c r="DR386" s="76"/>
      <c r="DS386" s="76"/>
      <c r="DT386" s="76"/>
      <c r="DU386" s="76"/>
      <c r="DV386" s="76"/>
      <c r="DW386" s="76"/>
      <c r="DX386" s="76"/>
      <c r="DY386" s="76"/>
      <c r="DZ386" s="76"/>
      <c r="EA386" s="76"/>
      <c r="EB386" s="76"/>
      <c r="EC386" s="76"/>
    </row>
    <row r="387" spans="1:133" ht="17" x14ac:dyDescent="0.2">
      <c r="A387" s="100" t="str">
        <f>CONCATENATE(E387," ",F387)</f>
        <v>Bison sp.</v>
      </c>
      <c r="C387" s="8" t="s">
        <v>1571</v>
      </c>
      <c r="D387" s="8" t="s">
        <v>2332</v>
      </c>
      <c r="E387" s="2" t="s">
        <v>105</v>
      </c>
      <c r="F387" s="2" t="s">
        <v>15</v>
      </c>
      <c r="G387" s="9">
        <v>45614</v>
      </c>
      <c r="H387" s="8">
        <v>1</v>
      </c>
      <c r="I387" s="9" t="s">
        <v>202</v>
      </c>
      <c r="J387" s="8" t="s">
        <v>400</v>
      </c>
      <c r="K387" s="63"/>
      <c r="L387" s="175" t="s">
        <v>203</v>
      </c>
      <c r="M387" s="99"/>
      <c r="Q387" s="69" t="s">
        <v>205</v>
      </c>
      <c r="R387" s="69" t="s">
        <v>2370</v>
      </c>
      <c r="T387" s="63" t="s">
        <v>171</v>
      </c>
      <c r="U387" s="63" t="s">
        <v>13</v>
      </c>
      <c r="X387" s="119">
        <v>20.25</v>
      </c>
      <c r="Y387" s="119">
        <v>12.15</v>
      </c>
      <c r="AD387" s="9" t="s">
        <v>204</v>
      </c>
      <c r="BK387" s="76"/>
      <c r="BL387" s="76"/>
      <c r="BM387" s="76"/>
      <c r="BN387" s="76"/>
      <c r="BO387" s="76"/>
      <c r="BP387" s="76"/>
      <c r="BQ387" s="76"/>
      <c r="BR387" s="76"/>
      <c r="BS387" s="76"/>
      <c r="BT387" s="76"/>
      <c r="BU387" s="76"/>
      <c r="BV387" s="76"/>
      <c r="BW387" s="76"/>
      <c r="BX387" s="76"/>
      <c r="BY387" s="76"/>
      <c r="BZ387" s="76"/>
      <c r="CA387" s="76"/>
      <c r="CB387" s="76"/>
      <c r="CC387" s="76"/>
      <c r="CD387" s="76"/>
      <c r="CE387" s="76"/>
      <c r="CF387" s="76"/>
      <c r="CG387" s="76"/>
      <c r="CH387" s="76"/>
      <c r="CI387" s="76"/>
      <c r="CJ387" s="76"/>
      <c r="CK387" s="76"/>
      <c r="CL387" s="76"/>
      <c r="CM387" s="76"/>
      <c r="CN387" s="76"/>
      <c r="CO387" s="76"/>
      <c r="CP387" s="76"/>
      <c r="CQ387" s="76"/>
      <c r="CR387" s="76"/>
      <c r="CS387" s="76"/>
      <c r="CT387" s="76"/>
      <c r="CU387" s="76"/>
      <c r="CV387" s="76"/>
      <c r="CW387" s="76"/>
      <c r="CX387" s="76"/>
      <c r="CY387" s="76"/>
      <c r="CZ387" s="76"/>
      <c r="DA387" s="76"/>
      <c r="DB387" s="76"/>
      <c r="DC387" s="76"/>
      <c r="DD387" s="76"/>
      <c r="DE387" s="76"/>
      <c r="DF387" s="76"/>
      <c r="DG387" s="76"/>
      <c r="DH387" s="76"/>
      <c r="DI387" s="76"/>
      <c r="DJ387" s="76"/>
      <c r="DK387" s="76"/>
      <c r="DL387" s="76"/>
      <c r="DM387" s="76"/>
      <c r="DN387" s="76"/>
      <c r="DO387" s="76"/>
      <c r="DP387" s="76"/>
      <c r="DQ387" s="76"/>
      <c r="DR387" s="76"/>
      <c r="DS387" s="76"/>
      <c r="DT387" s="76"/>
      <c r="DU387" s="76"/>
      <c r="DV387" s="76"/>
      <c r="DW387" s="76"/>
      <c r="DX387" s="76"/>
      <c r="DY387" s="76"/>
      <c r="DZ387" s="76"/>
      <c r="EA387" s="76"/>
      <c r="EB387" s="76"/>
      <c r="EC387" s="76"/>
    </row>
    <row r="388" spans="1:133" ht="17" x14ac:dyDescent="0.2">
      <c r="A388" s="100" t="str">
        <f>CONCATENATE(E388," ",F388)</f>
        <v>Bison sp.</v>
      </c>
      <c r="C388" s="8" t="s">
        <v>1571</v>
      </c>
      <c r="D388" s="8" t="s">
        <v>2332</v>
      </c>
      <c r="E388" s="2" t="s">
        <v>105</v>
      </c>
      <c r="F388" s="2" t="s">
        <v>15</v>
      </c>
      <c r="G388" s="9">
        <v>45614</v>
      </c>
      <c r="H388" s="8">
        <v>1</v>
      </c>
      <c r="I388" s="9" t="s">
        <v>202</v>
      </c>
      <c r="J388" s="8" t="s">
        <v>400</v>
      </c>
      <c r="K388" s="63"/>
      <c r="L388" s="175" t="s">
        <v>203</v>
      </c>
      <c r="M388" s="99"/>
      <c r="Q388" s="69" t="s">
        <v>206</v>
      </c>
      <c r="R388" s="69" t="s">
        <v>2371</v>
      </c>
      <c r="T388" s="63" t="s">
        <v>171</v>
      </c>
      <c r="U388" s="63" t="s">
        <v>13</v>
      </c>
      <c r="X388" s="119">
        <v>19.190000000000001</v>
      </c>
      <c r="Y388" s="119">
        <v>13.57</v>
      </c>
      <c r="AD388" s="9" t="s">
        <v>204</v>
      </c>
      <c r="BK388" s="76"/>
      <c r="BL388" s="76"/>
      <c r="BM388" s="76"/>
      <c r="BN388" s="76"/>
      <c r="BO388" s="76"/>
      <c r="BP388" s="76"/>
      <c r="BQ388" s="76"/>
      <c r="BR388" s="76"/>
      <c r="BS388" s="76"/>
      <c r="BT388" s="76"/>
      <c r="BU388" s="76"/>
      <c r="BV388" s="76"/>
      <c r="BW388" s="76"/>
      <c r="BX388" s="76"/>
      <c r="BY388" s="76"/>
      <c r="BZ388" s="76"/>
      <c r="CA388" s="76"/>
      <c r="CB388" s="76"/>
      <c r="CC388" s="76"/>
      <c r="CD388" s="76"/>
      <c r="CE388" s="76"/>
      <c r="CF388" s="76"/>
      <c r="CG388" s="76"/>
      <c r="CH388" s="76"/>
      <c r="CI388" s="76"/>
      <c r="CJ388" s="76"/>
      <c r="CK388" s="76"/>
      <c r="CL388" s="76"/>
      <c r="CM388" s="76"/>
      <c r="CN388" s="76"/>
      <c r="CO388" s="76"/>
      <c r="CP388" s="76"/>
      <c r="CQ388" s="76"/>
      <c r="CR388" s="76"/>
      <c r="CS388" s="76"/>
      <c r="CT388" s="76"/>
      <c r="CU388" s="76"/>
      <c r="CV388" s="76"/>
      <c r="CW388" s="76"/>
      <c r="CX388" s="76"/>
      <c r="CY388" s="76"/>
      <c r="CZ388" s="76"/>
      <c r="DA388" s="76"/>
      <c r="DB388" s="76"/>
      <c r="DC388" s="76"/>
      <c r="DD388" s="76"/>
      <c r="DE388" s="76"/>
      <c r="DF388" s="76"/>
      <c r="DG388" s="76"/>
      <c r="DH388" s="76"/>
      <c r="DI388" s="76"/>
      <c r="DJ388" s="76"/>
      <c r="DK388" s="76"/>
      <c r="DL388" s="76"/>
      <c r="DM388" s="76"/>
      <c r="DN388" s="76"/>
      <c r="DO388" s="76"/>
      <c r="DP388" s="76"/>
      <c r="DQ388" s="76"/>
      <c r="DR388" s="76"/>
      <c r="DS388" s="76"/>
      <c r="DT388" s="76"/>
      <c r="DU388" s="76"/>
      <c r="DV388" s="76"/>
      <c r="DW388" s="76"/>
      <c r="DX388" s="76"/>
      <c r="DY388" s="76"/>
      <c r="DZ388" s="76"/>
      <c r="EA388" s="76"/>
      <c r="EB388" s="76"/>
      <c r="EC388" s="76"/>
    </row>
    <row r="389" spans="1:133" ht="17" x14ac:dyDescent="0.2">
      <c r="A389" s="100" t="str">
        <f>CONCATENATE(E389," ",F389)</f>
        <v>Bison sp.</v>
      </c>
      <c r="C389" s="8" t="s">
        <v>1571</v>
      </c>
      <c r="D389" s="8" t="s">
        <v>2332</v>
      </c>
      <c r="E389" s="2" t="s">
        <v>105</v>
      </c>
      <c r="F389" s="2" t="s">
        <v>15</v>
      </c>
      <c r="G389" s="9">
        <v>45614</v>
      </c>
      <c r="H389" s="8">
        <v>1</v>
      </c>
      <c r="I389" s="9" t="s">
        <v>202</v>
      </c>
      <c r="J389" s="8" t="s">
        <v>400</v>
      </c>
      <c r="K389" s="63"/>
      <c r="L389" s="175" t="s">
        <v>203</v>
      </c>
      <c r="M389" s="99"/>
      <c r="Q389" s="69" t="s">
        <v>154</v>
      </c>
      <c r="R389" s="69" t="s">
        <v>2375</v>
      </c>
      <c r="T389" s="63" t="s">
        <v>171</v>
      </c>
      <c r="U389" s="63" t="s">
        <v>13</v>
      </c>
      <c r="X389" s="119">
        <v>25.89</v>
      </c>
      <c r="Y389" s="119">
        <v>26.16</v>
      </c>
      <c r="AD389" s="9" t="s">
        <v>204</v>
      </c>
      <c r="BK389" s="76"/>
      <c r="BL389" s="76"/>
      <c r="BM389" s="76"/>
      <c r="BN389" s="76"/>
      <c r="BO389" s="76"/>
      <c r="BP389" s="76"/>
      <c r="BQ389" s="76"/>
      <c r="BR389" s="76"/>
      <c r="BS389" s="76"/>
      <c r="BT389" s="76"/>
      <c r="BU389" s="76"/>
      <c r="BV389" s="76"/>
      <c r="BW389" s="76"/>
      <c r="BX389" s="76"/>
      <c r="BY389" s="76"/>
      <c r="BZ389" s="76"/>
      <c r="CA389" s="76"/>
      <c r="CB389" s="76"/>
      <c r="CC389" s="76"/>
      <c r="CD389" s="76"/>
      <c r="CE389" s="76"/>
      <c r="CF389" s="76"/>
      <c r="CG389" s="76"/>
      <c r="CH389" s="76"/>
      <c r="CI389" s="76"/>
      <c r="CJ389" s="76"/>
      <c r="CK389" s="76"/>
      <c r="CL389" s="76"/>
      <c r="CM389" s="76"/>
      <c r="CN389" s="76"/>
      <c r="CO389" s="76"/>
      <c r="CP389" s="76"/>
      <c r="CQ389" s="76"/>
      <c r="CR389" s="76"/>
      <c r="CS389" s="76"/>
      <c r="CT389" s="76"/>
      <c r="CU389" s="76"/>
      <c r="CV389" s="76"/>
      <c r="CW389" s="76"/>
      <c r="CX389" s="76"/>
      <c r="CY389" s="76"/>
      <c r="CZ389" s="76"/>
      <c r="DA389" s="76"/>
      <c r="DB389" s="76"/>
      <c r="DC389" s="76"/>
      <c r="DD389" s="76"/>
      <c r="DE389" s="76"/>
      <c r="DF389" s="76"/>
      <c r="DG389" s="76"/>
      <c r="DH389" s="76"/>
      <c r="DI389" s="76"/>
      <c r="DJ389" s="76"/>
      <c r="DK389" s="76"/>
      <c r="DL389" s="76"/>
      <c r="DM389" s="76"/>
      <c r="DN389" s="76"/>
      <c r="DO389" s="76"/>
      <c r="DP389" s="76"/>
      <c r="DQ389" s="76"/>
      <c r="DR389" s="76"/>
      <c r="DS389" s="76"/>
      <c r="DT389" s="76"/>
      <c r="DU389" s="76"/>
      <c r="DV389" s="76"/>
      <c r="DW389" s="76"/>
      <c r="DX389" s="76"/>
      <c r="DY389" s="76"/>
      <c r="DZ389" s="76"/>
      <c r="EA389" s="76"/>
      <c r="EB389" s="76"/>
      <c r="EC389" s="76"/>
    </row>
    <row r="390" spans="1:133" ht="17" x14ac:dyDescent="0.2">
      <c r="A390" s="100" t="str">
        <f>CONCATENATE(E390," ",F390)</f>
        <v>Bison sp.</v>
      </c>
      <c r="C390" s="8" t="s">
        <v>1571</v>
      </c>
      <c r="D390" s="8" t="s">
        <v>2332</v>
      </c>
      <c r="E390" s="2" t="s">
        <v>105</v>
      </c>
      <c r="F390" s="2" t="s">
        <v>15</v>
      </c>
      <c r="G390" s="9">
        <v>45614</v>
      </c>
      <c r="H390" s="8">
        <v>1</v>
      </c>
      <c r="I390" s="9" t="s">
        <v>202</v>
      </c>
      <c r="J390" s="8" t="s">
        <v>400</v>
      </c>
      <c r="K390" s="63"/>
      <c r="L390" s="175" t="s">
        <v>203</v>
      </c>
      <c r="M390" s="99"/>
      <c r="Q390" s="69" t="s">
        <v>211</v>
      </c>
      <c r="R390" s="69" t="s">
        <v>2376</v>
      </c>
      <c r="T390" s="63" t="s">
        <v>171</v>
      </c>
      <c r="U390" s="63" t="s">
        <v>13</v>
      </c>
      <c r="X390" s="119">
        <v>31.07</v>
      </c>
      <c r="Y390" s="119">
        <v>23.49</v>
      </c>
      <c r="AD390" s="9" t="s">
        <v>204</v>
      </c>
      <c r="BK390" s="76"/>
      <c r="BL390" s="76"/>
      <c r="BM390" s="76"/>
      <c r="BN390" s="76"/>
      <c r="BO390" s="76"/>
      <c r="BP390" s="76"/>
      <c r="BQ390" s="76"/>
      <c r="BR390" s="76"/>
      <c r="BS390" s="76"/>
      <c r="BT390" s="76"/>
      <c r="BU390" s="76"/>
      <c r="BV390" s="76"/>
      <c r="BW390" s="76"/>
      <c r="BX390" s="76"/>
      <c r="BY390" s="76"/>
      <c r="BZ390" s="76"/>
      <c r="CA390" s="76"/>
      <c r="CB390" s="76"/>
      <c r="CC390" s="76"/>
      <c r="CD390" s="76"/>
      <c r="CE390" s="76"/>
      <c r="CF390" s="76"/>
      <c r="CG390" s="76"/>
      <c r="CH390" s="76"/>
      <c r="CI390" s="76"/>
      <c r="CJ390" s="76"/>
      <c r="CK390" s="76"/>
      <c r="CL390" s="76"/>
      <c r="CM390" s="76"/>
      <c r="CN390" s="76"/>
      <c r="CO390" s="76"/>
      <c r="CP390" s="76"/>
      <c r="CQ390" s="76"/>
      <c r="CR390" s="76"/>
      <c r="CS390" s="76"/>
      <c r="CT390" s="76"/>
      <c r="CU390" s="76"/>
      <c r="CV390" s="76"/>
      <c r="CW390" s="76"/>
      <c r="CX390" s="76"/>
      <c r="CY390" s="76"/>
      <c r="CZ390" s="76"/>
      <c r="DA390" s="76"/>
      <c r="DB390" s="76"/>
      <c r="DC390" s="76"/>
      <c r="DD390" s="76"/>
      <c r="DE390" s="76"/>
      <c r="DF390" s="76"/>
      <c r="DG390" s="76"/>
      <c r="DH390" s="76"/>
      <c r="DI390" s="76"/>
      <c r="DJ390" s="76"/>
      <c r="DK390" s="76"/>
      <c r="DL390" s="76"/>
      <c r="DM390" s="76"/>
      <c r="DN390" s="76"/>
      <c r="DO390" s="76"/>
      <c r="DP390" s="76"/>
      <c r="DQ390" s="76"/>
      <c r="DR390" s="76"/>
      <c r="DS390" s="76"/>
      <c r="DT390" s="76"/>
      <c r="DU390" s="76"/>
      <c r="DV390" s="76"/>
      <c r="DW390" s="76"/>
      <c r="DX390" s="76"/>
      <c r="DY390" s="76"/>
      <c r="DZ390" s="76"/>
      <c r="EA390" s="76"/>
      <c r="EB390" s="76"/>
      <c r="EC390" s="76"/>
    </row>
    <row r="391" spans="1:133" ht="17" x14ac:dyDescent="0.2">
      <c r="A391" s="100" t="str">
        <f>CONCATENATE(E391," ",F391)</f>
        <v>Bison sp.</v>
      </c>
      <c r="C391" s="8" t="s">
        <v>1571</v>
      </c>
      <c r="D391" s="8" t="s">
        <v>2332</v>
      </c>
      <c r="E391" s="2" t="s">
        <v>105</v>
      </c>
      <c r="F391" s="2" t="s">
        <v>15</v>
      </c>
      <c r="G391" s="9">
        <v>45614</v>
      </c>
      <c r="H391" s="8">
        <v>1</v>
      </c>
      <c r="I391" s="9" t="s">
        <v>202</v>
      </c>
      <c r="J391" s="8" t="s">
        <v>400</v>
      </c>
      <c r="K391" s="63"/>
      <c r="L391" s="175" t="s">
        <v>203</v>
      </c>
      <c r="M391" s="99"/>
      <c r="Q391" s="69" t="s">
        <v>183</v>
      </c>
      <c r="R391" s="69" t="s">
        <v>2378</v>
      </c>
      <c r="T391" s="63" t="s">
        <v>171</v>
      </c>
      <c r="U391" s="63" t="s">
        <v>13</v>
      </c>
      <c r="X391" s="119">
        <v>20.95</v>
      </c>
      <c r="Y391" s="119">
        <v>22.16</v>
      </c>
      <c r="AD391" s="9" t="s">
        <v>204</v>
      </c>
      <c r="BK391" s="76"/>
      <c r="BL391" s="76"/>
      <c r="BM391" s="76"/>
      <c r="BN391" s="76"/>
      <c r="BO391" s="76"/>
      <c r="BP391" s="76"/>
      <c r="BQ391" s="76"/>
      <c r="BR391" s="76"/>
      <c r="BS391" s="76"/>
      <c r="BT391" s="76"/>
      <c r="BU391" s="76"/>
      <c r="BV391" s="76"/>
      <c r="BW391" s="76"/>
      <c r="BX391" s="76"/>
      <c r="BY391" s="76"/>
      <c r="BZ391" s="76"/>
      <c r="CA391" s="76"/>
      <c r="CB391" s="76"/>
      <c r="CC391" s="76"/>
      <c r="CD391" s="76"/>
      <c r="CE391" s="76"/>
      <c r="CF391" s="76"/>
      <c r="CG391" s="76"/>
      <c r="CH391" s="76"/>
      <c r="CI391" s="76"/>
      <c r="CJ391" s="76"/>
      <c r="CK391" s="76"/>
      <c r="CL391" s="76"/>
      <c r="CM391" s="76"/>
      <c r="CN391" s="76"/>
      <c r="CO391" s="76"/>
      <c r="CP391" s="76"/>
      <c r="CQ391" s="76"/>
      <c r="CR391" s="76"/>
      <c r="CS391" s="76"/>
      <c r="CT391" s="76"/>
      <c r="CU391" s="76"/>
      <c r="CV391" s="76"/>
      <c r="CW391" s="76"/>
      <c r="CX391" s="76"/>
      <c r="CY391" s="76"/>
      <c r="CZ391" s="76"/>
      <c r="DA391" s="76"/>
      <c r="DB391" s="76"/>
      <c r="DC391" s="76"/>
      <c r="DD391" s="76"/>
      <c r="DE391" s="76"/>
      <c r="DF391" s="76"/>
      <c r="DG391" s="76"/>
      <c r="DH391" s="76"/>
      <c r="DI391" s="76"/>
      <c r="DJ391" s="76"/>
      <c r="DK391" s="76"/>
      <c r="DL391" s="76"/>
      <c r="DM391" s="76"/>
      <c r="DN391" s="76"/>
      <c r="DO391" s="76"/>
      <c r="DP391" s="76"/>
      <c r="DQ391" s="76"/>
      <c r="DR391" s="76"/>
      <c r="DS391" s="76"/>
      <c r="DT391" s="76"/>
      <c r="DU391" s="76"/>
      <c r="DV391" s="76"/>
      <c r="DW391" s="76"/>
      <c r="DX391" s="76"/>
      <c r="DY391" s="76"/>
      <c r="DZ391" s="76"/>
      <c r="EA391" s="76"/>
      <c r="EB391" s="76"/>
      <c r="EC391" s="76"/>
    </row>
    <row r="392" spans="1:133" ht="17" x14ac:dyDescent="0.2">
      <c r="A392" s="100" t="str">
        <f>CONCATENATE(E392," ",F392)</f>
        <v>Bison sp.</v>
      </c>
      <c r="C392" s="8" t="s">
        <v>1571</v>
      </c>
      <c r="D392" s="8" t="s">
        <v>2332</v>
      </c>
      <c r="E392" s="2" t="s">
        <v>105</v>
      </c>
      <c r="F392" s="2" t="s">
        <v>15</v>
      </c>
      <c r="G392" s="9">
        <v>45614</v>
      </c>
      <c r="H392" s="8">
        <v>1</v>
      </c>
      <c r="I392" s="9" t="s">
        <v>202</v>
      </c>
      <c r="J392" s="8" t="s">
        <v>400</v>
      </c>
      <c r="K392" s="63"/>
      <c r="L392" s="175" t="s">
        <v>203</v>
      </c>
      <c r="M392" s="99"/>
      <c r="Q392" s="69" t="s">
        <v>208</v>
      </c>
      <c r="R392" s="69" t="s">
        <v>2397</v>
      </c>
      <c r="T392" s="63" t="s">
        <v>171</v>
      </c>
      <c r="U392" s="63" t="s">
        <v>13</v>
      </c>
      <c r="X392" s="119">
        <v>17.3</v>
      </c>
      <c r="Y392" s="119">
        <v>16.100000000000001</v>
      </c>
      <c r="AD392" s="9" t="s">
        <v>204</v>
      </c>
      <c r="BK392" s="76"/>
      <c r="BL392" s="76"/>
      <c r="BM392" s="76"/>
      <c r="BN392" s="76"/>
      <c r="BO392" s="76"/>
      <c r="BP392" s="76"/>
      <c r="BQ392" s="76"/>
      <c r="BR392" s="76"/>
      <c r="BS392" s="76"/>
      <c r="BT392" s="76"/>
      <c r="BU392" s="76"/>
      <c r="BV392" s="76"/>
      <c r="BW392" s="76"/>
      <c r="BX392" s="76"/>
      <c r="BY392" s="76"/>
      <c r="BZ392" s="76"/>
      <c r="CA392" s="76"/>
      <c r="CB392" s="76"/>
      <c r="CC392" s="76"/>
      <c r="CD392" s="76"/>
      <c r="CE392" s="76"/>
      <c r="CF392" s="76"/>
      <c r="CG392" s="76"/>
      <c r="CH392" s="76"/>
      <c r="CI392" s="76"/>
      <c r="CJ392" s="76"/>
      <c r="CK392" s="76"/>
      <c r="CL392" s="76"/>
      <c r="CM392" s="76"/>
      <c r="CN392" s="76"/>
      <c r="CO392" s="76"/>
      <c r="CP392" s="76"/>
      <c r="CQ392" s="76"/>
      <c r="CR392" s="76"/>
      <c r="CS392" s="76"/>
      <c r="CT392" s="76"/>
      <c r="CU392" s="76"/>
      <c r="CV392" s="76"/>
      <c r="CW392" s="76"/>
      <c r="CX392" s="76"/>
      <c r="CY392" s="76"/>
      <c r="CZ392" s="76"/>
      <c r="DA392" s="76"/>
      <c r="DB392" s="76"/>
      <c r="DC392" s="76"/>
      <c r="DD392" s="76"/>
      <c r="DE392" s="76"/>
      <c r="DF392" s="76"/>
      <c r="DG392" s="76"/>
      <c r="DH392" s="76"/>
      <c r="DI392" s="76"/>
      <c r="DJ392" s="76"/>
      <c r="DK392" s="76"/>
      <c r="DL392" s="76"/>
      <c r="DM392" s="76"/>
      <c r="DN392" s="76"/>
      <c r="DO392" s="76"/>
      <c r="DP392" s="76"/>
      <c r="DQ392" s="76"/>
      <c r="DR392" s="76"/>
      <c r="DS392" s="76"/>
      <c r="DT392" s="76"/>
      <c r="DU392" s="76"/>
      <c r="DV392" s="76"/>
      <c r="DW392" s="76"/>
      <c r="DX392" s="76"/>
      <c r="DY392" s="76"/>
      <c r="DZ392" s="76"/>
      <c r="EA392" s="76"/>
      <c r="EB392" s="76"/>
      <c r="EC392" s="76"/>
    </row>
    <row r="393" spans="1:133" ht="17" x14ac:dyDescent="0.2">
      <c r="A393" s="100" t="str">
        <f>CONCATENATE(E393," ",F393)</f>
        <v>Bison sp.</v>
      </c>
      <c r="C393" s="8" t="s">
        <v>1571</v>
      </c>
      <c r="D393" s="8" t="s">
        <v>2332</v>
      </c>
      <c r="E393" s="2" t="s">
        <v>105</v>
      </c>
      <c r="F393" s="2" t="s">
        <v>15</v>
      </c>
      <c r="G393" s="9">
        <v>45614</v>
      </c>
      <c r="H393" s="8">
        <v>1</v>
      </c>
      <c r="I393" s="9" t="s">
        <v>202</v>
      </c>
      <c r="J393" s="8" t="s">
        <v>400</v>
      </c>
      <c r="K393" s="63"/>
      <c r="L393" s="175" t="s">
        <v>203</v>
      </c>
      <c r="M393" s="99"/>
      <c r="Q393" s="69" t="s">
        <v>209</v>
      </c>
      <c r="R393" s="69" t="s">
        <v>2386</v>
      </c>
      <c r="T393" s="63" t="s">
        <v>171</v>
      </c>
      <c r="U393" s="63" t="s">
        <v>13</v>
      </c>
      <c r="X393" s="119">
        <v>19.559999999999999</v>
      </c>
      <c r="Y393" s="119">
        <v>19.100000000000001</v>
      </c>
      <c r="AD393" s="9" t="s">
        <v>204</v>
      </c>
      <c r="BK393" s="76"/>
      <c r="BL393" s="76"/>
      <c r="BM393" s="76"/>
      <c r="BN393" s="76"/>
      <c r="BO393" s="76"/>
      <c r="BP393" s="76"/>
      <c r="BQ393" s="76"/>
      <c r="BR393" s="76"/>
      <c r="BS393" s="76"/>
      <c r="BT393" s="76"/>
      <c r="BU393" s="76"/>
      <c r="BV393" s="76"/>
      <c r="BW393" s="76"/>
      <c r="BX393" s="76"/>
      <c r="BY393" s="76"/>
      <c r="BZ393" s="76"/>
      <c r="CA393" s="76"/>
      <c r="CB393" s="76"/>
      <c r="CC393" s="76"/>
      <c r="CD393" s="76"/>
      <c r="CE393" s="76"/>
      <c r="CF393" s="76"/>
      <c r="CG393" s="76"/>
      <c r="CH393" s="76"/>
      <c r="CI393" s="76"/>
      <c r="CJ393" s="76"/>
      <c r="CK393" s="76"/>
      <c r="CL393" s="76"/>
      <c r="CM393" s="76"/>
      <c r="CN393" s="76"/>
      <c r="CO393" s="76"/>
      <c r="CP393" s="76"/>
      <c r="CQ393" s="76"/>
      <c r="CR393" s="76"/>
      <c r="CS393" s="76"/>
      <c r="CT393" s="76"/>
      <c r="CU393" s="76"/>
      <c r="CV393" s="76"/>
      <c r="CW393" s="76"/>
      <c r="CX393" s="76"/>
      <c r="CY393" s="76"/>
      <c r="CZ393" s="76"/>
      <c r="DA393" s="76"/>
      <c r="DB393" s="76"/>
      <c r="DC393" s="76"/>
      <c r="DD393" s="76"/>
      <c r="DE393" s="76"/>
      <c r="DF393" s="76"/>
      <c r="DG393" s="76"/>
      <c r="DH393" s="76"/>
      <c r="DI393" s="76"/>
      <c r="DJ393" s="76"/>
      <c r="DK393" s="76"/>
      <c r="DL393" s="76"/>
      <c r="DM393" s="76"/>
      <c r="DN393" s="76"/>
      <c r="DO393" s="76"/>
      <c r="DP393" s="76"/>
      <c r="DQ393" s="76"/>
      <c r="DR393" s="76"/>
      <c r="DS393" s="76"/>
      <c r="DT393" s="76"/>
      <c r="DU393" s="76"/>
      <c r="DV393" s="76"/>
      <c r="DW393" s="76"/>
      <c r="DX393" s="76"/>
      <c r="DY393" s="76"/>
      <c r="DZ393" s="76"/>
      <c r="EA393" s="76"/>
      <c r="EB393" s="76"/>
      <c r="EC393" s="76"/>
    </row>
    <row r="394" spans="1:133" ht="17" x14ac:dyDescent="0.2">
      <c r="A394" s="100" t="str">
        <f>CONCATENATE(E394," ",F394)</f>
        <v>Bison sp.</v>
      </c>
      <c r="C394" s="8" t="s">
        <v>1571</v>
      </c>
      <c r="D394" s="8" t="s">
        <v>2332</v>
      </c>
      <c r="E394" s="2" t="s">
        <v>105</v>
      </c>
      <c r="F394" s="2" t="s">
        <v>15</v>
      </c>
      <c r="G394" s="9">
        <v>45614</v>
      </c>
      <c r="H394" s="8">
        <v>1</v>
      </c>
      <c r="I394" s="9" t="s">
        <v>202</v>
      </c>
      <c r="J394" s="8" t="s">
        <v>400</v>
      </c>
      <c r="K394" s="63"/>
      <c r="L394" s="175" t="s">
        <v>203</v>
      </c>
      <c r="M394" s="99"/>
      <c r="Q394" s="69" t="s">
        <v>210</v>
      </c>
      <c r="R394" s="69" t="s">
        <v>2387</v>
      </c>
      <c r="T394" s="63" t="s">
        <v>171</v>
      </c>
      <c r="U394" s="63" t="s">
        <v>13</v>
      </c>
      <c r="X394" s="119">
        <v>17.850000000000001</v>
      </c>
      <c r="Y394" s="119">
        <v>22.15</v>
      </c>
      <c r="AD394" s="9" t="s">
        <v>204</v>
      </c>
      <c r="BK394" s="76"/>
      <c r="BL394" s="76"/>
      <c r="BM394" s="76"/>
      <c r="BN394" s="76"/>
      <c r="BO394" s="76"/>
      <c r="BP394" s="76"/>
      <c r="BQ394" s="76"/>
      <c r="BR394" s="76"/>
      <c r="BS394" s="76"/>
      <c r="BT394" s="76"/>
      <c r="BU394" s="76"/>
      <c r="BV394" s="76"/>
      <c r="BW394" s="76"/>
      <c r="BX394" s="76"/>
      <c r="BY394" s="76"/>
      <c r="BZ394" s="76"/>
      <c r="CA394" s="76"/>
      <c r="CB394" s="76"/>
      <c r="CC394" s="76"/>
      <c r="CD394" s="76"/>
      <c r="CE394" s="76"/>
      <c r="CF394" s="76"/>
      <c r="CG394" s="76"/>
      <c r="CH394" s="76"/>
      <c r="CI394" s="76"/>
      <c r="CJ394" s="76"/>
      <c r="CK394" s="76"/>
      <c r="CL394" s="76"/>
      <c r="CM394" s="76"/>
      <c r="CN394" s="76"/>
      <c r="CO394" s="76"/>
      <c r="CP394" s="76"/>
      <c r="CQ394" s="76"/>
      <c r="CR394" s="76"/>
      <c r="CS394" s="76"/>
      <c r="CT394" s="76"/>
      <c r="CU394" s="76"/>
      <c r="CV394" s="76"/>
      <c r="CW394" s="76"/>
      <c r="CX394" s="76"/>
      <c r="CY394" s="76"/>
      <c r="CZ394" s="76"/>
      <c r="DA394" s="76"/>
      <c r="DB394" s="76"/>
      <c r="DC394" s="76"/>
      <c r="DD394" s="76"/>
      <c r="DE394" s="76"/>
      <c r="DF394" s="76"/>
      <c r="DG394" s="76"/>
      <c r="DH394" s="76"/>
      <c r="DI394" s="76"/>
      <c r="DJ394" s="76"/>
      <c r="DK394" s="76"/>
      <c r="DL394" s="76"/>
      <c r="DM394" s="76"/>
      <c r="DN394" s="76"/>
      <c r="DO394" s="76"/>
      <c r="DP394" s="76"/>
      <c r="DQ394" s="76"/>
      <c r="DR394" s="76"/>
      <c r="DS394" s="76"/>
      <c r="DT394" s="76"/>
      <c r="DU394" s="76"/>
      <c r="DV394" s="76"/>
      <c r="DW394" s="76"/>
      <c r="DX394" s="76"/>
      <c r="DY394" s="76"/>
      <c r="DZ394" s="76"/>
      <c r="EA394" s="76"/>
      <c r="EB394" s="76"/>
      <c r="EC394" s="76"/>
    </row>
    <row r="395" spans="1:133" ht="17" x14ac:dyDescent="0.2">
      <c r="A395" s="100" t="str">
        <f>CONCATENATE(E395," ",F395)</f>
        <v>Bison sp.</v>
      </c>
      <c r="B395" s="9" t="s">
        <v>1825</v>
      </c>
      <c r="C395" s="8" t="s">
        <v>1571</v>
      </c>
      <c r="D395" s="8" t="s">
        <v>2332</v>
      </c>
      <c r="E395" s="2" t="s">
        <v>105</v>
      </c>
      <c r="F395" s="2" t="s">
        <v>15</v>
      </c>
      <c r="H395" s="8" t="s">
        <v>1829</v>
      </c>
      <c r="I395" s="9" t="s">
        <v>865</v>
      </c>
      <c r="K395" s="69" t="s">
        <v>175</v>
      </c>
      <c r="L395" s="178" t="s">
        <v>1827</v>
      </c>
      <c r="M395" s="99"/>
      <c r="N395" s="61">
        <v>34.25</v>
      </c>
      <c r="O395" s="61">
        <v>-100.5</v>
      </c>
      <c r="P395" s="99">
        <v>467.45999585806601</v>
      </c>
      <c r="Q395" s="69" t="s">
        <v>1828</v>
      </c>
      <c r="R395" s="69" t="s">
        <v>2378</v>
      </c>
      <c r="U395" s="63" t="s">
        <v>13</v>
      </c>
      <c r="X395" s="119">
        <v>44.67</v>
      </c>
      <c r="Y395" s="119">
        <v>26.59</v>
      </c>
      <c r="AE395" s="68"/>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row>
    <row r="396" spans="1:133" ht="17" x14ac:dyDescent="0.2">
      <c r="A396" s="100" t="str">
        <f>CONCATENATE(E396," ",F396)</f>
        <v>Bison sp.</v>
      </c>
      <c r="B396" s="9" t="s">
        <v>1825</v>
      </c>
      <c r="C396" s="8" t="s">
        <v>1571</v>
      </c>
      <c r="D396" s="8" t="s">
        <v>2332</v>
      </c>
      <c r="E396" s="2" t="s">
        <v>105</v>
      </c>
      <c r="F396" s="2" t="s">
        <v>15</v>
      </c>
      <c r="H396" s="8" t="s">
        <v>1830</v>
      </c>
      <c r="I396" s="9" t="s">
        <v>865</v>
      </c>
      <c r="K396" s="69" t="s">
        <v>175</v>
      </c>
      <c r="L396" s="178" t="s">
        <v>1827</v>
      </c>
      <c r="M396" s="99"/>
      <c r="N396" s="61">
        <v>34.25</v>
      </c>
      <c r="O396" s="61">
        <v>-100.5</v>
      </c>
      <c r="P396" s="99">
        <v>467.45999585806601</v>
      </c>
      <c r="Q396" s="69" t="s">
        <v>1828</v>
      </c>
      <c r="R396" s="69" t="s">
        <v>2378</v>
      </c>
      <c r="U396" s="63" t="s">
        <v>13</v>
      </c>
      <c r="X396" s="119">
        <v>45.62</v>
      </c>
      <c r="Y396" s="119">
        <v>24.75</v>
      </c>
      <c r="AE396" s="68"/>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row>
    <row r="397" spans="1:133" ht="17" x14ac:dyDescent="0.2">
      <c r="A397" s="100" t="str">
        <f>CONCATENATE(E397," ",F397)</f>
        <v xml:space="preserve">Bison sp. </v>
      </c>
      <c r="C397" s="8" t="s">
        <v>1571</v>
      </c>
      <c r="D397" s="8" t="s">
        <v>2332</v>
      </c>
      <c r="E397" s="2" t="s">
        <v>105</v>
      </c>
      <c r="F397" s="2" t="s">
        <v>177</v>
      </c>
      <c r="G397" s="9">
        <v>937</v>
      </c>
      <c r="H397" s="8">
        <v>38</v>
      </c>
      <c r="I397" s="9" t="s">
        <v>438</v>
      </c>
      <c r="J397" s="8" t="s">
        <v>388</v>
      </c>
      <c r="K397" s="69" t="s">
        <v>175</v>
      </c>
      <c r="Q397" s="69" t="s">
        <v>36</v>
      </c>
      <c r="R397" s="69" t="s">
        <v>1380</v>
      </c>
      <c r="U397" s="63" t="s">
        <v>13</v>
      </c>
      <c r="X397" s="119">
        <v>36.799999999999997</v>
      </c>
      <c r="Y397" s="119">
        <v>23.76</v>
      </c>
    </row>
    <row r="398" spans="1:133" ht="17" x14ac:dyDescent="0.2">
      <c r="A398" s="100" t="str">
        <f>CONCATENATE(E398," ",F398)</f>
        <v xml:space="preserve">Bison sp. </v>
      </c>
      <c r="C398" s="8" t="s">
        <v>1571</v>
      </c>
      <c r="D398" s="8" t="s">
        <v>2332</v>
      </c>
      <c r="E398" s="2" t="s">
        <v>105</v>
      </c>
      <c r="F398" s="2" t="s">
        <v>177</v>
      </c>
      <c r="G398" s="9">
        <v>937</v>
      </c>
      <c r="H398" s="8">
        <v>38</v>
      </c>
      <c r="I398" s="9" t="s">
        <v>438</v>
      </c>
      <c r="J398" s="8" t="s">
        <v>388</v>
      </c>
      <c r="K398" s="69" t="s">
        <v>175</v>
      </c>
      <c r="Q398" s="69" t="s">
        <v>36</v>
      </c>
      <c r="R398" s="69" t="s">
        <v>1380</v>
      </c>
      <c r="U398" s="63" t="s">
        <v>13</v>
      </c>
      <c r="X398" s="119">
        <v>33.35</v>
      </c>
      <c r="Y398" s="119">
        <v>16.899999999999999</v>
      </c>
    </row>
    <row r="399" spans="1:133" ht="17" x14ac:dyDescent="0.2">
      <c r="A399" s="100" t="str">
        <f>CONCATENATE(E399," ",F399)</f>
        <v xml:space="preserve">Bison sp. </v>
      </c>
      <c r="C399" s="8" t="s">
        <v>1571</v>
      </c>
      <c r="D399" s="8" t="s">
        <v>2332</v>
      </c>
      <c r="E399" s="2" t="s">
        <v>105</v>
      </c>
      <c r="F399" s="2" t="s">
        <v>177</v>
      </c>
      <c r="G399" s="9">
        <v>937</v>
      </c>
      <c r="H399" s="8">
        <v>38</v>
      </c>
      <c r="I399" s="9" t="s">
        <v>438</v>
      </c>
      <c r="J399" s="8" t="s">
        <v>388</v>
      </c>
      <c r="K399" s="69" t="s">
        <v>175</v>
      </c>
      <c r="N399" s="105" t="s">
        <v>36</v>
      </c>
      <c r="Q399" s="69" t="s">
        <v>36</v>
      </c>
      <c r="R399" s="69" t="s">
        <v>1380</v>
      </c>
      <c r="U399" s="63" t="s">
        <v>13</v>
      </c>
      <c r="X399" s="119">
        <v>28.2</v>
      </c>
      <c r="Y399" s="119">
        <v>17.5</v>
      </c>
    </row>
    <row r="400" spans="1:133" ht="17" x14ac:dyDescent="0.2">
      <c r="A400" s="100" t="str">
        <f>CONCATENATE(E400," ",F400)</f>
        <v xml:space="preserve">Bison sp. </v>
      </c>
      <c r="C400" s="8" t="s">
        <v>1571</v>
      </c>
      <c r="D400" s="8" t="s">
        <v>2332</v>
      </c>
      <c r="E400" s="2" t="s">
        <v>105</v>
      </c>
      <c r="F400" s="2" t="s">
        <v>177</v>
      </c>
      <c r="G400" s="9">
        <v>31009</v>
      </c>
      <c r="H400" s="8">
        <v>25</v>
      </c>
      <c r="I400" s="9" t="s">
        <v>437</v>
      </c>
      <c r="J400" s="8" t="s">
        <v>389</v>
      </c>
      <c r="Q400" s="69" t="s">
        <v>16</v>
      </c>
      <c r="R400" s="69" t="s">
        <v>2375</v>
      </c>
      <c r="T400" s="63" t="s">
        <v>166</v>
      </c>
      <c r="U400" s="63" t="s">
        <v>13</v>
      </c>
      <c r="X400" s="119">
        <v>30.8</v>
      </c>
      <c r="Y400" s="119">
        <v>19.3</v>
      </c>
      <c r="AD400" s="9" t="s">
        <v>180</v>
      </c>
      <c r="EA400" s="76"/>
      <c r="EB400" s="76"/>
      <c r="EC400" s="76"/>
    </row>
    <row r="401" spans="1:133" ht="17" x14ac:dyDescent="0.2">
      <c r="A401" s="100" t="str">
        <f>CONCATENATE(E401," ",F401)</f>
        <v xml:space="preserve">Bison sp. </v>
      </c>
      <c r="C401" s="8" t="s">
        <v>1571</v>
      </c>
      <c r="D401" s="8" t="s">
        <v>2332</v>
      </c>
      <c r="E401" s="2" t="s">
        <v>105</v>
      </c>
      <c r="F401" s="2" t="s">
        <v>177</v>
      </c>
      <c r="G401" s="9">
        <v>31009</v>
      </c>
      <c r="H401" s="8">
        <v>25</v>
      </c>
      <c r="I401" s="9" t="s">
        <v>437</v>
      </c>
      <c r="J401" s="8" t="s">
        <v>389</v>
      </c>
      <c r="Q401" s="69" t="s">
        <v>16</v>
      </c>
      <c r="R401" s="69" t="s">
        <v>2375</v>
      </c>
      <c r="T401" s="63" t="s">
        <v>171</v>
      </c>
      <c r="U401" s="63" t="s">
        <v>13</v>
      </c>
      <c r="X401" s="119">
        <v>30.12</v>
      </c>
      <c r="Y401" s="119">
        <v>21.3</v>
      </c>
      <c r="AD401" s="9" t="s">
        <v>180</v>
      </c>
      <c r="EA401" s="76"/>
      <c r="EB401" s="76"/>
      <c r="EC401" s="76"/>
    </row>
    <row r="402" spans="1:133" ht="17" x14ac:dyDescent="0.2">
      <c r="A402" s="100" t="str">
        <f>CONCATENATE(E402," ",F402)</f>
        <v xml:space="preserve">Bison sp. </v>
      </c>
      <c r="C402" s="8" t="s">
        <v>1571</v>
      </c>
      <c r="D402" s="8" t="s">
        <v>2332</v>
      </c>
      <c r="E402" s="2" t="s">
        <v>105</v>
      </c>
      <c r="F402" s="2" t="s">
        <v>177</v>
      </c>
      <c r="G402" s="9">
        <v>31009</v>
      </c>
      <c r="H402" s="8">
        <v>25</v>
      </c>
      <c r="I402" s="9" t="s">
        <v>437</v>
      </c>
      <c r="J402" s="8" t="s">
        <v>389</v>
      </c>
      <c r="Q402" s="69" t="s">
        <v>31</v>
      </c>
      <c r="R402" s="69" t="s">
        <v>2376</v>
      </c>
      <c r="T402" s="63" t="s">
        <v>171</v>
      </c>
      <c r="U402" s="63" t="s">
        <v>13</v>
      </c>
      <c r="X402" s="119">
        <v>35.85</v>
      </c>
      <c r="Y402" s="119">
        <v>21.3</v>
      </c>
      <c r="AD402" s="9" t="s">
        <v>180</v>
      </c>
      <c r="EA402" s="76"/>
      <c r="EB402" s="76"/>
      <c r="EC402" s="76"/>
    </row>
    <row r="403" spans="1:133" ht="17" x14ac:dyDescent="0.2">
      <c r="A403" s="100" t="str">
        <f>CONCATENATE(E403," ",F403)</f>
        <v xml:space="preserve">Bison sp. </v>
      </c>
      <c r="C403" s="8" t="s">
        <v>1571</v>
      </c>
      <c r="D403" s="8" t="s">
        <v>2332</v>
      </c>
      <c r="E403" s="2" t="s">
        <v>105</v>
      </c>
      <c r="F403" s="2" t="s">
        <v>177</v>
      </c>
      <c r="G403" s="9">
        <v>31009</v>
      </c>
      <c r="H403" s="8">
        <v>25</v>
      </c>
      <c r="I403" s="9" t="s">
        <v>437</v>
      </c>
      <c r="J403" s="8" t="s">
        <v>389</v>
      </c>
      <c r="Q403" s="69" t="s">
        <v>24</v>
      </c>
      <c r="R403" s="69" t="s">
        <v>2378</v>
      </c>
      <c r="T403" s="63" t="s">
        <v>171</v>
      </c>
      <c r="U403" s="63" t="s">
        <v>13</v>
      </c>
      <c r="X403" s="119">
        <v>36.799999999999997</v>
      </c>
      <c r="Y403" s="119">
        <v>18.899999999999999</v>
      </c>
      <c r="AD403" s="9" t="s">
        <v>180</v>
      </c>
      <c r="EA403" s="76"/>
      <c r="EB403" s="76"/>
      <c r="EC403" s="76"/>
    </row>
    <row r="404" spans="1:133" ht="17" x14ac:dyDescent="0.2">
      <c r="A404" s="100" t="str">
        <f>CONCATENATE(E404," ",F404)</f>
        <v xml:space="preserve">Bison sp. </v>
      </c>
      <c r="C404" s="8" t="s">
        <v>1571</v>
      </c>
      <c r="D404" s="8" t="s">
        <v>2332</v>
      </c>
      <c r="E404" s="2" t="s">
        <v>105</v>
      </c>
      <c r="F404" s="2" t="s">
        <v>177</v>
      </c>
      <c r="G404" s="9">
        <v>31009</v>
      </c>
      <c r="H404" s="8">
        <v>25</v>
      </c>
      <c r="I404" s="9" t="s">
        <v>437</v>
      </c>
      <c r="J404" s="8" t="s">
        <v>389</v>
      </c>
      <c r="Q404" s="69" t="s">
        <v>42</v>
      </c>
      <c r="R404" s="69" t="s">
        <v>2387</v>
      </c>
      <c r="T404" s="63" t="s">
        <v>171</v>
      </c>
      <c r="U404" s="63" t="s">
        <v>13</v>
      </c>
      <c r="X404" s="119">
        <v>18.73</v>
      </c>
      <c r="Y404" s="119">
        <v>18.5</v>
      </c>
      <c r="AD404" s="9" t="s">
        <v>180</v>
      </c>
      <c r="EA404" s="76"/>
      <c r="EB404" s="76"/>
      <c r="EC404" s="76"/>
    </row>
    <row r="405" spans="1:133" ht="17" x14ac:dyDescent="0.2">
      <c r="A405" s="100" t="str">
        <f>CONCATENATE(E405," ",F405)</f>
        <v xml:space="preserve">Bison sp. </v>
      </c>
      <c r="B405" s="9" t="s">
        <v>1970</v>
      </c>
      <c r="C405" s="8" t="s">
        <v>1571</v>
      </c>
      <c r="D405" s="8" t="s">
        <v>2332</v>
      </c>
      <c r="E405" s="2" t="s">
        <v>105</v>
      </c>
      <c r="F405" s="2" t="s">
        <v>177</v>
      </c>
      <c r="G405" s="9">
        <v>31141</v>
      </c>
      <c r="H405" s="8">
        <v>49</v>
      </c>
      <c r="I405" s="9" t="s">
        <v>240</v>
      </c>
      <c r="J405" s="8" t="s">
        <v>241</v>
      </c>
      <c r="K405" s="69" t="s">
        <v>175</v>
      </c>
      <c r="L405" s="175" t="s">
        <v>471</v>
      </c>
      <c r="Q405" s="69" t="s">
        <v>154</v>
      </c>
      <c r="R405" s="69" t="s">
        <v>2375</v>
      </c>
      <c r="T405" s="63" t="s">
        <v>166</v>
      </c>
      <c r="U405" s="63" t="s">
        <v>13</v>
      </c>
      <c r="X405" s="119">
        <v>30.75</v>
      </c>
      <c r="Y405" s="119">
        <v>18.239999999999998</v>
      </c>
      <c r="AD405" s="9" t="s">
        <v>1794</v>
      </c>
      <c r="BK405" s="76"/>
      <c r="BL405" s="76"/>
      <c r="BM405" s="76"/>
      <c r="BN405" s="76"/>
      <c r="BO405" s="76"/>
      <c r="BP405" s="76"/>
      <c r="BQ405" s="76"/>
      <c r="BR405" s="76"/>
      <c r="BS405" s="76"/>
      <c r="BT405" s="76"/>
      <c r="BU405" s="76"/>
      <c r="BV405" s="76"/>
      <c r="BW405" s="76"/>
      <c r="BX405" s="76"/>
      <c r="BY405" s="76"/>
      <c r="BZ405" s="76"/>
      <c r="CA405" s="76"/>
      <c r="CB405" s="76"/>
      <c r="CC405" s="76"/>
      <c r="CD405" s="76"/>
      <c r="CE405" s="76"/>
      <c r="CF405" s="76"/>
      <c r="CG405" s="76"/>
      <c r="CH405" s="76"/>
      <c r="CI405" s="76"/>
      <c r="CJ405" s="76"/>
      <c r="CK405" s="76"/>
      <c r="CL405" s="76"/>
      <c r="CM405" s="76"/>
      <c r="CN405" s="76"/>
      <c r="CO405" s="76"/>
      <c r="CP405" s="76"/>
      <c r="CQ405" s="76"/>
      <c r="CR405" s="76"/>
      <c r="CS405" s="76"/>
      <c r="CT405" s="76"/>
      <c r="CU405" s="76"/>
      <c r="CV405" s="76"/>
      <c r="CW405" s="76"/>
      <c r="CX405" s="76"/>
      <c r="CY405" s="76"/>
      <c r="CZ405" s="76"/>
      <c r="DA405" s="76"/>
      <c r="DB405" s="76"/>
      <c r="DC405" s="76"/>
      <c r="DD405" s="76"/>
      <c r="DE405" s="76"/>
      <c r="DF405" s="76"/>
      <c r="DG405" s="76"/>
      <c r="DH405" s="76"/>
      <c r="DI405" s="76"/>
      <c r="DJ405" s="76"/>
      <c r="DK405" s="76"/>
      <c r="DL405" s="76"/>
      <c r="DM405" s="76"/>
      <c r="DN405" s="76"/>
      <c r="DO405" s="76"/>
      <c r="DP405" s="76"/>
      <c r="DQ405" s="76"/>
      <c r="DR405" s="76"/>
      <c r="DS405" s="76"/>
      <c r="DT405" s="76"/>
      <c r="DU405" s="76"/>
      <c r="DV405" s="76"/>
      <c r="DW405" s="76"/>
      <c r="DX405" s="76"/>
      <c r="DY405" s="76"/>
      <c r="DZ405" s="76"/>
      <c r="EA405" s="76"/>
      <c r="EB405" s="76"/>
      <c r="EC405" s="76"/>
    </row>
    <row r="406" spans="1:133" ht="17" x14ac:dyDescent="0.2">
      <c r="A406" s="100" t="str">
        <f>CONCATENATE(E406," ",F406)</f>
        <v xml:space="preserve">Bison sp. </v>
      </c>
      <c r="B406" s="69" t="s">
        <v>1763</v>
      </c>
      <c r="C406" s="63" t="s">
        <v>1571</v>
      </c>
      <c r="D406" s="63" t="s">
        <v>2332</v>
      </c>
      <c r="E406" s="106" t="s">
        <v>105</v>
      </c>
      <c r="F406" s="106" t="s">
        <v>177</v>
      </c>
      <c r="G406" s="69">
        <v>40279</v>
      </c>
      <c r="H406" s="63">
        <v>97</v>
      </c>
      <c r="I406" s="69" t="s">
        <v>1010</v>
      </c>
      <c r="J406" s="63" t="s">
        <v>630</v>
      </c>
      <c r="N406" s="61">
        <v>30.62</v>
      </c>
      <c r="O406" s="61">
        <v>-98.25</v>
      </c>
      <c r="P406" s="99">
        <v>135.36553508089301</v>
      </c>
      <c r="Q406" s="69" t="s">
        <v>111</v>
      </c>
      <c r="R406" s="69" t="s">
        <v>111</v>
      </c>
      <c r="S406" s="69" t="s">
        <v>111</v>
      </c>
      <c r="U406" s="63" t="s">
        <v>13</v>
      </c>
      <c r="X406" s="119">
        <v>78.02</v>
      </c>
      <c r="Y406" s="119">
        <v>43.86</v>
      </c>
      <c r="BK406" s="76"/>
      <c r="BL406" s="76"/>
      <c r="BM406" s="76"/>
      <c r="BN406" s="76"/>
      <c r="BO406" s="76"/>
      <c r="BP406" s="76"/>
      <c r="BQ406" s="76"/>
      <c r="BR406" s="76"/>
      <c r="BS406" s="76"/>
      <c r="BT406" s="76"/>
      <c r="BU406" s="76"/>
      <c r="BV406" s="76"/>
      <c r="BW406" s="76"/>
      <c r="BX406" s="76"/>
      <c r="BY406" s="76"/>
      <c r="BZ406" s="76"/>
      <c r="CA406" s="76"/>
      <c r="CB406" s="76"/>
      <c r="CC406" s="76"/>
      <c r="CD406" s="76"/>
      <c r="CE406" s="76"/>
      <c r="CF406" s="76"/>
      <c r="CG406" s="76"/>
      <c r="CH406" s="76"/>
      <c r="CI406" s="76"/>
      <c r="CJ406" s="76"/>
      <c r="CK406" s="76"/>
      <c r="CL406" s="76"/>
      <c r="CM406" s="76"/>
      <c r="CN406" s="76"/>
      <c r="CO406" s="76"/>
      <c r="CP406" s="76"/>
      <c r="CQ406" s="76"/>
      <c r="CR406" s="76"/>
      <c r="CS406" s="76"/>
      <c r="CT406" s="76"/>
      <c r="CU406" s="76"/>
      <c r="CV406" s="76"/>
      <c r="CW406" s="76"/>
      <c r="CX406" s="76"/>
      <c r="CY406" s="76"/>
      <c r="CZ406" s="76"/>
      <c r="DA406" s="76"/>
      <c r="DB406" s="76"/>
      <c r="DC406" s="76"/>
      <c r="DD406" s="76"/>
      <c r="DE406" s="76"/>
      <c r="DF406" s="76"/>
      <c r="DG406" s="76"/>
      <c r="DH406" s="76"/>
      <c r="DI406" s="76"/>
      <c r="DJ406" s="76"/>
      <c r="DK406" s="76"/>
      <c r="DL406" s="76"/>
      <c r="DM406" s="76"/>
      <c r="DN406" s="76"/>
      <c r="DO406" s="76"/>
      <c r="DP406" s="76"/>
      <c r="DQ406" s="76"/>
      <c r="DR406" s="76"/>
      <c r="DS406" s="76"/>
      <c r="DT406" s="76"/>
      <c r="DU406" s="76"/>
      <c r="DV406" s="76"/>
      <c r="DW406" s="76"/>
      <c r="DX406" s="76"/>
      <c r="DY406" s="76"/>
      <c r="DZ406" s="76"/>
      <c r="EA406" s="76"/>
      <c r="EB406" s="76"/>
      <c r="EC406" s="76"/>
    </row>
    <row r="407" spans="1:133" ht="17" x14ac:dyDescent="0.2">
      <c r="A407" s="100" t="str">
        <f>CONCATENATE(E407," ",F407)</f>
        <v xml:space="preserve">Bison sp. </v>
      </c>
      <c r="B407" s="69" t="s">
        <v>1753</v>
      </c>
      <c r="C407" s="8" t="s">
        <v>1571</v>
      </c>
      <c r="D407" s="8" t="s">
        <v>2332</v>
      </c>
      <c r="E407" s="106" t="s">
        <v>105</v>
      </c>
      <c r="F407" s="2" t="s">
        <v>177</v>
      </c>
      <c r="G407" s="69">
        <v>40279</v>
      </c>
      <c r="I407" s="69" t="s">
        <v>1010</v>
      </c>
      <c r="J407" s="63" t="s">
        <v>630</v>
      </c>
      <c r="K407" s="111"/>
      <c r="N407" s="61">
        <v>30.62</v>
      </c>
      <c r="O407" s="61">
        <v>-98.25</v>
      </c>
      <c r="P407" s="99">
        <v>135.36553508089301</v>
      </c>
      <c r="Q407" s="69" t="s">
        <v>207</v>
      </c>
      <c r="R407" s="69" t="s">
        <v>2363</v>
      </c>
      <c r="U407" s="63" t="s">
        <v>13</v>
      </c>
      <c r="X407" s="119">
        <v>36.42</v>
      </c>
      <c r="Y407" s="119">
        <v>20.53</v>
      </c>
      <c r="AC407" s="69"/>
      <c r="AD407" s="69" t="s">
        <v>1760</v>
      </c>
      <c r="BK407" s="76"/>
      <c r="BL407" s="76"/>
      <c r="BM407" s="76"/>
      <c r="BN407" s="76"/>
      <c r="BO407" s="76"/>
      <c r="BP407" s="76"/>
      <c r="BQ407" s="76"/>
      <c r="BR407" s="76"/>
      <c r="BS407" s="76"/>
      <c r="BT407" s="76"/>
      <c r="BU407" s="76"/>
      <c r="BV407" s="76"/>
      <c r="BW407" s="76"/>
      <c r="BX407" s="76"/>
      <c r="BY407" s="76"/>
      <c r="BZ407" s="76"/>
      <c r="CA407" s="76"/>
      <c r="CB407" s="76"/>
      <c r="CC407" s="76"/>
      <c r="CD407" s="76"/>
      <c r="CE407" s="76"/>
      <c r="CF407" s="76"/>
      <c r="CG407" s="76"/>
      <c r="CH407" s="76"/>
      <c r="CI407" s="76"/>
      <c r="CJ407" s="76"/>
      <c r="CK407" s="76"/>
      <c r="CL407" s="76"/>
      <c r="CM407" s="76"/>
      <c r="CN407" s="76"/>
      <c r="CO407" s="76"/>
      <c r="CP407" s="76"/>
      <c r="CQ407" s="76"/>
      <c r="CR407" s="76"/>
      <c r="CS407" s="76"/>
      <c r="CT407" s="76"/>
      <c r="CU407" s="76"/>
      <c r="CV407" s="76"/>
      <c r="CW407" s="76"/>
      <c r="CX407" s="76"/>
      <c r="CY407" s="76"/>
      <c r="CZ407" s="76"/>
      <c r="DA407" s="76"/>
      <c r="DB407" s="76"/>
      <c r="DC407" s="76"/>
      <c r="DD407" s="76"/>
      <c r="DE407" s="76"/>
      <c r="DF407" s="76"/>
      <c r="DG407" s="76"/>
      <c r="DH407" s="76"/>
      <c r="DI407" s="76"/>
      <c r="DJ407" s="76"/>
      <c r="DK407" s="76"/>
      <c r="DL407" s="76"/>
      <c r="DM407" s="76"/>
      <c r="DN407" s="76"/>
      <c r="DO407" s="76"/>
      <c r="DP407" s="76"/>
      <c r="DQ407" s="76"/>
      <c r="DR407" s="76"/>
      <c r="DS407" s="76"/>
      <c r="DT407" s="76"/>
      <c r="DU407" s="76"/>
      <c r="DV407" s="76"/>
      <c r="DW407" s="76"/>
      <c r="DX407" s="76"/>
      <c r="DY407" s="76"/>
      <c r="DZ407" s="76"/>
      <c r="EA407" s="76"/>
      <c r="EB407" s="76"/>
      <c r="EC407" s="76"/>
    </row>
    <row r="408" spans="1:133" ht="17" x14ac:dyDescent="0.2">
      <c r="A408" s="100" t="str">
        <f>CONCATENATE(E408," ",F408)</f>
        <v xml:space="preserve">Bison sp. </v>
      </c>
      <c r="B408" s="69" t="s">
        <v>1763</v>
      </c>
      <c r="C408" s="8" t="s">
        <v>1571</v>
      </c>
      <c r="D408" s="8" t="s">
        <v>2332</v>
      </c>
      <c r="E408" s="106" t="s">
        <v>105</v>
      </c>
      <c r="F408" s="2" t="s">
        <v>177</v>
      </c>
      <c r="G408" s="69">
        <v>40279</v>
      </c>
      <c r="H408" s="8">
        <v>1</v>
      </c>
      <c r="I408" s="69" t="s">
        <v>1010</v>
      </c>
      <c r="J408" s="63" t="s">
        <v>630</v>
      </c>
      <c r="K408" s="111"/>
      <c r="N408" s="61">
        <v>30.62</v>
      </c>
      <c r="O408" s="61">
        <v>-98.25</v>
      </c>
      <c r="P408" s="99">
        <v>135.36553508089301</v>
      </c>
      <c r="Q408" s="69" t="s">
        <v>1764</v>
      </c>
      <c r="R408" s="63" t="s">
        <v>374</v>
      </c>
      <c r="U408" s="63" t="s">
        <v>13</v>
      </c>
      <c r="X408" s="119">
        <v>58.33</v>
      </c>
      <c r="Y408" s="119">
        <v>41.37</v>
      </c>
      <c r="AD408" s="9" t="s">
        <v>1765</v>
      </c>
      <c r="CX408" s="76"/>
      <c r="CY408" s="76"/>
      <c r="CZ408" s="76"/>
      <c r="DA408" s="76"/>
      <c r="DB408" s="76"/>
      <c r="DC408" s="76"/>
      <c r="DD408" s="76"/>
      <c r="DE408" s="76"/>
      <c r="DF408" s="76"/>
      <c r="DG408" s="76"/>
      <c r="DH408" s="76"/>
      <c r="DI408" s="76"/>
      <c r="DJ408" s="76"/>
      <c r="DK408" s="76"/>
      <c r="DL408" s="76"/>
      <c r="DM408" s="76"/>
      <c r="DN408" s="76"/>
      <c r="DO408" s="76"/>
      <c r="DP408" s="76"/>
      <c r="DQ408" s="76"/>
      <c r="DR408" s="76"/>
      <c r="DS408" s="76"/>
      <c r="DT408" s="76"/>
      <c r="DU408" s="76"/>
      <c r="DV408" s="76"/>
      <c r="DW408" s="76"/>
      <c r="DX408" s="76"/>
      <c r="DY408" s="76"/>
      <c r="DZ408" s="76"/>
      <c r="EA408" s="76"/>
      <c r="EB408" s="76"/>
      <c r="EC408" s="76"/>
    </row>
    <row r="409" spans="1:133" ht="17" x14ac:dyDescent="0.2">
      <c r="A409" s="100" t="str">
        <f>CONCATENATE(E409," ",F409)</f>
        <v xml:space="preserve">Bison sp. </v>
      </c>
      <c r="B409" s="69" t="s">
        <v>1753</v>
      </c>
      <c r="C409" s="8" t="s">
        <v>1571</v>
      </c>
      <c r="D409" s="8" t="s">
        <v>2332</v>
      </c>
      <c r="E409" s="106" t="s">
        <v>105</v>
      </c>
      <c r="F409" s="2" t="s">
        <v>177</v>
      </c>
      <c r="G409" s="69">
        <v>40279</v>
      </c>
      <c r="H409" s="8">
        <v>68</v>
      </c>
      <c r="I409" s="69" t="s">
        <v>1010</v>
      </c>
      <c r="J409" s="63" t="s">
        <v>630</v>
      </c>
      <c r="K409" s="111"/>
      <c r="N409" s="61">
        <v>30.62</v>
      </c>
      <c r="O409" s="61">
        <v>-98.25</v>
      </c>
      <c r="P409" s="99">
        <v>135.36553508089301</v>
      </c>
      <c r="Q409" s="69" t="s">
        <v>154</v>
      </c>
      <c r="R409" s="69" t="s">
        <v>2375</v>
      </c>
      <c r="U409" s="63" t="s">
        <v>13</v>
      </c>
      <c r="X409" s="119">
        <v>32.89</v>
      </c>
      <c r="Y409" s="119">
        <v>21.03</v>
      </c>
      <c r="AD409" s="9" t="s">
        <v>1669</v>
      </c>
      <c r="CX409" s="76"/>
      <c r="CY409" s="76"/>
      <c r="CZ409" s="76"/>
      <c r="DA409" s="76"/>
      <c r="DB409" s="76"/>
      <c r="DC409" s="76"/>
      <c r="DD409" s="76"/>
      <c r="DE409" s="76"/>
      <c r="DF409" s="76"/>
      <c r="DG409" s="76"/>
      <c r="DH409" s="76"/>
      <c r="DI409" s="76"/>
      <c r="DJ409" s="76"/>
      <c r="DK409" s="76"/>
      <c r="DL409" s="76"/>
      <c r="DM409" s="76"/>
      <c r="DN409" s="76"/>
      <c r="DO409" s="76"/>
      <c r="DP409" s="76"/>
      <c r="DQ409" s="76"/>
      <c r="DR409" s="76"/>
      <c r="DS409" s="76"/>
      <c r="DT409" s="76"/>
      <c r="DU409" s="76"/>
      <c r="DV409" s="76"/>
      <c r="DW409" s="76"/>
      <c r="DX409" s="76"/>
      <c r="DY409" s="76"/>
      <c r="DZ409" s="76"/>
      <c r="EA409" s="76"/>
      <c r="EB409" s="76"/>
      <c r="EC409" s="76"/>
    </row>
    <row r="410" spans="1:133" ht="17" x14ac:dyDescent="0.2">
      <c r="A410" s="100" t="str">
        <f>CONCATENATE(E410," ",F410)</f>
        <v xml:space="preserve">Bison </v>
      </c>
      <c r="B410" s="9" t="s">
        <v>1668</v>
      </c>
      <c r="C410" s="69" t="s">
        <v>1571</v>
      </c>
      <c r="D410" s="8" t="s">
        <v>2332</v>
      </c>
      <c r="E410" s="2" t="s">
        <v>105</v>
      </c>
      <c r="G410" s="69">
        <v>933</v>
      </c>
      <c r="H410" s="8">
        <v>1280</v>
      </c>
      <c r="I410" s="69" t="s">
        <v>1309</v>
      </c>
      <c r="J410" s="8" t="s">
        <v>412</v>
      </c>
      <c r="K410" s="69" t="s">
        <v>175</v>
      </c>
      <c r="L410" s="175" t="s">
        <v>1855</v>
      </c>
      <c r="M410" s="134">
        <f>(20.176+22.63)/2</f>
        <v>21.402999999999999</v>
      </c>
      <c r="N410" s="61">
        <v>29.62</v>
      </c>
      <c r="O410" s="61">
        <v>-98.37</v>
      </c>
      <c r="P410" s="99">
        <v>126.402078446346</v>
      </c>
      <c r="Q410" s="69" t="s">
        <v>207</v>
      </c>
      <c r="R410" s="69" t="s">
        <v>2363</v>
      </c>
      <c r="T410" s="63" t="s">
        <v>171</v>
      </c>
      <c r="U410" s="63" t="s">
        <v>13</v>
      </c>
      <c r="X410" s="119">
        <v>37.67</v>
      </c>
      <c r="Y410" s="119">
        <v>15.49</v>
      </c>
    </row>
    <row r="411" spans="1:133" ht="17" x14ac:dyDescent="0.2">
      <c r="A411" s="100" t="str">
        <f>CONCATENATE(E411," ",F411)</f>
        <v xml:space="preserve">Bison </v>
      </c>
      <c r="B411" s="9" t="s">
        <v>1668</v>
      </c>
      <c r="C411" s="69" t="s">
        <v>1571</v>
      </c>
      <c r="D411" s="8" t="s">
        <v>2332</v>
      </c>
      <c r="E411" s="2" t="s">
        <v>105</v>
      </c>
      <c r="G411" s="69">
        <v>933</v>
      </c>
      <c r="H411" s="8">
        <v>609</v>
      </c>
      <c r="I411" s="69" t="s">
        <v>1309</v>
      </c>
      <c r="J411" s="8" t="s">
        <v>412</v>
      </c>
      <c r="K411" s="69" t="s">
        <v>175</v>
      </c>
      <c r="L411" s="175" t="s">
        <v>1855</v>
      </c>
      <c r="M411" s="134">
        <f>(20.176+22.63)/2</f>
        <v>21.402999999999999</v>
      </c>
      <c r="N411" s="61">
        <v>29.62</v>
      </c>
      <c r="O411" s="61">
        <v>-98.37</v>
      </c>
      <c r="P411" s="99">
        <v>126.402078446346</v>
      </c>
      <c r="Q411" s="69" t="s">
        <v>129</v>
      </c>
      <c r="R411" s="63" t="s">
        <v>2366</v>
      </c>
      <c r="T411" s="63" t="s">
        <v>166</v>
      </c>
      <c r="U411" s="63" t="s">
        <v>13</v>
      </c>
      <c r="X411" s="119">
        <v>46.39</v>
      </c>
      <c r="Y411" s="119">
        <v>16.27</v>
      </c>
    </row>
    <row r="412" spans="1:133" ht="17" x14ac:dyDescent="0.2">
      <c r="A412" s="100" t="str">
        <f>CONCATENATE(E412," ",F412)</f>
        <v xml:space="preserve">Bison </v>
      </c>
      <c r="B412" s="9" t="s">
        <v>1668</v>
      </c>
      <c r="C412" s="69" t="s">
        <v>1571</v>
      </c>
      <c r="D412" s="8" t="s">
        <v>2332</v>
      </c>
      <c r="E412" s="2" t="s">
        <v>105</v>
      </c>
      <c r="G412" s="69">
        <v>933</v>
      </c>
      <c r="H412" s="8">
        <v>2198</v>
      </c>
      <c r="I412" s="69" t="s">
        <v>1309</v>
      </c>
      <c r="J412" s="8" t="s">
        <v>412</v>
      </c>
      <c r="K412" s="69" t="s">
        <v>175</v>
      </c>
      <c r="L412" s="175" t="s">
        <v>1855</v>
      </c>
      <c r="M412" s="134">
        <f>(20.176+22.63)/2</f>
        <v>21.402999999999999</v>
      </c>
      <c r="N412" s="61">
        <v>29.62</v>
      </c>
      <c r="O412" s="61">
        <v>-98.37</v>
      </c>
      <c r="P412" s="99">
        <v>126.402078446346</v>
      </c>
      <c r="Q412" s="69" t="s">
        <v>129</v>
      </c>
      <c r="R412" s="63" t="s">
        <v>2366</v>
      </c>
      <c r="T412" s="63" t="s">
        <v>166</v>
      </c>
      <c r="U412" s="63" t="s">
        <v>13</v>
      </c>
      <c r="X412" s="119">
        <v>37.590000000000003</v>
      </c>
      <c r="Y412" s="119">
        <v>16.940000000000001</v>
      </c>
    </row>
    <row r="413" spans="1:133" ht="17" x14ac:dyDescent="0.2">
      <c r="A413" s="100" t="str">
        <f>CONCATENATE(E413," ",F413)</f>
        <v xml:space="preserve">Bison </v>
      </c>
      <c r="B413" s="9" t="s">
        <v>1668</v>
      </c>
      <c r="C413" s="69" t="s">
        <v>1571</v>
      </c>
      <c r="D413" s="8" t="s">
        <v>2332</v>
      </c>
      <c r="E413" s="2" t="s">
        <v>105</v>
      </c>
      <c r="G413" s="69">
        <v>933</v>
      </c>
      <c r="H413" s="8">
        <v>3285</v>
      </c>
      <c r="I413" s="69" t="s">
        <v>1309</v>
      </c>
      <c r="J413" s="8" t="s">
        <v>412</v>
      </c>
      <c r="K413" s="69" t="s">
        <v>175</v>
      </c>
      <c r="L413" s="175" t="s">
        <v>1855</v>
      </c>
      <c r="M413" s="134">
        <f>(20.176+22.63)/2</f>
        <v>21.402999999999999</v>
      </c>
      <c r="N413" s="61">
        <v>29.62</v>
      </c>
      <c r="O413" s="61">
        <v>-98.37</v>
      </c>
      <c r="P413" s="99">
        <v>126.402078446346</v>
      </c>
      <c r="Q413" s="69" t="s">
        <v>129</v>
      </c>
      <c r="R413" s="63" t="s">
        <v>2366</v>
      </c>
      <c r="T413" s="63" t="s">
        <v>166</v>
      </c>
      <c r="U413" s="63" t="s">
        <v>13</v>
      </c>
      <c r="X413" s="119">
        <v>41.11</v>
      </c>
      <c r="Y413" s="119">
        <v>15.56</v>
      </c>
    </row>
    <row r="414" spans="1:133" ht="17" x14ac:dyDescent="0.2">
      <c r="A414" s="100" t="str">
        <f>CONCATENATE(E414," ",F414)</f>
        <v xml:space="preserve">Bison </v>
      </c>
      <c r="B414" s="9" t="s">
        <v>1668</v>
      </c>
      <c r="C414" s="69" t="s">
        <v>1571</v>
      </c>
      <c r="D414" s="8" t="s">
        <v>2332</v>
      </c>
      <c r="E414" s="2" t="s">
        <v>105</v>
      </c>
      <c r="G414" s="69">
        <v>933</v>
      </c>
      <c r="H414" s="8">
        <v>3390</v>
      </c>
      <c r="I414" s="69" t="s">
        <v>1309</v>
      </c>
      <c r="J414" s="8" t="s">
        <v>412</v>
      </c>
      <c r="K414" s="69" t="s">
        <v>175</v>
      </c>
      <c r="L414" s="175" t="s">
        <v>1855</v>
      </c>
      <c r="M414" s="134">
        <f>(20.176+22.63)/2</f>
        <v>21.402999999999999</v>
      </c>
      <c r="N414" s="61">
        <v>29.62</v>
      </c>
      <c r="O414" s="61">
        <v>-98.37</v>
      </c>
      <c r="P414" s="99">
        <v>126.402078446346</v>
      </c>
      <c r="Q414" s="69" t="s">
        <v>152</v>
      </c>
      <c r="R414" s="69" t="s">
        <v>2367</v>
      </c>
      <c r="T414" s="63" t="s">
        <v>166</v>
      </c>
      <c r="U414" s="63" t="s">
        <v>13</v>
      </c>
      <c r="X414" s="119">
        <v>49.98</v>
      </c>
      <c r="Y414" s="119">
        <v>17.16</v>
      </c>
      <c r="BK414" s="76"/>
      <c r="BL414" s="76"/>
      <c r="BM414" s="76"/>
      <c r="BN414" s="76"/>
      <c r="BO414" s="76"/>
      <c r="BP414" s="76"/>
      <c r="BQ414" s="76"/>
      <c r="BR414" s="76"/>
      <c r="BS414" s="76"/>
      <c r="BT414" s="76"/>
      <c r="BU414" s="76"/>
      <c r="BV414" s="76"/>
      <c r="BW414" s="76"/>
      <c r="BX414" s="76"/>
      <c r="BY414" s="76"/>
      <c r="BZ414" s="76"/>
      <c r="CA414" s="76"/>
      <c r="CB414" s="76"/>
      <c r="CC414" s="76"/>
      <c r="CD414" s="76"/>
      <c r="CE414" s="76"/>
      <c r="CF414" s="76"/>
      <c r="CG414" s="76"/>
      <c r="CH414" s="76"/>
      <c r="CI414" s="76"/>
      <c r="CJ414" s="76"/>
      <c r="CK414" s="76"/>
      <c r="CL414" s="76"/>
      <c r="CM414" s="76"/>
      <c r="CN414" s="76"/>
      <c r="CO414" s="76"/>
      <c r="CP414" s="76"/>
      <c r="CQ414" s="76"/>
      <c r="CR414" s="76"/>
      <c r="CS414" s="76"/>
      <c r="CT414" s="76"/>
      <c r="CU414" s="76"/>
      <c r="CV414" s="76"/>
      <c r="CW414" s="76"/>
      <c r="CX414" s="76"/>
      <c r="CY414" s="76"/>
      <c r="CZ414" s="76"/>
      <c r="DA414" s="76"/>
      <c r="DB414" s="76"/>
      <c r="DC414" s="76"/>
      <c r="DD414" s="76"/>
      <c r="DE414" s="76"/>
      <c r="DF414" s="76"/>
      <c r="DG414" s="76"/>
      <c r="DH414" s="76"/>
      <c r="DI414" s="76"/>
      <c r="DJ414" s="76"/>
      <c r="DK414" s="76"/>
      <c r="DL414" s="76"/>
      <c r="DM414" s="76"/>
      <c r="DN414" s="76"/>
      <c r="DO414" s="76"/>
      <c r="DP414" s="76"/>
      <c r="DQ414" s="76"/>
      <c r="DR414" s="76"/>
      <c r="DS414" s="76"/>
      <c r="DT414" s="76"/>
      <c r="DU414" s="76"/>
      <c r="DV414" s="76"/>
      <c r="DW414" s="76"/>
      <c r="DX414" s="76"/>
      <c r="DY414" s="76"/>
      <c r="DZ414" s="76"/>
    </row>
    <row r="415" spans="1:133" ht="17" x14ac:dyDescent="0.2">
      <c r="A415" s="100" t="str">
        <f>CONCATENATE(E415," ",F415)</f>
        <v xml:space="preserve">Bison </v>
      </c>
      <c r="B415" s="9" t="s">
        <v>1671</v>
      </c>
      <c r="C415" s="69" t="s">
        <v>1571</v>
      </c>
      <c r="D415" s="8" t="s">
        <v>2332</v>
      </c>
      <c r="E415" s="2" t="s">
        <v>105</v>
      </c>
      <c r="F415" s="131"/>
      <c r="G415" s="69">
        <v>933</v>
      </c>
      <c r="H415" s="8">
        <v>583</v>
      </c>
      <c r="I415" s="69" t="s">
        <v>1309</v>
      </c>
      <c r="J415" s="8" t="s">
        <v>412</v>
      </c>
      <c r="K415" s="69" t="s">
        <v>175</v>
      </c>
      <c r="L415" s="175" t="s">
        <v>1855</v>
      </c>
      <c r="M415" s="134">
        <f>(20.176+22.63)/2</f>
        <v>21.402999999999999</v>
      </c>
      <c r="N415" s="61">
        <v>29.62</v>
      </c>
      <c r="O415" s="61">
        <v>-98.37</v>
      </c>
      <c r="P415" s="99">
        <v>126.402078446346</v>
      </c>
      <c r="Q415" s="69" t="s">
        <v>114</v>
      </c>
      <c r="R415" s="69" t="s">
        <v>114</v>
      </c>
      <c r="T415" s="63" t="s">
        <v>171</v>
      </c>
      <c r="U415" s="63" t="s">
        <v>13</v>
      </c>
      <c r="X415" s="119">
        <v>90.92</v>
      </c>
      <c r="Y415" s="119">
        <v>43.59</v>
      </c>
    </row>
    <row r="416" spans="1:133" ht="17" x14ac:dyDescent="0.2">
      <c r="A416" s="100" t="str">
        <f>CONCATENATE(E416," ",F416)</f>
        <v xml:space="preserve">Bison </v>
      </c>
      <c r="B416" s="9" t="s">
        <v>1671</v>
      </c>
      <c r="C416" s="69" t="s">
        <v>1571</v>
      </c>
      <c r="D416" s="8" t="s">
        <v>2332</v>
      </c>
      <c r="E416" s="2" t="s">
        <v>105</v>
      </c>
      <c r="G416" s="69">
        <v>933</v>
      </c>
      <c r="H416" s="8">
        <v>3335</v>
      </c>
      <c r="I416" s="69" t="s">
        <v>1309</v>
      </c>
      <c r="J416" s="8" t="s">
        <v>412</v>
      </c>
      <c r="K416" s="69" t="s">
        <v>175</v>
      </c>
      <c r="L416" s="175" t="s">
        <v>1855</v>
      </c>
      <c r="M416" s="134">
        <f>(20.176+22.63)/2</f>
        <v>21.402999999999999</v>
      </c>
      <c r="N416" s="61">
        <v>29.62</v>
      </c>
      <c r="O416" s="61">
        <v>-98.37</v>
      </c>
      <c r="P416" s="99">
        <v>126.402078446346</v>
      </c>
      <c r="Q416" s="69" t="s">
        <v>114</v>
      </c>
      <c r="R416" s="69" t="s">
        <v>114</v>
      </c>
      <c r="T416" s="63" t="s">
        <v>171</v>
      </c>
      <c r="U416" s="63" t="s">
        <v>13</v>
      </c>
      <c r="X416" s="119">
        <v>68.27</v>
      </c>
      <c r="Y416" s="119">
        <v>39.92</v>
      </c>
      <c r="AE416" s="190"/>
      <c r="AF416" s="190"/>
      <c r="AG416" s="197"/>
      <c r="AH416" s="197"/>
      <c r="AI416" s="197"/>
      <c r="AJ416" s="197"/>
      <c r="AK416" s="197"/>
      <c r="AL416" s="197"/>
      <c r="AM416" s="197"/>
      <c r="AN416" s="197"/>
      <c r="AO416" s="197"/>
      <c r="AP416" s="197"/>
      <c r="AQ416" s="197"/>
      <c r="AR416" s="197"/>
      <c r="AS416" s="197"/>
      <c r="AT416" s="197"/>
      <c r="AU416" s="197"/>
      <c r="AV416" s="197"/>
      <c r="AW416" s="197"/>
      <c r="AX416" s="197"/>
      <c r="AY416" s="197"/>
      <c r="AZ416" s="197"/>
      <c r="BA416" s="197"/>
      <c r="BB416" s="197"/>
      <c r="BC416" s="197"/>
      <c r="BD416" s="197"/>
      <c r="BE416" s="197"/>
      <c r="BF416" s="197"/>
      <c r="BG416" s="197"/>
      <c r="BH416" s="197"/>
      <c r="BI416" s="197"/>
      <c r="BJ416" s="197"/>
      <c r="BK416" s="197"/>
      <c r="BL416" s="197"/>
      <c r="BM416" s="197"/>
      <c r="BN416" s="197"/>
      <c r="BO416" s="197"/>
      <c r="BP416" s="197"/>
      <c r="BQ416" s="197"/>
      <c r="BR416" s="197"/>
      <c r="BS416" s="197"/>
      <c r="BT416" s="197"/>
      <c r="BU416" s="197"/>
      <c r="BV416" s="197"/>
      <c r="BW416" s="197"/>
      <c r="BX416" s="197"/>
      <c r="BY416" s="197"/>
      <c r="BZ416" s="197"/>
      <c r="CA416" s="197"/>
      <c r="CB416" s="197"/>
      <c r="CC416" s="197"/>
      <c r="CD416" s="197"/>
      <c r="CE416" s="197"/>
      <c r="CF416" s="197"/>
      <c r="CG416" s="197"/>
      <c r="CH416" s="197"/>
      <c r="CI416" s="197"/>
      <c r="CJ416" s="197"/>
      <c r="CK416" s="197"/>
      <c r="CL416" s="197"/>
      <c r="CM416" s="197"/>
      <c r="CN416" s="197"/>
      <c r="CO416" s="197"/>
      <c r="CP416" s="197"/>
      <c r="CQ416" s="197"/>
      <c r="CR416" s="197"/>
      <c r="CS416" s="197"/>
      <c r="CT416" s="197"/>
      <c r="CU416" s="197"/>
      <c r="CV416" s="197"/>
      <c r="CW416" s="197"/>
      <c r="CX416" s="197"/>
      <c r="CY416" s="197"/>
      <c r="CZ416" s="197"/>
      <c r="DA416" s="197"/>
      <c r="DB416" s="197"/>
      <c r="DC416" s="197"/>
      <c r="DD416" s="197"/>
      <c r="DE416" s="197"/>
      <c r="DF416" s="197"/>
      <c r="DG416" s="197"/>
      <c r="DH416" s="197"/>
      <c r="DI416" s="197"/>
      <c r="DJ416" s="197"/>
      <c r="DK416" s="197"/>
      <c r="DL416" s="197"/>
      <c r="DM416" s="197"/>
      <c r="DN416" s="197"/>
      <c r="DO416" s="197"/>
      <c r="DP416" s="197"/>
      <c r="DQ416" s="197"/>
      <c r="DR416" s="197"/>
      <c r="DS416" s="197"/>
      <c r="DT416" s="197"/>
      <c r="DU416" s="197"/>
      <c r="DV416" s="197"/>
      <c r="DW416" s="197"/>
      <c r="DX416" s="197"/>
      <c r="DY416" s="197"/>
      <c r="DZ416" s="197"/>
    </row>
    <row r="417" spans="1:133" ht="17" x14ac:dyDescent="0.2">
      <c r="A417" s="100" t="str">
        <f>CONCATENATE(E417," ",F417)</f>
        <v xml:space="preserve">Bison </v>
      </c>
      <c r="B417" s="9" t="s">
        <v>1668</v>
      </c>
      <c r="C417" s="69" t="s">
        <v>1571</v>
      </c>
      <c r="D417" s="8" t="s">
        <v>2332</v>
      </c>
      <c r="E417" s="2" t="s">
        <v>105</v>
      </c>
      <c r="G417" s="69">
        <v>933</v>
      </c>
      <c r="H417" s="8">
        <v>4307</v>
      </c>
      <c r="I417" s="69" t="s">
        <v>1309</v>
      </c>
      <c r="J417" s="8" t="s">
        <v>412</v>
      </c>
      <c r="K417" s="69" t="s">
        <v>175</v>
      </c>
      <c r="L417" s="175" t="s">
        <v>1855</v>
      </c>
      <c r="M417" s="134">
        <f>(20.176+22.63)/2</f>
        <v>21.402999999999999</v>
      </c>
      <c r="N417" s="61">
        <v>29.62</v>
      </c>
      <c r="O417" s="61">
        <v>-98.37</v>
      </c>
      <c r="P417" s="99">
        <v>126.402078446346</v>
      </c>
      <c r="Q417" s="69" t="s">
        <v>114</v>
      </c>
      <c r="R417" s="69" t="s">
        <v>114</v>
      </c>
      <c r="U417" s="63" t="s">
        <v>13</v>
      </c>
      <c r="X417" s="119">
        <v>69.55</v>
      </c>
      <c r="Y417" s="119">
        <v>39.79</v>
      </c>
      <c r="AD417" s="9" t="s">
        <v>1670</v>
      </c>
      <c r="AE417" s="190"/>
      <c r="AF417" s="190"/>
      <c r="AG417" s="197"/>
      <c r="AH417" s="197"/>
      <c r="AI417" s="197"/>
      <c r="AJ417" s="197"/>
      <c r="AK417" s="197"/>
      <c r="AL417" s="197"/>
      <c r="AM417" s="197"/>
      <c r="AN417" s="197"/>
      <c r="AO417" s="197"/>
      <c r="AP417" s="197"/>
      <c r="AQ417" s="197"/>
      <c r="AR417" s="197"/>
      <c r="AS417" s="197"/>
      <c r="AT417" s="197"/>
      <c r="AU417" s="197"/>
      <c r="AV417" s="197"/>
      <c r="AW417" s="197"/>
      <c r="AX417" s="197"/>
      <c r="AY417" s="197"/>
      <c r="AZ417" s="197"/>
      <c r="BA417" s="197"/>
      <c r="BB417" s="197"/>
      <c r="BC417" s="197"/>
      <c r="BD417" s="197"/>
      <c r="BE417" s="197"/>
      <c r="BF417" s="197"/>
      <c r="BG417" s="197"/>
      <c r="BH417" s="197"/>
      <c r="BI417" s="197"/>
      <c r="BJ417" s="197"/>
      <c r="BK417" s="197"/>
      <c r="BL417" s="197"/>
      <c r="BM417" s="197"/>
      <c r="BN417" s="197"/>
      <c r="BO417" s="197"/>
      <c r="BP417" s="197"/>
      <c r="BQ417" s="197"/>
      <c r="BR417" s="197"/>
      <c r="BS417" s="197"/>
      <c r="BT417" s="197"/>
      <c r="BU417" s="197"/>
      <c r="BV417" s="197"/>
      <c r="BW417" s="197"/>
      <c r="BX417" s="197"/>
      <c r="BY417" s="197"/>
      <c r="BZ417" s="197"/>
      <c r="CA417" s="197"/>
      <c r="CB417" s="197"/>
      <c r="CC417" s="197"/>
      <c r="CD417" s="197"/>
      <c r="CE417" s="197"/>
      <c r="CF417" s="197"/>
      <c r="CG417" s="197"/>
      <c r="CH417" s="197"/>
      <c r="CI417" s="197"/>
      <c r="CJ417" s="197"/>
      <c r="CK417" s="197"/>
      <c r="CL417" s="197"/>
      <c r="CM417" s="197"/>
      <c r="CN417" s="197"/>
      <c r="CO417" s="197"/>
      <c r="CP417" s="197"/>
      <c r="CQ417" s="197"/>
      <c r="CR417" s="197"/>
      <c r="CS417" s="197"/>
      <c r="CT417" s="197"/>
      <c r="CU417" s="197"/>
      <c r="CV417" s="197"/>
      <c r="CW417" s="197"/>
      <c r="CX417" s="197"/>
      <c r="CY417" s="197"/>
      <c r="CZ417" s="197"/>
      <c r="DA417" s="197"/>
      <c r="DB417" s="197"/>
      <c r="DC417" s="197"/>
      <c r="DD417" s="197"/>
      <c r="DE417" s="197"/>
      <c r="DF417" s="197"/>
      <c r="DG417" s="197"/>
      <c r="DH417" s="197"/>
      <c r="DI417" s="197"/>
      <c r="DJ417" s="197"/>
      <c r="DK417" s="197"/>
      <c r="DL417" s="197"/>
      <c r="DM417" s="197"/>
      <c r="DN417" s="197"/>
      <c r="DO417" s="197"/>
      <c r="DP417" s="197"/>
      <c r="DQ417" s="197"/>
      <c r="DR417" s="197"/>
      <c r="DS417" s="197"/>
      <c r="DT417" s="197"/>
      <c r="DU417" s="197"/>
      <c r="DV417" s="197"/>
      <c r="DW417" s="197"/>
      <c r="DX417" s="197"/>
      <c r="DY417" s="197"/>
      <c r="DZ417" s="197"/>
    </row>
    <row r="418" spans="1:133" ht="17" x14ac:dyDescent="0.2">
      <c r="A418" s="100" t="str">
        <f>CONCATENATE(E418," ",F418)</f>
        <v xml:space="preserve">Bison </v>
      </c>
      <c r="B418" s="9" t="s">
        <v>1668</v>
      </c>
      <c r="C418" s="69" t="s">
        <v>1571</v>
      </c>
      <c r="D418" s="8" t="s">
        <v>2332</v>
      </c>
      <c r="E418" s="2" t="s">
        <v>105</v>
      </c>
      <c r="G418" s="69">
        <v>933</v>
      </c>
      <c r="H418" s="8">
        <v>3525</v>
      </c>
      <c r="I418" s="69" t="s">
        <v>1309</v>
      </c>
      <c r="J418" s="8" t="s">
        <v>412</v>
      </c>
      <c r="K418" s="69" t="s">
        <v>175</v>
      </c>
      <c r="L418" s="175" t="s">
        <v>1855</v>
      </c>
      <c r="M418" s="134">
        <f>(20.176+22.63)/2</f>
        <v>21.402999999999999</v>
      </c>
      <c r="N418" s="61">
        <v>29.62</v>
      </c>
      <c r="O418" s="61">
        <v>-98.37</v>
      </c>
      <c r="P418" s="99">
        <v>126.402078446346</v>
      </c>
      <c r="Q418" s="69" t="s">
        <v>184</v>
      </c>
      <c r="R418" s="69" t="s">
        <v>2373</v>
      </c>
      <c r="T418" s="63" t="s">
        <v>171</v>
      </c>
      <c r="U418" s="63" t="s">
        <v>13</v>
      </c>
      <c r="X418" s="119">
        <v>32.729999999999997</v>
      </c>
      <c r="Y418" s="119">
        <v>27.16</v>
      </c>
      <c r="AD418" s="9" t="s">
        <v>1669</v>
      </c>
      <c r="BK418" s="76"/>
      <c r="BL418" s="76"/>
      <c r="BM418" s="76"/>
      <c r="BN418" s="76"/>
      <c r="BO418" s="76"/>
      <c r="BP418" s="76"/>
      <c r="BQ418" s="76"/>
      <c r="BR418" s="76"/>
      <c r="BS418" s="76"/>
      <c r="BT418" s="76"/>
      <c r="BU418" s="76"/>
      <c r="BV418" s="76"/>
      <c r="BW418" s="76"/>
      <c r="BX418" s="76"/>
      <c r="BY418" s="76"/>
      <c r="BZ418" s="76"/>
      <c r="CA418" s="76"/>
      <c r="CB418" s="76"/>
      <c r="CC418" s="76"/>
      <c r="CD418" s="76"/>
      <c r="CE418" s="76"/>
      <c r="CF418" s="76"/>
      <c r="CG418" s="76"/>
      <c r="CH418" s="76"/>
      <c r="CI418" s="76"/>
      <c r="CJ418" s="76"/>
      <c r="CK418" s="76"/>
      <c r="CL418" s="76"/>
      <c r="CM418" s="76"/>
      <c r="CN418" s="76"/>
      <c r="CO418" s="76"/>
      <c r="CP418" s="76"/>
      <c r="CQ418" s="76"/>
      <c r="CR418" s="76"/>
      <c r="CS418" s="76"/>
      <c r="CT418" s="76"/>
      <c r="CU418" s="76"/>
      <c r="CV418" s="76"/>
      <c r="CW418" s="76"/>
      <c r="CX418" s="76"/>
      <c r="CY418" s="76"/>
      <c r="CZ418" s="76"/>
      <c r="DA418" s="76"/>
      <c r="DB418" s="76"/>
      <c r="DC418" s="76"/>
      <c r="DD418" s="76"/>
      <c r="DE418" s="76"/>
      <c r="DF418" s="76"/>
      <c r="DG418" s="76"/>
      <c r="DH418" s="76"/>
      <c r="DI418" s="76"/>
      <c r="DJ418" s="76"/>
      <c r="DK418" s="76"/>
      <c r="DL418" s="76"/>
      <c r="DM418" s="76"/>
      <c r="DN418" s="76"/>
      <c r="DO418" s="76"/>
      <c r="DP418" s="76"/>
      <c r="DQ418" s="76"/>
      <c r="DR418" s="76"/>
      <c r="DS418" s="76"/>
      <c r="DT418" s="76"/>
      <c r="DU418" s="76"/>
      <c r="DV418" s="76"/>
      <c r="DW418" s="76"/>
      <c r="DX418" s="76"/>
      <c r="DY418" s="76"/>
      <c r="DZ418" s="76"/>
    </row>
    <row r="419" spans="1:133" s="84" customFormat="1" ht="17" x14ac:dyDescent="0.2">
      <c r="A419" s="100" t="str">
        <f>CONCATENATE(E419," ",F419)</f>
        <v xml:space="preserve">Bison </v>
      </c>
      <c r="B419" s="9" t="s">
        <v>1668</v>
      </c>
      <c r="C419" s="69" t="s">
        <v>1571</v>
      </c>
      <c r="D419" s="8" t="s">
        <v>2332</v>
      </c>
      <c r="E419" s="2" t="s">
        <v>105</v>
      </c>
      <c r="F419" s="2"/>
      <c r="G419" s="69">
        <v>933</v>
      </c>
      <c r="H419" s="8">
        <v>330</v>
      </c>
      <c r="I419" s="69" t="s">
        <v>1309</v>
      </c>
      <c r="J419" s="8" t="s">
        <v>412</v>
      </c>
      <c r="K419" s="69" t="s">
        <v>175</v>
      </c>
      <c r="L419" s="175" t="s">
        <v>1855</v>
      </c>
      <c r="M419" s="134">
        <f>(20.176+22.63)/2</f>
        <v>21.402999999999999</v>
      </c>
      <c r="N419" s="61">
        <v>29.62</v>
      </c>
      <c r="O419" s="61">
        <v>-98.37</v>
      </c>
      <c r="P419" s="99">
        <v>126.402078446346</v>
      </c>
      <c r="Q419" s="69" t="s">
        <v>211</v>
      </c>
      <c r="R419" s="69" t="s">
        <v>2376</v>
      </c>
      <c r="S419" s="69"/>
      <c r="T419" s="63" t="s">
        <v>171</v>
      </c>
      <c r="U419" s="63" t="s">
        <v>13</v>
      </c>
      <c r="V419" s="63"/>
      <c r="W419" s="63"/>
      <c r="X419" s="119">
        <v>39.53</v>
      </c>
      <c r="Y419" s="119">
        <v>15.69</v>
      </c>
      <c r="Z419" s="69"/>
      <c r="AA419" s="179"/>
      <c r="AB419" s="98"/>
      <c r="AC419" s="9"/>
      <c r="AD419" s="9"/>
      <c r="AE419" s="63"/>
      <c r="AF419" s="63"/>
      <c r="AG419" s="76"/>
      <c r="AH419" s="76"/>
      <c r="AI419" s="76"/>
      <c r="AJ419" s="76"/>
      <c r="AK419" s="76"/>
      <c r="AL419" s="76"/>
      <c r="AM419" s="76"/>
      <c r="AN419" s="76"/>
      <c r="AO419" s="76"/>
      <c r="AP419" s="76"/>
      <c r="AQ419" s="76"/>
      <c r="AR419" s="76"/>
      <c r="AS419" s="76"/>
      <c r="AT419" s="76"/>
      <c r="AU419" s="76"/>
      <c r="AV419" s="76"/>
      <c r="AW419" s="76"/>
      <c r="AX419" s="76"/>
      <c r="AY419" s="76"/>
      <c r="AZ419" s="76"/>
      <c r="BA419" s="76"/>
      <c r="BB419" s="76"/>
      <c r="BC419" s="76"/>
      <c r="BD419" s="76"/>
      <c r="BE419" s="76"/>
      <c r="BF419" s="76"/>
      <c r="BG419" s="76"/>
      <c r="BH419" s="76"/>
      <c r="BI419" s="76"/>
      <c r="BJ419" s="76"/>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row>
    <row r="420" spans="1:133" s="84" customFormat="1" ht="17" x14ac:dyDescent="0.2">
      <c r="A420" s="100" t="str">
        <f>CONCATENATE(E420," ",F420)</f>
        <v xml:space="preserve">Bison </v>
      </c>
      <c r="B420" s="9" t="s">
        <v>1668</v>
      </c>
      <c r="C420" s="69" t="s">
        <v>1571</v>
      </c>
      <c r="D420" s="8" t="s">
        <v>2332</v>
      </c>
      <c r="E420" s="2" t="s">
        <v>105</v>
      </c>
      <c r="F420" s="2"/>
      <c r="G420" s="69">
        <v>933</v>
      </c>
      <c r="H420" s="8">
        <v>999</v>
      </c>
      <c r="I420" s="69" t="s">
        <v>1309</v>
      </c>
      <c r="J420" s="8" t="s">
        <v>412</v>
      </c>
      <c r="K420" s="69" t="s">
        <v>175</v>
      </c>
      <c r="L420" s="175" t="s">
        <v>1855</v>
      </c>
      <c r="M420" s="134">
        <f>(20.176+22.63)/2</f>
        <v>21.402999999999999</v>
      </c>
      <c r="N420" s="61">
        <v>29.62</v>
      </c>
      <c r="O420" s="61">
        <v>-98.37</v>
      </c>
      <c r="P420" s="99">
        <v>126.402078446346</v>
      </c>
      <c r="Q420" s="69" t="s">
        <v>211</v>
      </c>
      <c r="R420" s="69" t="s">
        <v>2376</v>
      </c>
      <c r="S420" s="69"/>
      <c r="T420" s="63" t="s">
        <v>166</v>
      </c>
      <c r="U420" s="63" t="s">
        <v>13</v>
      </c>
      <c r="V420" s="63"/>
      <c r="W420" s="63"/>
      <c r="X420" s="119">
        <v>36.94</v>
      </c>
      <c r="Y420" s="119">
        <v>19.010000000000002</v>
      </c>
      <c r="Z420" s="69"/>
      <c r="AA420" s="179"/>
      <c r="AB420" s="98"/>
      <c r="AC420" s="9"/>
      <c r="AD420" s="9"/>
      <c r="AE420" s="63"/>
      <c r="AF420" s="63"/>
      <c r="AG420" s="76"/>
      <c r="AH420" s="76"/>
      <c r="AI420" s="76"/>
      <c r="AJ420" s="76"/>
      <c r="AK420" s="76"/>
      <c r="AL420" s="76"/>
      <c r="AM420" s="76"/>
      <c r="AN420" s="76"/>
      <c r="AO420" s="76"/>
      <c r="AP420" s="76"/>
      <c r="AQ420" s="76"/>
      <c r="AR420" s="76"/>
      <c r="AS420" s="76"/>
      <c r="AT420" s="76"/>
      <c r="AU420" s="76"/>
      <c r="AV420" s="76"/>
      <c r="AW420" s="76"/>
      <c r="AX420" s="76"/>
      <c r="AY420" s="76"/>
      <c r="AZ420" s="76"/>
      <c r="BA420" s="76"/>
      <c r="BB420" s="76"/>
      <c r="BC420" s="76"/>
      <c r="BD420" s="76"/>
      <c r="BE420" s="76"/>
      <c r="BF420" s="76"/>
      <c r="BG420" s="76"/>
      <c r="BH420" s="76"/>
      <c r="BI420" s="76"/>
      <c r="BJ420" s="76"/>
      <c r="EA420" s="10"/>
      <c r="EB420" s="10"/>
      <c r="EC420" s="10"/>
    </row>
    <row r="421" spans="1:133" s="84" customFormat="1" ht="17" x14ac:dyDescent="0.2">
      <c r="A421" s="100" t="str">
        <f>CONCATENATE(E421," ",F421)</f>
        <v xml:space="preserve">Bison </v>
      </c>
      <c r="B421" s="9" t="s">
        <v>1668</v>
      </c>
      <c r="C421" s="69" t="s">
        <v>1571</v>
      </c>
      <c r="D421" s="8" t="s">
        <v>2332</v>
      </c>
      <c r="E421" s="2" t="s">
        <v>105</v>
      </c>
      <c r="F421" s="2"/>
      <c r="G421" s="69">
        <v>933</v>
      </c>
      <c r="H421" s="8">
        <v>3403</v>
      </c>
      <c r="I421" s="69" t="s">
        <v>1309</v>
      </c>
      <c r="J421" s="8" t="s">
        <v>412</v>
      </c>
      <c r="K421" s="69" t="s">
        <v>175</v>
      </c>
      <c r="L421" s="175" t="s">
        <v>1855</v>
      </c>
      <c r="M421" s="134">
        <f>(20.176+22.63)/2</f>
        <v>21.402999999999999</v>
      </c>
      <c r="N421" s="61">
        <v>29.62</v>
      </c>
      <c r="O421" s="61">
        <v>-98.37</v>
      </c>
      <c r="P421" s="99">
        <v>126.402078446346</v>
      </c>
      <c r="Q421" s="69" t="s">
        <v>183</v>
      </c>
      <c r="R421" s="69" t="s">
        <v>2378</v>
      </c>
      <c r="S421" s="69"/>
      <c r="T421" s="63" t="s">
        <v>171</v>
      </c>
      <c r="U421" s="63" t="s">
        <v>13</v>
      </c>
      <c r="V421" s="63"/>
      <c r="W421" s="63"/>
      <c r="X421" s="119">
        <v>38.74</v>
      </c>
      <c r="Y421" s="119">
        <v>22.04</v>
      </c>
      <c r="Z421" s="69"/>
      <c r="AA421" s="179"/>
      <c r="AB421" s="98"/>
      <c r="AC421" s="9"/>
      <c r="AD421" s="9"/>
      <c r="AE421" s="63"/>
      <c r="AF421" s="63"/>
      <c r="AG421" s="76"/>
      <c r="AH421" s="76"/>
      <c r="AI421" s="76"/>
      <c r="AJ421" s="76"/>
      <c r="AK421" s="76"/>
      <c r="AL421" s="76"/>
      <c r="AM421" s="76"/>
      <c r="AN421" s="76"/>
      <c r="AO421" s="76"/>
      <c r="AP421" s="76"/>
      <c r="AQ421" s="76"/>
      <c r="AR421" s="76"/>
      <c r="AS421" s="76"/>
      <c r="AT421" s="76"/>
      <c r="AU421" s="76"/>
      <c r="AV421" s="76"/>
      <c r="AW421" s="76"/>
      <c r="AX421" s="76"/>
      <c r="AY421" s="76"/>
      <c r="AZ421" s="76"/>
      <c r="BA421" s="76"/>
      <c r="BB421" s="76"/>
      <c r="BC421" s="76"/>
      <c r="BD421" s="76"/>
      <c r="BE421" s="76"/>
      <c r="BF421" s="76"/>
      <c r="BG421" s="76"/>
      <c r="BH421" s="76"/>
      <c r="BI421" s="76"/>
      <c r="BJ421" s="76"/>
      <c r="BK421" s="76"/>
      <c r="BL421" s="76"/>
      <c r="BM421" s="76"/>
      <c r="BN421" s="76"/>
      <c r="BO421" s="76"/>
      <c r="BP421" s="76"/>
      <c r="BQ421" s="76"/>
      <c r="BR421" s="76"/>
      <c r="BS421" s="76"/>
      <c r="BT421" s="76"/>
      <c r="BU421" s="76"/>
      <c r="BV421" s="76"/>
      <c r="BW421" s="76"/>
      <c r="BX421" s="76"/>
      <c r="BY421" s="76"/>
      <c r="BZ421" s="76"/>
      <c r="CA421" s="76"/>
      <c r="CB421" s="76"/>
      <c r="CC421" s="76"/>
      <c r="CD421" s="76"/>
      <c r="CE421" s="76"/>
      <c r="CF421" s="76"/>
      <c r="CG421" s="76"/>
      <c r="CH421" s="76"/>
      <c r="CI421" s="76"/>
      <c r="CJ421" s="76"/>
      <c r="CK421" s="76"/>
      <c r="CL421" s="76"/>
      <c r="CM421" s="76"/>
      <c r="CN421" s="76"/>
      <c r="CO421" s="76"/>
      <c r="CP421" s="76"/>
      <c r="CQ421" s="76"/>
      <c r="CR421" s="76"/>
      <c r="CS421" s="76"/>
      <c r="CT421" s="76"/>
      <c r="CU421" s="76"/>
      <c r="CV421" s="76"/>
      <c r="CW421" s="76"/>
      <c r="CX421" s="76"/>
      <c r="CY421" s="76"/>
      <c r="CZ421" s="76"/>
      <c r="DA421" s="76"/>
      <c r="DB421" s="76"/>
      <c r="DC421" s="76"/>
      <c r="DD421" s="76"/>
      <c r="DE421" s="76"/>
      <c r="DF421" s="76"/>
      <c r="DG421" s="76"/>
      <c r="DH421" s="76"/>
      <c r="DI421" s="76"/>
      <c r="DJ421" s="76"/>
      <c r="DK421" s="76"/>
      <c r="DL421" s="76"/>
      <c r="DM421" s="76"/>
      <c r="DN421" s="76"/>
      <c r="DO421" s="76"/>
      <c r="DP421" s="76"/>
      <c r="DQ421" s="76"/>
      <c r="DR421" s="76"/>
      <c r="DS421" s="76"/>
      <c r="DT421" s="76"/>
      <c r="DU421" s="76"/>
      <c r="DV421" s="76"/>
      <c r="DW421" s="76"/>
      <c r="DX421" s="76"/>
      <c r="DY421" s="76"/>
      <c r="DZ421" s="76"/>
      <c r="EA421" s="10"/>
      <c r="EB421" s="10"/>
      <c r="EC421" s="10"/>
    </row>
    <row r="422" spans="1:133" s="84" customFormat="1" ht="17" x14ac:dyDescent="0.2">
      <c r="A422" s="100" t="str">
        <f>CONCATENATE(E422," ",F422)</f>
        <v xml:space="preserve">Bison </v>
      </c>
      <c r="B422" s="69" t="s">
        <v>2112</v>
      </c>
      <c r="C422" s="63" t="s">
        <v>2113</v>
      </c>
      <c r="D422" s="8" t="s">
        <v>2332</v>
      </c>
      <c r="E422" s="172" t="s">
        <v>105</v>
      </c>
      <c r="F422" s="172"/>
      <c r="G422" s="63">
        <v>31034</v>
      </c>
      <c r="H422" s="63">
        <v>14</v>
      </c>
      <c r="I422" s="63" t="s">
        <v>431</v>
      </c>
      <c r="J422" s="63" t="s">
        <v>220</v>
      </c>
      <c r="K422" s="63" t="s">
        <v>175</v>
      </c>
      <c r="L422" s="175"/>
      <c r="M422" s="63"/>
      <c r="N422" s="63"/>
      <c r="O422" s="63"/>
      <c r="P422" s="63"/>
      <c r="Q422" s="63" t="s">
        <v>207</v>
      </c>
      <c r="R422" s="69" t="s">
        <v>2363</v>
      </c>
      <c r="S422" s="63"/>
      <c r="T422" s="63" t="s">
        <v>166</v>
      </c>
      <c r="U422" s="63" t="s">
        <v>13</v>
      </c>
      <c r="V422" s="63"/>
      <c r="W422" s="63"/>
      <c r="X422" s="63">
        <v>26.19</v>
      </c>
      <c r="Y422" s="63">
        <v>18.600000000000001</v>
      </c>
      <c r="Z422" s="63"/>
      <c r="AA422" s="182"/>
      <c r="AB422" s="61"/>
      <c r="AC422" s="63"/>
      <c r="AD422" s="69" t="s">
        <v>2117</v>
      </c>
      <c r="AE422" s="63"/>
      <c r="AF422" s="63"/>
      <c r="AG422" s="76"/>
      <c r="AH422" s="76"/>
      <c r="AI422" s="76"/>
      <c r="AJ422" s="76"/>
      <c r="AK422" s="76"/>
      <c r="AL422" s="76"/>
      <c r="AM422" s="76"/>
      <c r="AN422" s="76"/>
      <c r="AO422" s="76"/>
      <c r="AP422" s="76"/>
      <c r="AQ422" s="76"/>
      <c r="AR422" s="76"/>
      <c r="AS422" s="76"/>
      <c r="AT422" s="76"/>
      <c r="AU422" s="76"/>
      <c r="AV422" s="76"/>
      <c r="AW422" s="76"/>
      <c r="AX422" s="76"/>
      <c r="AY422" s="76"/>
      <c r="AZ422" s="76"/>
      <c r="BA422" s="76"/>
      <c r="BB422" s="76"/>
      <c r="BC422" s="76"/>
      <c r="BD422" s="76"/>
      <c r="BE422" s="76"/>
      <c r="BF422" s="76"/>
      <c r="BG422" s="76"/>
      <c r="BH422" s="76"/>
      <c r="BI422" s="76"/>
      <c r="BJ422" s="76"/>
      <c r="BK422" s="76"/>
      <c r="BL422" s="76"/>
      <c r="BM422" s="76"/>
      <c r="BN422" s="76"/>
      <c r="BO422" s="76"/>
      <c r="BP422" s="76"/>
      <c r="BQ422" s="76"/>
      <c r="BR422" s="76"/>
      <c r="BS422" s="76"/>
      <c r="BT422" s="76"/>
      <c r="BU422" s="76"/>
      <c r="BV422" s="76"/>
      <c r="BW422" s="76"/>
      <c r="BX422" s="76"/>
      <c r="BY422" s="76"/>
      <c r="BZ422" s="76"/>
      <c r="CA422" s="76"/>
      <c r="CB422" s="76"/>
      <c r="CC422" s="76"/>
      <c r="CD422" s="76"/>
      <c r="CE422" s="76"/>
      <c r="CF422" s="76"/>
      <c r="CG422" s="76"/>
      <c r="CH422" s="76"/>
      <c r="CI422" s="76"/>
      <c r="CJ422" s="76"/>
      <c r="CK422" s="76"/>
      <c r="CL422" s="76"/>
      <c r="CM422" s="76"/>
      <c r="CN422" s="76"/>
      <c r="CO422" s="76"/>
      <c r="CP422" s="76"/>
      <c r="CQ422" s="76"/>
      <c r="CR422" s="76"/>
      <c r="CS422" s="76"/>
      <c r="CT422" s="76"/>
      <c r="CU422" s="76"/>
      <c r="CV422" s="76"/>
      <c r="CW422" s="76"/>
      <c r="CX422" s="76"/>
      <c r="CY422" s="76"/>
      <c r="CZ422" s="76"/>
      <c r="DA422" s="76"/>
      <c r="DB422" s="76"/>
      <c r="DC422" s="76"/>
      <c r="DD422" s="76"/>
      <c r="DE422" s="76"/>
      <c r="DF422" s="76"/>
      <c r="DG422" s="76"/>
      <c r="DH422" s="76"/>
      <c r="DI422" s="76"/>
      <c r="DJ422" s="76"/>
      <c r="DK422" s="76"/>
      <c r="DL422" s="76"/>
      <c r="DM422" s="76"/>
      <c r="DN422" s="76"/>
      <c r="DO422" s="76"/>
      <c r="DP422" s="76"/>
      <c r="DQ422" s="76"/>
      <c r="DR422" s="76"/>
      <c r="DS422" s="76"/>
      <c r="DT422" s="76"/>
      <c r="DU422" s="76"/>
      <c r="DV422" s="76"/>
      <c r="DW422" s="76"/>
      <c r="DX422" s="76"/>
      <c r="DY422" s="76"/>
      <c r="DZ422" s="76"/>
      <c r="EA422" s="76"/>
      <c r="EB422" s="76"/>
      <c r="EC422" s="76"/>
    </row>
    <row r="423" spans="1:133" s="84" customFormat="1" ht="17" x14ac:dyDescent="0.2">
      <c r="A423" s="100" t="str">
        <f>CONCATENATE(E423," ",F423)</f>
        <v xml:space="preserve">Bison </v>
      </c>
      <c r="B423" s="69" t="s">
        <v>2126</v>
      </c>
      <c r="C423" s="63" t="s">
        <v>1571</v>
      </c>
      <c r="D423" s="8" t="s">
        <v>2332</v>
      </c>
      <c r="E423" s="172" t="s">
        <v>105</v>
      </c>
      <c r="F423" s="172"/>
      <c r="G423" s="63">
        <v>31034</v>
      </c>
      <c r="H423" s="63">
        <v>142</v>
      </c>
      <c r="I423" s="63" t="s">
        <v>431</v>
      </c>
      <c r="J423" s="63" t="s">
        <v>220</v>
      </c>
      <c r="K423" s="63" t="s">
        <v>175</v>
      </c>
      <c r="L423" s="175"/>
      <c r="M423" s="63"/>
      <c r="N423" s="63"/>
      <c r="O423" s="63"/>
      <c r="P423" s="63"/>
      <c r="Q423" s="63" t="s">
        <v>129</v>
      </c>
      <c r="R423" s="63" t="s">
        <v>2366</v>
      </c>
      <c r="S423" s="63"/>
      <c r="T423" s="63" t="s">
        <v>171</v>
      </c>
      <c r="U423" s="63" t="s">
        <v>13</v>
      </c>
      <c r="V423" s="63"/>
      <c r="W423" s="63"/>
      <c r="X423" s="63">
        <v>36.35</v>
      </c>
      <c r="Y423" s="63">
        <v>21.35</v>
      </c>
      <c r="Z423" s="63"/>
      <c r="AA423" s="182"/>
      <c r="AB423" s="61"/>
      <c r="AC423" s="63"/>
      <c r="AD423" s="69" t="s">
        <v>2138</v>
      </c>
      <c r="AE423" s="63"/>
      <c r="AF423" s="63"/>
      <c r="AG423" s="76"/>
      <c r="AH423" s="76"/>
      <c r="AI423" s="76"/>
      <c r="AJ423" s="76"/>
      <c r="AK423" s="76"/>
      <c r="AL423" s="76"/>
      <c r="AM423" s="76"/>
      <c r="AN423" s="76"/>
      <c r="AO423" s="76"/>
      <c r="AP423" s="76"/>
      <c r="AQ423" s="76"/>
      <c r="AR423" s="76"/>
      <c r="AS423" s="76"/>
      <c r="AT423" s="76"/>
      <c r="AU423" s="76"/>
      <c r="AV423" s="76"/>
      <c r="AW423" s="76"/>
      <c r="AX423" s="76"/>
      <c r="AY423" s="76"/>
      <c r="AZ423" s="76"/>
      <c r="BA423" s="76"/>
      <c r="BB423" s="76"/>
      <c r="BC423" s="76"/>
      <c r="BD423" s="76"/>
      <c r="BE423" s="76"/>
      <c r="BF423" s="76"/>
      <c r="BG423" s="76"/>
      <c r="BH423" s="76"/>
      <c r="BI423" s="76"/>
      <c r="BJ423" s="76"/>
      <c r="BK423" s="76"/>
      <c r="BL423" s="76"/>
      <c r="BM423" s="76"/>
      <c r="BN423" s="76"/>
      <c r="BO423" s="76"/>
      <c r="BP423" s="76"/>
      <c r="BQ423" s="76"/>
      <c r="BR423" s="76"/>
      <c r="BS423" s="76"/>
      <c r="BT423" s="76"/>
      <c r="BU423" s="76"/>
      <c r="BV423" s="76"/>
      <c r="BW423" s="76"/>
      <c r="BX423" s="76"/>
      <c r="BY423" s="76"/>
      <c r="BZ423" s="76"/>
      <c r="CA423" s="76"/>
      <c r="CB423" s="76"/>
      <c r="CC423" s="76"/>
      <c r="CD423" s="76"/>
      <c r="CE423" s="76"/>
      <c r="CF423" s="76"/>
      <c r="CG423" s="76"/>
      <c r="CH423" s="76"/>
      <c r="CI423" s="76"/>
      <c r="CJ423" s="76"/>
      <c r="CK423" s="76"/>
      <c r="CL423" s="76"/>
      <c r="CM423" s="76"/>
      <c r="CN423" s="76"/>
      <c r="CO423" s="76"/>
      <c r="CP423" s="76"/>
      <c r="CQ423" s="76"/>
      <c r="CR423" s="76"/>
      <c r="CS423" s="76"/>
      <c r="CT423" s="76"/>
      <c r="CU423" s="76"/>
      <c r="CV423" s="76"/>
      <c r="CW423" s="76"/>
      <c r="CX423" s="76"/>
      <c r="CY423" s="76"/>
      <c r="CZ423" s="76"/>
      <c r="DA423" s="76"/>
      <c r="DB423" s="76"/>
      <c r="DC423" s="76"/>
      <c r="DD423" s="76"/>
      <c r="DE423" s="76"/>
      <c r="DF423" s="76"/>
      <c r="DG423" s="76"/>
      <c r="DH423" s="76"/>
      <c r="DI423" s="76"/>
      <c r="DJ423" s="76"/>
      <c r="DK423" s="76"/>
      <c r="DL423" s="76"/>
      <c r="DM423" s="76"/>
      <c r="DN423" s="76"/>
      <c r="DO423" s="76"/>
      <c r="DP423" s="76"/>
      <c r="DQ423" s="76"/>
      <c r="DR423" s="76"/>
      <c r="DS423" s="76"/>
      <c r="DT423" s="76"/>
      <c r="DU423" s="76"/>
      <c r="DV423" s="76"/>
      <c r="DW423" s="76"/>
      <c r="DX423" s="76"/>
      <c r="DY423" s="76"/>
      <c r="DZ423" s="76"/>
      <c r="EA423" s="76"/>
      <c r="EB423" s="76"/>
      <c r="EC423" s="76"/>
    </row>
    <row r="424" spans="1:133" s="84" customFormat="1" ht="17" x14ac:dyDescent="0.2">
      <c r="A424" s="100" t="str">
        <f>CONCATENATE(E424," ",F424)</f>
        <v xml:space="preserve">Bison </v>
      </c>
      <c r="B424" s="69" t="s">
        <v>2126</v>
      </c>
      <c r="C424" s="63" t="s">
        <v>1571</v>
      </c>
      <c r="D424" s="8" t="s">
        <v>2332</v>
      </c>
      <c r="E424" s="172" t="s">
        <v>105</v>
      </c>
      <c r="F424" s="172"/>
      <c r="G424" s="63">
        <v>31034</v>
      </c>
      <c r="H424" s="63">
        <v>141</v>
      </c>
      <c r="I424" s="63" t="s">
        <v>431</v>
      </c>
      <c r="J424" s="63" t="s">
        <v>220</v>
      </c>
      <c r="K424" s="63" t="s">
        <v>175</v>
      </c>
      <c r="L424" s="76"/>
      <c r="M424" s="63"/>
      <c r="N424" s="63"/>
      <c r="O424" s="63"/>
      <c r="P424" s="63"/>
      <c r="Q424" s="63" t="s">
        <v>152</v>
      </c>
      <c r="R424" s="69" t="s">
        <v>2367</v>
      </c>
      <c r="S424" s="63"/>
      <c r="T424" s="63" t="s">
        <v>171</v>
      </c>
      <c r="U424" s="63" t="s">
        <v>13</v>
      </c>
      <c r="V424" s="63"/>
      <c r="W424" s="63"/>
      <c r="X424" s="63">
        <v>48.31</v>
      </c>
      <c r="Y424" s="63">
        <v>18.93</v>
      </c>
      <c r="Z424" s="63"/>
      <c r="AA424" s="182"/>
      <c r="AB424" s="61"/>
      <c r="AC424" s="63"/>
      <c r="AD424" s="69" t="s">
        <v>2134</v>
      </c>
      <c r="AE424" s="63"/>
      <c r="AF424" s="63"/>
      <c r="AG424" s="76"/>
      <c r="AH424" s="76"/>
      <c r="AI424" s="76"/>
      <c r="AJ424" s="76"/>
      <c r="AK424" s="76"/>
      <c r="AL424" s="76"/>
      <c r="AM424" s="76"/>
      <c r="AN424" s="76"/>
      <c r="AO424" s="76"/>
      <c r="AP424" s="76"/>
      <c r="AQ424" s="76"/>
      <c r="AR424" s="76"/>
      <c r="AS424" s="76"/>
      <c r="AT424" s="76"/>
      <c r="AU424" s="76"/>
      <c r="AV424" s="76"/>
      <c r="AW424" s="76"/>
      <c r="AX424" s="76"/>
      <c r="AY424" s="76"/>
      <c r="AZ424" s="76"/>
      <c r="BA424" s="76"/>
      <c r="BB424" s="76"/>
      <c r="BC424" s="76"/>
      <c r="BD424" s="76"/>
      <c r="BE424" s="76"/>
      <c r="BF424" s="76"/>
      <c r="BG424" s="76"/>
      <c r="BH424" s="76"/>
      <c r="BI424" s="76"/>
      <c r="BJ424" s="76"/>
      <c r="BK424" s="76"/>
      <c r="BL424" s="76"/>
      <c r="BM424" s="76"/>
      <c r="BN424" s="76"/>
      <c r="BO424" s="76"/>
      <c r="BP424" s="76"/>
      <c r="BQ424" s="76"/>
      <c r="BR424" s="76"/>
      <c r="BS424" s="76"/>
      <c r="BT424" s="76"/>
      <c r="BU424" s="76"/>
      <c r="BV424" s="76"/>
      <c r="BW424" s="76"/>
      <c r="BX424" s="76"/>
      <c r="BY424" s="76"/>
      <c r="BZ424" s="76"/>
      <c r="CA424" s="76"/>
      <c r="CB424" s="76"/>
      <c r="CC424" s="76"/>
      <c r="CD424" s="76"/>
      <c r="CE424" s="76"/>
      <c r="CF424" s="76"/>
      <c r="CG424" s="76"/>
      <c r="CH424" s="76"/>
      <c r="CI424" s="76"/>
      <c r="CJ424" s="76"/>
      <c r="CK424" s="76"/>
      <c r="CL424" s="76"/>
      <c r="CM424" s="76"/>
      <c r="CN424" s="76"/>
      <c r="CO424" s="76"/>
      <c r="CP424" s="76"/>
      <c r="CQ424" s="76"/>
      <c r="CR424" s="76"/>
      <c r="CS424" s="76"/>
      <c r="CT424" s="76"/>
      <c r="CU424" s="76"/>
      <c r="CV424" s="76"/>
      <c r="CW424" s="76"/>
      <c r="CX424" s="76"/>
      <c r="CY424" s="76"/>
      <c r="CZ424" s="76"/>
      <c r="DA424" s="76"/>
      <c r="DB424" s="76"/>
      <c r="DC424" s="76"/>
      <c r="DD424" s="76"/>
      <c r="DE424" s="76"/>
      <c r="DF424" s="76"/>
      <c r="DG424" s="76"/>
      <c r="DH424" s="76"/>
      <c r="DI424" s="76"/>
      <c r="DJ424" s="76"/>
      <c r="DK424" s="76"/>
      <c r="DL424" s="76"/>
      <c r="DM424" s="76"/>
      <c r="DN424" s="76"/>
      <c r="DO424" s="76"/>
      <c r="DP424" s="76"/>
      <c r="DQ424" s="76"/>
      <c r="DR424" s="76"/>
      <c r="DS424" s="76"/>
      <c r="DT424" s="76"/>
      <c r="DU424" s="76"/>
      <c r="DV424" s="76"/>
      <c r="DW424" s="76"/>
      <c r="DX424" s="76"/>
      <c r="DY424" s="76"/>
      <c r="DZ424" s="76"/>
      <c r="EA424" s="76"/>
      <c r="EB424" s="76"/>
      <c r="EC424" s="76"/>
    </row>
    <row r="425" spans="1:133" s="84" customFormat="1" ht="17" x14ac:dyDescent="0.2">
      <c r="A425" s="100" t="str">
        <f>CONCATENATE(E425," ",F425)</f>
        <v xml:space="preserve">Bison </v>
      </c>
      <c r="B425" s="69"/>
      <c r="C425" s="63" t="s">
        <v>2113</v>
      </c>
      <c r="D425" s="8" t="s">
        <v>2332</v>
      </c>
      <c r="E425" s="106" t="s">
        <v>105</v>
      </c>
      <c r="F425" s="106"/>
      <c r="G425" s="69">
        <v>31108</v>
      </c>
      <c r="H425" s="63">
        <v>70</v>
      </c>
      <c r="I425" s="69" t="s">
        <v>195</v>
      </c>
      <c r="J425" s="63" t="s">
        <v>389</v>
      </c>
      <c r="K425" s="69" t="s">
        <v>175</v>
      </c>
      <c r="L425" s="175" t="s">
        <v>2195</v>
      </c>
      <c r="M425" s="134"/>
      <c r="N425" s="105"/>
      <c r="O425" s="105"/>
      <c r="P425" s="63"/>
      <c r="Q425" s="69" t="s">
        <v>129</v>
      </c>
      <c r="R425" s="63" t="s">
        <v>2366</v>
      </c>
      <c r="S425" s="69"/>
      <c r="T425" s="63"/>
      <c r="U425" s="63" t="s">
        <v>13</v>
      </c>
      <c r="V425" s="63"/>
      <c r="W425" s="63"/>
      <c r="X425" s="119">
        <v>39.909999999999997</v>
      </c>
      <c r="Y425" s="119">
        <v>17.8</v>
      </c>
      <c r="Z425" s="69"/>
      <c r="AA425" s="180"/>
      <c r="AB425" s="98"/>
      <c r="AC425" s="69"/>
      <c r="AD425" s="69" t="s">
        <v>2194</v>
      </c>
      <c r="AE425" s="63"/>
      <c r="AF425" s="63"/>
      <c r="AG425" s="76"/>
      <c r="AH425" s="76"/>
      <c r="AI425" s="76"/>
      <c r="AJ425" s="76"/>
      <c r="AK425" s="76"/>
      <c r="AL425" s="76"/>
      <c r="AM425" s="76"/>
      <c r="AN425" s="76"/>
      <c r="AO425" s="76"/>
      <c r="AP425" s="76"/>
      <c r="AQ425" s="76"/>
      <c r="AR425" s="76"/>
      <c r="AS425" s="76"/>
      <c r="AT425" s="76"/>
      <c r="AU425" s="76"/>
      <c r="AV425" s="76"/>
      <c r="AW425" s="76"/>
      <c r="AX425" s="76"/>
      <c r="AY425" s="76"/>
      <c r="AZ425" s="76"/>
      <c r="BA425" s="76"/>
      <c r="BB425" s="76"/>
      <c r="BC425" s="76"/>
      <c r="BD425" s="76"/>
      <c r="BE425" s="76"/>
      <c r="BF425" s="76"/>
      <c r="BG425" s="76"/>
      <c r="BH425" s="76"/>
      <c r="BI425" s="76"/>
      <c r="BJ425" s="76"/>
      <c r="BK425" s="76"/>
      <c r="BL425" s="76"/>
      <c r="BM425" s="76"/>
      <c r="BN425" s="76"/>
      <c r="BO425" s="76"/>
      <c r="BP425" s="76"/>
      <c r="BQ425" s="76"/>
      <c r="BR425" s="76"/>
      <c r="BS425" s="76"/>
      <c r="BT425" s="76"/>
      <c r="BU425" s="76"/>
      <c r="BV425" s="76"/>
      <c r="BW425" s="76"/>
      <c r="BX425" s="76"/>
      <c r="BY425" s="76"/>
      <c r="BZ425" s="76"/>
      <c r="CA425" s="76"/>
      <c r="CB425" s="76"/>
      <c r="CC425" s="76"/>
      <c r="CD425" s="76"/>
      <c r="CE425" s="76"/>
      <c r="CF425" s="76"/>
      <c r="CG425" s="76"/>
      <c r="CH425" s="76"/>
      <c r="CI425" s="76"/>
      <c r="CJ425" s="76"/>
      <c r="CK425" s="76"/>
      <c r="CL425" s="76"/>
      <c r="CM425" s="76"/>
      <c r="CN425" s="76"/>
      <c r="CO425" s="76"/>
      <c r="CP425" s="76"/>
      <c r="CQ425" s="76"/>
      <c r="CR425" s="76"/>
      <c r="CS425" s="76"/>
      <c r="CT425" s="76"/>
      <c r="CU425" s="76"/>
      <c r="CV425" s="76"/>
      <c r="CW425" s="76"/>
      <c r="CX425" s="76"/>
      <c r="CY425" s="76"/>
      <c r="CZ425" s="76"/>
      <c r="DA425" s="76"/>
      <c r="DB425" s="76"/>
      <c r="DC425" s="76"/>
      <c r="DD425" s="76"/>
      <c r="DE425" s="76"/>
      <c r="DF425" s="76"/>
      <c r="DG425" s="76"/>
      <c r="DH425" s="76"/>
      <c r="DI425" s="76"/>
      <c r="DJ425" s="76"/>
      <c r="DK425" s="76"/>
      <c r="DL425" s="76"/>
      <c r="DM425" s="76"/>
      <c r="DN425" s="76"/>
      <c r="DO425" s="76"/>
      <c r="DP425" s="76"/>
      <c r="DQ425" s="76"/>
      <c r="DR425" s="76"/>
      <c r="DS425" s="76"/>
      <c r="DT425" s="76"/>
      <c r="DU425" s="76"/>
      <c r="DV425" s="76"/>
      <c r="DW425" s="76"/>
      <c r="DX425" s="76"/>
      <c r="DY425" s="76"/>
      <c r="DZ425" s="76"/>
      <c r="EA425" s="76"/>
      <c r="EB425" s="76"/>
      <c r="EC425" s="76"/>
    </row>
    <row r="426" spans="1:133" s="84" customFormat="1" ht="26" x14ac:dyDescent="0.2">
      <c r="A426" s="100" t="str">
        <f>CONCATENATE(E426," ",F426)</f>
        <v xml:space="preserve">Bison </v>
      </c>
      <c r="B426" s="69" t="s">
        <v>1716</v>
      </c>
      <c r="C426" s="69" t="s">
        <v>1571</v>
      </c>
      <c r="D426" s="8" t="s">
        <v>2332</v>
      </c>
      <c r="E426" s="106" t="s">
        <v>105</v>
      </c>
      <c r="F426" s="106"/>
      <c r="G426" s="69">
        <v>40449</v>
      </c>
      <c r="H426" s="69">
        <v>112</v>
      </c>
      <c r="I426" s="69" t="s">
        <v>1464</v>
      </c>
      <c r="J426" s="63" t="s">
        <v>244</v>
      </c>
      <c r="K426" s="69" t="s">
        <v>175</v>
      </c>
      <c r="L426" s="175" t="s">
        <v>1857</v>
      </c>
      <c r="M426" s="99"/>
      <c r="N426" s="61">
        <v>30.358332999999998</v>
      </c>
      <c r="O426" s="61">
        <v>-98.1</v>
      </c>
      <c r="P426" s="99">
        <v>140.79339786810499</v>
      </c>
      <c r="Q426" s="69" t="s">
        <v>109</v>
      </c>
      <c r="R426" s="69" t="s">
        <v>109</v>
      </c>
      <c r="S426" s="69"/>
      <c r="T426" s="69" t="s">
        <v>166</v>
      </c>
      <c r="U426" s="63" t="s">
        <v>13</v>
      </c>
      <c r="V426" s="63"/>
      <c r="W426" s="105"/>
      <c r="X426" s="61">
        <v>85.63</v>
      </c>
      <c r="Y426" s="61">
        <v>43.71</v>
      </c>
      <c r="Z426" s="63"/>
      <c r="AA426" s="137"/>
      <c r="AB426" s="135"/>
      <c r="AC426" s="105"/>
      <c r="AD426" s="9"/>
      <c r="AE426" s="63"/>
      <c r="AF426" s="63"/>
      <c r="AG426" s="76"/>
      <c r="AH426" s="76"/>
      <c r="AI426" s="76"/>
      <c r="AJ426" s="76"/>
      <c r="AK426" s="76"/>
      <c r="AL426" s="76"/>
      <c r="AM426" s="76"/>
      <c r="AN426" s="76"/>
      <c r="AO426" s="76"/>
      <c r="AP426" s="76"/>
      <c r="AQ426" s="76"/>
      <c r="AR426" s="76"/>
      <c r="AS426" s="76"/>
      <c r="AT426" s="76"/>
      <c r="AU426" s="76"/>
      <c r="AV426" s="76"/>
      <c r="AW426" s="76"/>
      <c r="AX426" s="76"/>
      <c r="AY426" s="76"/>
      <c r="AZ426" s="76"/>
      <c r="BA426" s="76"/>
      <c r="BB426" s="76"/>
      <c r="BC426" s="76"/>
      <c r="BD426" s="76"/>
      <c r="BE426" s="76"/>
      <c r="BF426" s="76"/>
      <c r="BG426" s="76"/>
      <c r="BH426" s="76"/>
      <c r="BI426" s="76"/>
      <c r="BJ426" s="76"/>
      <c r="BK426" s="76"/>
      <c r="BL426" s="76"/>
      <c r="BM426" s="76"/>
      <c r="BN426" s="76"/>
      <c r="BO426" s="76"/>
      <c r="BP426" s="76"/>
      <c r="BQ426" s="76"/>
      <c r="BR426" s="76"/>
      <c r="BS426" s="76"/>
      <c r="BT426" s="76"/>
      <c r="BU426" s="76"/>
      <c r="BV426" s="76"/>
      <c r="BW426" s="76"/>
      <c r="BX426" s="76"/>
      <c r="BY426" s="76"/>
      <c r="BZ426" s="76"/>
      <c r="CA426" s="76"/>
      <c r="CB426" s="76"/>
      <c r="CC426" s="76"/>
      <c r="CD426" s="76"/>
      <c r="CE426" s="76"/>
      <c r="CF426" s="76"/>
      <c r="CG426" s="76"/>
      <c r="CH426" s="76"/>
      <c r="CI426" s="76"/>
      <c r="CJ426" s="76"/>
      <c r="CK426" s="76"/>
      <c r="CL426" s="76"/>
      <c r="CM426" s="76"/>
      <c r="CN426" s="76"/>
      <c r="CO426" s="76"/>
      <c r="CP426" s="76"/>
      <c r="CQ426" s="76"/>
      <c r="CR426" s="76"/>
      <c r="CS426" s="76"/>
      <c r="CT426" s="76"/>
      <c r="CU426" s="76"/>
      <c r="CV426" s="76"/>
      <c r="CW426" s="76"/>
      <c r="CX426" s="76"/>
      <c r="CY426" s="76"/>
      <c r="CZ426" s="76"/>
      <c r="DA426" s="76"/>
      <c r="DB426" s="76"/>
      <c r="DC426" s="76"/>
      <c r="DD426" s="76"/>
      <c r="DE426" s="76"/>
      <c r="DF426" s="76"/>
      <c r="DG426" s="76"/>
      <c r="DH426" s="76"/>
      <c r="DI426" s="76"/>
      <c r="DJ426" s="76"/>
      <c r="DK426" s="76"/>
      <c r="DL426" s="76"/>
      <c r="DM426" s="76"/>
      <c r="DN426" s="76"/>
      <c r="DO426" s="76"/>
      <c r="DP426" s="76"/>
      <c r="DQ426" s="76"/>
      <c r="DR426" s="76"/>
      <c r="DS426" s="76"/>
      <c r="DT426" s="76"/>
      <c r="DU426" s="76"/>
      <c r="DV426" s="76"/>
      <c r="DW426" s="76"/>
      <c r="DX426" s="76"/>
      <c r="DY426" s="76"/>
      <c r="DZ426" s="76"/>
      <c r="EA426" s="76"/>
      <c r="EB426" s="76"/>
      <c r="EC426" s="76"/>
    </row>
    <row r="427" spans="1:133" s="84" customFormat="1" ht="17" x14ac:dyDescent="0.2">
      <c r="A427" s="100" t="str">
        <f>CONCATENATE(E427," ",F427)</f>
        <v xml:space="preserve">Bison </v>
      </c>
      <c r="B427" s="69" t="s">
        <v>1595</v>
      </c>
      <c r="C427" s="8" t="s">
        <v>1571</v>
      </c>
      <c r="D427" s="8" t="s">
        <v>2332</v>
      </c>
      <c r="E427" s="2" t="s">
        <v>105</v>
      </c>
      <c r="F427" s="106"/>
      <c r="G427" s="69">
        <v>40541</v>
      </c>
      <c r="H427" s="69">
        <v>109</v>
      </c>
      <c r="I427" s="69" t="s">
        <v>1231</v>
      </c>
      <c r="J427" s="63" t="s">
        <v>1232</v>
      </c>
      <c r="K427" s="69" t="s">
        <v>470</v>
      </c>
      <c r="L427" s="175"/>
      <c r="M427" s="99"/>
      <c r="N427" s="107"/>
      <c r="O427" s="107"/>
      <c r="P427" s="69"/>
      <c r="Q427" s="69" t="s">
        <v>152</v>
      </c>
      <c r="R427" s="69" t="s">
        <v>2367</v>
      </c>
      <c r="S427" s="69"/>
      <c r="T427" s="69" t="s">
        <v>171</v>
      </c>
      <c r="U427" s="63" t="s">
        <v>13</v>
      </c>
      <c r="V427" s="63"/>
      <c r="W427" s="105"/>
      <c r="X427" s="61">
        <v>44.86</v>
      </c>
      <c r="Y427" s="61">
        <v>17.329999999999998</v>
      </c>
      <c r="Z427" s="63"/>
      <c r="AA427" s="137"/>
      <c r="AB427" s="135"/>
      <c r="AC427" s="105"/>
      <c r="AD427" s="69"/>
      <c r="AE427" s="63"/>
      <c r="AF427" s="63"/>
      <c r="AG427" s="76"/>
      <c r="AH427" s="76"/>
      <c r="AI427" s="76"/>
      <c r="AJ427" s="76"/>
      <c r="AK427" s="76"/>
      <c r="AL427" s="76"/>
      <c r="AM427" s="76"/>
      <c r="AN427" s="76"/>
      <c r="AO427" s="76"/>
      <c r="AP427" s="76"/>
      <c r="AQ427" s="76"/>
      <c r="AR427" s="76"/>
      <c r="AS427" s="76"/>
      <c r="AT427" s="76"/>
      <c r="AU427" s="76"/>
      <c r="AV427" s="76"/>
      <c r="AW427" s="76"/>
      <c r="AX427" s="76"/>
      <c r="AY427" s="76"/>
      <c r="AZ427" s="76"/>
      <c r="BA427" s="76"/>
      <c r="BB427" s="76"/>
      <c r="BC427" s="76"/>
      <c r="BD427" s="76"/>
      <c r="BE427" s="76"/>
      <c r="BF427" s="76"/>
      <c r="BG427" s="76"/>
      <c r="BH427" s="76"/>
      <c r="BI427" s="76"/>
      <c r="BJ427" s="76"/>
      <c r="BK427" s="76"/>
      <c r="BL427" s="76"/>
      <c r="BM427" s="76"/>
      <c r="BN427" s="76"/>
      <c r="BO427" s="76"/>
      <c r="BP427" s="76"/>
      <c r="BQ427" s="76"/>
      <c r="BR427" s="76"/>
      <c r="BS427" s="76"/>
      <c r="BT427" s="76"/>
      <c r="BU427" s="76"/>
      <c r="BV427" s="76"/>
      <c r="BW427" s="76"/>
      <c r="BX427" s="76"/>
      <c r="BY427" s="76"/>
      <c r="BZ427" s="76"/>
      <c r="CA427" s="76"/>
      <c r="CB427" s="76"/>
      <c r="CC427" s="76"/>
      <c r="CD427" s="76"/>
      <c r="CE427" s="76"/>
      <c r="CF427" s="76"/>
      <c r="CG427" s="76"/>
      <c r="CH427" s="76"/>
      <c r="CI427" s="76"/>
      <c r="CJ427" s="76"/>
      <c r="CK427" s="76"/>
      <c r="CL427" s="76"/>
      <c r="CM427" s="76"/>
      <c r="CN427" s="76"/>
      <c r="CO427" s="76"/>
      <c r="CP427" s="76"/>
      <c r="CQ427" s="76"/>
      <c r="CR427" s="76"/>
      <c r="CS427" s="76"/>
      <c r="CT427" s="76"/>
      <c r="CU427" s="76"/>
      <c r="CV427" s="76"/>
      <c r="CW427" s="76"/>
      <c r="CX427" s="76"/>
      <c r="CY427" s="76"/>
      <c r="CZ427" s="76"/>
      <c r="DA427" s="76"/>
      <c r="DB427" s="76"/>
      <c r="DC427" s="76"/>
      <c r="DD427" s="76"/>
      <c r="DE427" s="76"/>
      <c r="DF427" s="76"/>
      <c r="DG427" s="76"/>
      <c r="DH427" s="76"/>
      <c r="DI427" s="76"/>
      <c r="DJ427" s="76"/>
      <c r="DK427" s="76"/>
      <c r="DL427" s="76"/>
      <c r="DM427" s="76"/>
      <c r="DN427" s="76"/>
      <c r="DO427" s="76"/>
      <c r="DP427" s="76"/>
      <c r="DQ427" s="76"/>
      <c r="DR427" s="76"/>
      <c r="DS427" s="76"/>
      <c r="DT427" s="76"/>
      <c r="DU427" s="76"/>
      <c r="DV427" s="76"/>
      <c r="DW427" s="76"/>
      <c r="DX427" s="76"/>
      <c r="DY427" s="76"/>
      <c r="DZ427" s="76"/>
      <c r="EA427" s="76"/>
      <c r="EB427" s="76"/>
      <c r="EC427" s="76"/>
    </row>
    <row r="428" spans="1:133" s="84" customFormat="1" ht="17" x14ac:dyDescent="0.2">
      <c r="A428" s="100" t="str">
        <f>CONCATENATE(E428," ",F428)</f>
        <v xml:space="preserve">Bison </v>
      </c>
      <c r="B428" s="69" t="s">
        <v>1595</v>
      </c>
      <c r="C428" s="8" t="s">
        <v>1571</v>
      </c>
      <c r="D428" s="8" t="s">
        <v>2332</v>
      </c>
      <c r="E428" s="2" t="s">
        <v>105</v>
      </c>
      <c r="F428" s="106"/>
      <c r="G428" s="69">
        <v>40541</v>
      </c>
      <c r="H428" s="69">
        <v>159</v>
      </c>
      <c r="I428" s="69" t="s">
        <v>1231</v>
      </c>
      <c r="J428" s="63" t="s">
        <v>1232</v>
      </c>
      <c r="K428" s="69" t="s">
        <v>470</v>
      </c>
      <c r="L428" s="175"/>
      <c r="M428" s="99"/>
      <c r="N428" s="107"/>
      <c r="O428" s="107"/>
      <c r="P428" s="69"/>
      <c r="Q428" s="69" t="s">
        <v>152</v>
      </c>
      <c r="R428" s="69" t="s">
        <v>2367</v>
      </c>
      <c r="S428" s="69"/>
      <c r="T428" s="69" t="s">
        <v>171</v>
      </c>
      <c r="U428" s="63" t="s">
        <v>13</v>
      </c>
      <c r="V428" s="63"/>
      <c r="W428" s="105"/>
      <c r="X428" s="61">
        <v>41.78</v>
      </c>
      <c r="Y428" s="61">
        <v>18.93</v>
      </c>
      <c r="Z428" s="63"/>
      <c r="AA428" s="137"/>
      <c r="AB428" s="135"/>
      <c r="AC428" s="105"/>
      <c r="AD428" s="69"/>
      <c r="AE428" s="63"/>
      <c r="AF428" s="63"/>
      <c r="AG428" s="76"/>
      <c r="AH428" s="76"/>
      <c r="AI428" s="76"/>
      <c r="AJ428" s="76"/>
      <c r="AK428" s="76"/>
      <c r="AL428" s="76"/>
      <c r="AM428" s="76"/>
      <c r="AN428" s="76"/>
      <c r="AO428" s="76"/>
      <c r="AP428" s="76"/>
      <c r="AQ428" s="76"/>
      <c r="AR428" s="76"/>
      <c r="AS428" s="76"/>
      <c r="AT428" s="76"/>
      <c r="AU428" s="76"/>
      <c r="AV428" s="76"/>
      <c r="AW428" s="76"/>
      <c r="AX428" s="76"/>
      <c r="AY428" s="76"/>
      <c r="AZ428" s="76"/>
      <c r="BA428" s="76"/>
      <c r="BB428" s="76"/>
      <c r="BC428" s="76"/>
      <c r="BD428" s="76"/>
      <c r="BE428" s="76"/>
      <c r="BF428" s="76"/>
      <c r="BG428" s="76"/>
      <c r="BH428" s="76"/>
      <c r="BI428" s="76"/>
      <c r="BJ428" s="76"/>
      <c r="BK428" s="76"/>
      <c r="BL428" s="76"/>
      <c r="BM428" s="76"/>
      <c r="BN428" s="76"/>
      <c r="BO428" s="76"/>
      <c r="BP428" s="76"/>
      <c r="BQ428" s="76"/>
      <c r="BR428" s="76"/>
      <c r="BS428" s="76"/>
      <c r="BT428" s="76"/>
      <c r="BU428" s="76"/>
      <c r="BV428" s="76"/>
      <c r="BW428" s="76"/>
      <c r="BX428" s="76"/>
      <c r="BY428" s="76"/>
      <c r="BZ428" s="76"/>
      <c r="CA428" s="76"/>
      <c r="CB428" s="76"/>
      <c r="CC428" s="76"/>
      <c r="CD428" s="76"/>
      <c r="CE428" s="76"/>
      <c r="CF428" s="76"/>
      <c r="CG428" s="76"/>
      <c r="CH428" s="76"/>
      <c r="CI428" s="76"/>
      <c r="CJ428" s="76"/>
      <c r="CK428" s="76"/>
      <c r="CL428" s="76"/>
      <c r="CM428" s="76"/>
      <c r="CN428" s="76"/>
      <c r="CO428" s="76"/>
      <c r="CP428" s="76"/>
      <c r="CQ428" s="76"/>
      <c r="CR428" s="76"/>
      <c r="CS428" s="76"/>
      <c r="CT428" s="76"/>
      <c r="CU428" s="76"/>
      <c r="CV428" s="76"/>
      <c r="CW428" s="76"/>
      <c r="CX428" s="76"/>
      <c r="CY428" s="76"/>
      <c r="CZ428" s="76"/>
      <c r="DA428" s="76"/>
      <c r="DB428" s="76"/>
      <c r="DC428" s="76"/>
      <c r="DD428" s="76"/>
      <c r="DE428" s="76"/>
      <c r="DF428" s="76"/>
      <c r="DG428" s="76"/>
      <c r="DH428" s="76"/>
      <c r="DI428" s="76"/>
      <c r="DJ428" s="76"/>
      <c r="DK428" s="76"/>
      <c r="DL428" s="76"/>
      <c r="DM428" s="76"/>
      <c r="DN428" s="76"/>
      <c r="DO428" s="76"/>
      <c r="DP428" s="76"/>
      <c r="DQ428" s="76"/>
      <c r="DR428" s="76"/>
      <c r="DS428" s="76"/>
      <c r="DT428" s="76"/>
      <c r="DU428" s="76"/>
      <c r="DV428" s="76"/>
      <c r="DW428" s="76"/>
      <c r="DX428" s="76"/>
      <c r="DY428" s="76"/>
      <c r="DZ428" s="76"/>
      <c r="EA428" s="76"/>
      <c r="EB428" s="76"/>
      <c r="EC428" s="76"/>
    </row>
    <row r="429" spans="1:133" s="84" customFormat="1" ht="17" x14ac:dyDescent="0.2">
      <c r="A429" s="100" t="str">
        <f>CONCATENATE(E429," ",F429)</f>
        <v xml:space="preserve">Bison </v>
      </c>
      <c r="B429" s="69" t="s">
        <v>1595</v>
      </c>
      <c r="C429" s="8" t="s">
        <v>1571</v>
      </c>
      <c r="D429" s="8" t="s">
        <v>2332</v>
      </c>
      <c r="E429" s="2" t="s">
        <v>105</v>
      </c>
      <c r="F429" s="106"/>
      <c r="G429" s="69">
        <v>40541</v>
      </c>
      <c r="H429" s="69">
        <v>498</v>
      </c>
      <c r="I429" s="69" t="s">
        <v>1231</v>
      </c>
      <c r="J429" s="63" t="s">
        <v>1232</v>
      </c>
      <c r="K429" s="69" t="s">
        <v>470</v>
      </c>
      <c r="L429" s="175"/>
      <c r="M429" s="99"/>
      <c r="N429" s="107"/>
      <c r="O429" s="107"/>
      <c r="P429" s="69"/>
      <c r="Q429" s="69" t="s">
        <v>152</v>
      </c>
      <c r="R429" s="69" t="s">
        <v>2367</v>
      </c>
      <c r="S429" s="69"/>
      <c r="T429" s="69" t="s">
        <v>171</v>
      </c>
      <c r="U429" s="63" t="s">
        <v>13</v>
      </c>
      <c r="V429" s="63"/>
      <c r="W429" s="105"/>
      <c r="X429" s="61">
        <v>44.01</v>
      </c>
      <c r="Y429" s="61">
        <v>15.53</v>
      </c>
      <c r="Z429" s="63"/>
      <c r="AA429" s="137"/>
      <c r="AB429" s="135"/>
      <c r="AC429" s="105"/>
      <c r="AD429" s="69"/>
      <c r="AE429" s="63"/>
      <c r="AF429" s="63"/>
      <c r="AG429" s="76"/>
      <c r="AH429" s="76"/>
      <c r="AI429" s="76"/>
      <c r="AJ429" s="76"/>
      <c r="AK429" s="76"/>
      <c r="AL429" s="76"/>
      <c r="AM429" s="76"/>
      <c r="AN429" s="76"/>
      <c r="AO429" s="76"/>
      <c r="AP429" s="76"/>
      <c r="AQ429" s="76"/>
      <c r="AR429" s="76"/>
      <c r="AS429" s="76"/>
      <c r="AT429" s="76"/>
      <c r="AU429" s="76"/>
      <c r="AV429" s="76"/>
      <c r="AW429" s="76"/>
      <c r="AX429" s="76"/>
      <c r="AY429" s="76"/>
      <c r="AZ429" s="76"/>
      <c r="BA429" s="76"/>
      <c r="BB429" s="76"/>
      <c r="BC429" s="76"/>
      <c r="BD429" s="76"/>
      <c r="BE429" s="76"/>
      <c r="BF429" s="76"/>
      <c r="BG429" s="76"/>
      <c r="BH429" s="76"/>
      <c r="BI429" s="76"/>
      <c r="BJ429" s="76"/>
      <c r="BK429" s="76"/>
      <c r="BL429" s="76"/>
      <c r="BM429" s="76"/>
      <c r="BN429" s="76"/>
      <c r="BO429" s="76"/>
      <c r="BP429" s="76"/>
      <c r="BQ429" s="76"/>
      <c r="BR429" s="76"/>
      <c r="BS429" s="76"/>
      <c r="BT429" s="76"/>
      <c r="BU429" s="76"/>
      <c r="BV429" s="76"/>
      <c r="BW429" s="76"/>
      <c r="BX429" s="76"/>
      <c r="BY429" s="76"/>
      <c r="BZ429" s="76"/>
      <c r="CA429" s="76"/>
      <c r="CB429" s="76"/>
      <c r="CC429" s="76"/>
      <c r="CD429" s="76"/>
      <c r="CE429" s="76"/>
      <c r="CF429" s="76"/>
      <c r="CG429" s="76"/>
      <c r="CH429" s="76"/>
      <c r="CI429" s="76"/>
      <c r="CJ429" s="76"/>
      <c r="CK429" s="76"/>
      <c r="CL429" s="76"/>
      <c r="CM429" s="76"/>
      <c r="CN429" s="76"/>
      <c r="CO429" s="76"/>
      <c r="CP429" s="76"/>
      <c r="CQ429" s="76"/>
      <c r="CR429" s="76"/>
      <c r="CS429" s="76"/>
      <c r="CT429" s="76"/>
      <c r="CU429" s="76"/>
      <c r="CV429" s="76"/>
      <c r="CW429" s="76"/>
      <c r="CX429" s="76"/>
      <c r="CY429" s="76"/>
      <c r="CZ429" s="76"/>
      <c r="DA429" s="76"/>
      <c r="DB429" s="76"/>
      <c r="DC429" s="76"/>
      <c r="DD429" s="76"/>
      <c r="DE429" s="76"/>
      <c r="DF429" s="76"/>
      <c r="DG429" s="76"/>
      <c r="DH429" s="76"/>
      <c r="DI429" s="76"/>
      <c r="DJ429" s="76"/>
      <c r="DK429" s="76"/>
      <c r="DL429" s="76"/>
      <c r="DM429" s="76"/>
      <c r="DN429" s="76"/>
      <c r="DO429" s="76"/>
      <c r="DP429" s="76"/>
      <c r="DQ429" s="76"/>
      <c r="DR429" s="76"/>
      <c r="DS429" s="76"/>
      <c r="DT429" s="76"/>
      <c r="DU429" s="76"/>
      <c r="DV429" s="76"/>
      <c r="DW429" s="76"/>
      <c r="DX429" s="76"/>
      <c r="DY429" s="76"/>
      <c r="DZ429" s="76"/>
      <c r="EA429" s="76"/>
      <c r="EB429" s="76"/>
      <c r="EC429" s="76"/>
    </row>
    <row r="430" spans="1:133" s="84" customFormat="1" ht="17" x14ac:dyDescent="0.2">
      <c r="A430" s="100" t="str">
        <f>CONCATENATE(E430," ",F430)</f>
        <v xml:space="preserve">Bison </v>
      </c>
      <c r="B430" s="9"/>
      <c r="C430" s="8" t="s">
        <v>1571</v>
      </c>
      <c r="D430" s="8" t="s">
        <v>2332</v>
      </c>
      <c r="E430" s="2" t="s">
        <v>105</v>
      </c>
      <c r="F430" s="2"/>
      <c r="G430" s="9">
        <v>41427</v>
      </c>
      <c r="H430" s="8">
        <v>1</v>
      </c>
      <c r="I430" s="9" t="s">
        <v>245</v>
      </c>
      <c r="J430" s="8" t="s">
        <v>244</v>
      </c>
      <c r="K430" s="69"/>
      <c r="L430" s="175"/>
      <c r="M430" s="134"/>
      <c r="N430" s="105"/>
      <c r="O430" s="105"/>
      <c r="P430" s="63"/>
      <c r="Q430" s="69" t="s">
        <v>16</v>
      </c>
      <c r="R430" s="69" t="s">
        <v>2375</v>
      </c>
      <c r="S430" s="69"/>
      <c r="T430" s="63" t="s">
        <v>166</v>
      </c>
      <c r="U430" s="63" t="s">
        <v>13</v>
      </c>
      <c r="V430" s="63"/>
      <c r="W430" s="63"/>
      <c r="X430" s="119">
        <v>22.35</v>
      </c>
      <c r="Y430" s="119">
        <v>23.89</v>
      </c>
      <c r="Z430" s="69"/>
      <c r="AA430" s="179"/>
      <c r="AB430" s="98"/>
      <c r="AC430" s="9"/>
      <c r="AD430" s="9" t="s">
        <v>246</v>
      </c>
      <c r="AE430" s="63"/>
      <c r="AF430" s="63"/>
      <c r="AG430" s="76"/>
      <c r="AH430" s="76"/>
      <c r="AI430" s="76"/>
      <c r="AJ430" s="76"/>
      <c r="AK430" s="76"/>
      <c r="AL430" s="76"/>
      <c r="AM430" s="76"/>
      <c r="AN430" s="76"/>
      <c r="AO430" s="76"/>
      <c r="AP430" s="76"/>
      <c r="AQ430" s="76"/>
      <c r="AR430" s="76"/>
      <c r="AS430" s="76"/>
      <c r="AT430" s="76"/>
      <c r="AU430" s="76"/>
      <c r="AV430" s="76"/>
      <c r="AW430" s="76"/>
      <c r="AX430" s="76"/>
      <c r="AY430" s="76"/>
      <c r="AZ430" s="76"/>
      <c r="BA430" s="76"/>
      <c r="BB430" s="76"/>
      <c r="BC430" s="76"/>
      <c r="BD430" s="76"/>
      <c r="BE430" s="76"/>
      <c r="BF430" s="76"/>
      <c r="BG430" s="76"/>
      <c r="BH430" s="76"/>
      <c r="BI430" s="76"/>
      <c r="BJ430" s="76"/>
      <c r="BK430" s="76"/>
      <c r="BL430" s="76"/>
      <c r="BM430" s="76"/>
      <c r="BN430" s="76"/>
      <c r="BO430" s="76"/>
      <c r="BP430" s="76"/>
      <c r="BQ430" s="76"/>
      <c r="BR430" s="76"/>
      <c r="BS430" s="76"/>
      <c r="BT430" s="76"/>
      <c r="BU430" s="76"/>
      <c r="BV430" s="76"/>
      <c r="BW430" s="76"/>
      <c r="BX430" s="76"/>
      <c r="BY430" s="76"/>
      <c r="BZ430" s="76"/>
      <c r="CA430" s="76"/>
      <c r="CB430" s="76"/>
      <c r="CC430" s="76"/>
      <c r="CD430" s="76"/>
      <c r="CE430" s="76"/>
      <c r="CF430" s="76"/>
      <c r="CG430" s="76"/>
      <c r="CH430" s="76"/>
      <c r="CI430" s="76"/>
      <c r="CJ430" s="76"/>
      <c r="CK430" s="76"/>
      <c r="CL430" s="76"/>
      <c r="CM430" s="76"/>
      <c r="CN430" s="76"/>
      <c r="CO430" s="76"/>
      <c r="CP430" s="76"/>
      <c r="CQ430" s="76"/>
      <c r="CR430" s="76"/>
      <c r="CS430" s="76"/>
      <c r="CT430" s="76"/>
      <c r="CU430" s="76"/>
      <c r="CV430" s="76"/>
      <c r="CW430" s="76"/>
      <c r="CX430" s="76"/>
      <c r="CY430" s="76"/>
      <c r="CZ430" s="76"/>
      <c r="DA430" s="76"/>
      <c r="DB430" s="76"/>
      <c r="DC430" s="76"/>
      <c r="DD430" s="76"/>
      <c r="DE430" s="76"/>
      <c r="DF430" s="76"/>
      <c r="DG430" s="76"/>
      <c r="DH430" s="76"/>
      <c r="DI430" s="76"/>
      <c r="DJ430" s="76"/>
      <c r="DK430" s="76"/>
      <c r="DL430" s="76"/>
      <c r="DM430" s="76"/>
      <c r="DN430" s="76"/>
      <c r="DO430" s="76"/>
      <c r="DP430" s="76"/>
      <c r="DQ430" s="76"/>
      <c r="DR430" s="76"/>
      <c r="DS430" s="76"/>
      <c r="DT430" s="76"/>
      <c r="DU430" s="76"/>
      <c r="DV430" s="76"/>
      <c r="DW430" s="76"/>
      <c r="DX430" s="76"/>
      <c r="DY430" s="76"/>
      <c r="DZ430" s="76"/>
      <c r="EA430" s="76"/>
      <c r="EB430" s="76"/>
      <c r="EC430" s="76"/>
    </row>
    <row r="431" spans="1:133" s="84" customFormat="1" ht="17" x14ac:dyDescent="0.2">
      <c r="A431" s="100" t="str">
        <f>CONCATENATE(E431," ",F431)</f>
        <v xml:space="preserve">Bison </v>
      </c>
      <c r="B431" s="9"/>
      <c r="C431" s="8" t="s">
        <v>1571</v>
      </c>
      <c r="D431" s="8" t="s">
        <v>2332</v>
      </c>
      <c r="E431" s="2" t="s">
        <v>105</v>
      </c>
      <c r="F431" s="2"/>
      <c r="G431" s="9">
        <v>41427</v>
      </c>
      <c r="H431" s="8">
        <v>1</v>
      </c>
      <c r="I431" s="9" t="s">
        <v>245</v>
      </c>
      <c r="J431" s="8" t="s">
        <v>244</v>
      </c>
      <c r="K431" s="69"/>
      <c r="L431" s="175"/>
      <c r="M431" s="134"/>
      <c r="N431" s="105"/>
      <c r="O431" s="105"/>
      <c r="P431" s="63"/>
      <c r="Q431" s="69" t="s">
        <v>31</v>
      </c>
      <c r="R431" s="69" t="s">
        <v>2376</v>
      </c>
      <c r="S431" s="69"/>
      <c r="T431" s="63" t="s">
        <v>166</v>
      </c>
      <c r="U431" s="63" t="s">
        <v>13</v>
      </c>
      <c r="V431" s="63"/>
      <c r="W431" s="63"/>
      <c r="X431" s="119">
        <v>28.51</v>
      </c>
      <c r="Y431" s="119">
        <v>20.3</v>
      </c>
      <c r="Z431" s="69"/>
      <c r="AA431" s="179"/>
      <c r="AB431" s="98"/>
      <c r="AC431" s="9"/>
      <c r="AD431" s="9" t="s">
        <v>246</v>
      </c>
      <c r="AE431" s="63"/>
      <c r="AF431" s="63"/>
      <c r="AG431" s="76"/>
      <c r="AH431" s="76"/>
      <c r="AI431" s="76"/>
      <c r="AJ431" s="76"/>
      <c r="AK431" s="76"/>
      <c r="AL431" s="76"/>
      <c r="AM431" s="76"/>
      <c r="AN431" s="76"/>
      <c r="AO431" s="76"/>
      <c r="AP431" s="76"/>
      <c r="AQ431" s="76"/>
      <c r="AR431" s="76"/>
      <c r="AS431" s="76"/>
      <c r="AT431" s="76"/>
      <c r="AU431" s="76"/>
      <c r="AV431" s="76"/>
      <c r="AW431" s="76"/>
      <c r="AX431" s="76"/>
      <c r="AY431" s="76"/>
      <c r="AZ431" s="76"/>
      <c r="BA431" s="76"/>
      <c r="BB431" s="76"/>
      <c r="BC431" s="76"/>
      <c r="BD431" s="76"/>
      <c r="BE431" s="76"/>
      <c r="BF431" s="76"/>
      <c r="BG431" s="76"/>
      <c r="BH431" s="76"/>
      <c r="BI431" s="76"/>
      <c r="BJ431" s="76"/>
      <c r="BK431" s="76"/>
      <c r="BL431" s="76"/>
      <c r="BM431" s="76"/>
      <c r="BN431" s="76"/>
      <c r="BO431" s="76"/>
      <c r="BP431" s="76"/>
      <c r="BQ431" s="76"/>
      <c r="BR431" s="76"/>
      <c r="BS431" s="76"/>
      <c r="BT431" s="76"/>
      <c r="BU431" s="76"/>
      <c r="BV431" s="76"/>
      <c r="BW431" s="76"/>
      <c r="BX431" s="76"/>
      <c r="BY431" s="76"/>
      <c r="BZ431" s="76"/>
      <c r="CA431" s="76"/>
      <c r="CB431" s="76"/>
      <c r="CC431" s="76"/>
      <c r="CD431" s="76"/>
      <c r="CE431" s="76"/>
      <c r="CF431" s="76"/>
      <c r="CG431" s="76"/>
      <c r="CH431" s="76"/>
      <c r="CI431" s="76"/>
      <c r="CJ431" s="76"/>
      <c r="CK431" s="76"/>
      <c r="CL431" s="76"/>
      <c r="CM431" s="76"/>
      <c r="CN431" s="76"/>
      <c r="CO431" s="76"/>
      <c r="CP431" s="76"/>
      <c r="CQ431" s="76"/>
      <c r="CR431" s="76"/>
      <c r="CS431" s="76"/>
      <c r="CT431" s="76"/>
      <c r="CU431" s="76"/>
      <c r="CV431" s="76"/>
      <c r="CW431" s="76"/>
      <c r="CX431" s="76"/>
      <c r="CY431" s="76"/>
      <c r="CZ431" s="76"/>
      <c r="DA431" s="76"/>
      <c r="DB431" s="76"/>
      <c r="DC431" s="76"/>
      <c r="DD431" s="76"/>
      <c r="DE431" s="76"/>
      <c r="DF431" s="76"/>
      <c r="DG431" s="76"/>
      <c r="DH431" s="76"/>
      <c r="DI431" s="76"/>
      <c r="DJ431" s="76"/>
      <c r="DK431" s="76"/>
      <c r="DL431" s="76"/>
      <c r="DM431" s="76"/>
      <c r="DN431" s="76"/>
      <c r="DO431" s="76"/>
      <c r="DP431" s="76"/>
      <c r="DQ431" s="76"/>
      <c r="DR431" s="76"/>
      <c r="DS431" s="76"/>
      <c r="DT431" s="76"/>
      <c r="DU431" s="76"/>
      <c r="DV431" s="76"/>
      <c r="DW431" s="76"/>
      <c r="DX431" s="76"/>
      <c r="DY431" s="76"/>
      <c r="DZ431" s="76"/>
      <c r="EA431" s="76"/>
      <c r="EB431" s="76"/>
      <c r="EC431" s="76"/>
    </row>
    <row r="432" spans="1:133" s="84" customFormat="1" ht="17" x14ac:dyDescent="0.2">
      <c r="A432" s="100" t="str">
        <f>CONCATENATE(E432," ",F432)</f>
        <v xml:space="preserve">Bison </v>
      </c>
      <c r="B432" s="9"/>
      <c r="C432" s="8" t="s">
        <v>1571</v>
      </c>
      <c r="D432" s="8" t="s">
        <v>2332</v>
      </c>
      <c r="E432" s="2" t="s">
        <v>105</v>
      </c>
      <c r="F432" s="2"/>
      <c r="G432" s="9">
        <v>41427</v>
      </c>
      <c r="H432" s="8">
        <v>1</v>
      </c>
      <c r="I432" s="9" t="s">
        <v>245</v>
      </c>
      <c r="J432" s="8" t="s">
        <v>244</v>
      </c>
      <c r="K432" s="69"/>
      <c r="L432" s="175"/>
      <c r="M432" s="134"/>
      <c r="N432" s="105"/>
      <c r="O432" s="105"/>
      <c r="P432" s="63"/>
      <c r="Q432" s="69" t="s">
        <v>24</v>
      </c>
      <c r="R432" s="69" t="s">
        <v>2378</v>
      </c>
      <c r="S432" s="69"/>
      <c r="T432" s="63" t="s">
        <v>166</v>
      </c>
      <c r="U432" s="63" t="s">
        <v>13</v>
      </c>
      <c r="V432" s="63"/>
      <c r="W432" s="63"/>
      <c r="X432" s="119">
        <v>31.93</v>
      </c>
      <c r="Y432" s="119">
        <v>18.399999999999999</v>
      </c>
      <c r="Z432" s="69"/>
      <c r="AA432" s="179"/>
      <c r="AB432" s="98"/>
      <c r="AC432" s="9"/>
      <c r="AD432" s="9" t="s">
        <v>246</v>
      </c>
      <c r="AE432" s="63"/>
      <c r="AF432" s="63"/>
      <c r="AG432" s="76"/>
      <c r="AH432" s="76"/>
      <c r="AI432" s="76"/>
      <c r="AJ432" s="76"/>
      <c r="AK432" s="76"/>
      <c r="AL432" s="76"/>
      <c r="AM432" s="76"/>
      <c r="AN432" s="76"/>
      <c r="AO432" s="76"/>
      <c r="AP432" s="76"/>
      <c r="AQ432" s="76"/>
      <c r="AR432" s="76"/>
      <c r="AS432" s="76"/>
      <c r="AT432" s="76"/>
      <c r="AU432" s="76"/>
      <c r="AV432" s="76"/>
      <c r="AW432" s="76"/>
      <c r="AX432" s="76"/>
      <c r="AY432" s="76"/>
      <c r="AZ432" s="76"/>
      <c r="BA432" s="76"/>
      <c r="BB432" s="76"/>
      <c r="BC432" s="76"/>
      <c r="BD432" s="76"/>
      <c r="BE432" s="76"/>
      <c r="BF432" s="76"/>
      <c r="BG432" s="76"/>
      <c r="BH432" s="76"/>
      <c r="BI432" s="76"/>
      <c r="BJ432" s="76"/>
      <c r="BK432" s="76"/>
      <c r="BL432" s="76"/>
      <c r="BM432" s="76"/>
      <c r="BN432" s="76"/>
      <c r="BO432" s="76"/>
      <c r="BP432" s="76"/>
      <c r="BQ432" s="76"/>
      <c r="BR432" s="76"/>
      <c r="BS432" s="76"/>
      <c r="BT432" s="76"/>
      <c r="BU432" s="76"/>
      <c r="BV432" s="76"/>
      <c r="BW432" s="76"/>
      <c r="BX432" s="76"/>
      <c r="BY432" s="76"/>
      <c r="BZ432" s="76"/>
      <c r="CA432" s="76"/>
      <c r="CB432" s="76"/>
      <c r="CC432" s="76"/>
      <c r="CD432" s="76"/>
      <c r="CE432" s="76"/>
      <c r="CF432" s="76"/>
      <c r="CG432" s="76"/>
      <c r="CH432" s="76"/>
      <c r="CI432" s="76"/>
      <c r="CJ432" s="76"/>
      <c r="CK432" s="76"/>
      <c r="CL432" s="76"/>
      <c r="CM432" s="76"/>
      <c r="CN432" s="76"/>
      <c r="CO432" s="76"/>
      <c r="CP432" s="76"/>
      <c r="CQ432" s="76"/>
      <c r="CR432" s="76"/>
      <c r="CS432" s="76"/>
      <c r="CT432" s="76"/>
      <c r="CU432" s="76"/>
      <c r="CV432" s="76"/>
      <c r="CW432" s="76"/>
      <c r="CX432" s="76"/>
      <c r="CY432" s="76"/>
      <c r="CZ432" s="76"/>
      <c r="DA432" s="76"/>
      <c r="DB432" s="76"/>
      <c r="DC432" s="76"/>
      <c r="DD432" s="76"/>
      <c r="DE432" s="76"/>
      <c r="DF432" s="76"/>
      <c r="DG432" s="76"/>
      <c r="DH432" s="76"/>
      <c r="DI432" s="76"/>
      <c r="DJ432" s="76"/>
      <c r="DK432" s="76"/>
      <c r="DL432" s="76"/>
      <c r="DM432" s="76"/>
      <c r="DN432" s="76"/>
      <c r="DO432" s="76"/>
      <c r="DP432" s="76"/>
      <c r="DQ432" s="76"/>
      <c r="DR432" s="76"/>
      <c r="DS432" s="76"/>
      <c r="DT432" s="76"/>
      <c r="DU432" s="76"/>
      <c r="DV432" s="76"/>
      <c r="DW432" s="76"/>
      <c r="DX432" s="76"/>
      <c r="DY432" s="76"/>
      <c r="DZ432" s="76"/>
      <c r="EA432" s="76"/>
      <c r="EB432" s="76"/>
      <c r="EC432" s="76"/>
    </row>
    <row r="433" spans="1:133" s="84" customFormat="1" ht="17" x14ac:dyDescent="0.2">
      <c r="A433" s="100" t="str">
        <f>CONCATENATE(E433," ",F433)</f>
        <v xml:space="preserve">Bison </v>
      </c>
      <c r="B433" s="9" t="s">
        <v>1582</v>
      </c>
      <c r="C433" s="8" t="s">
        <v>1571</v>
      </c>
      <c r="D433" s="8" t="s">
        <v>2332</v>
      </c>
      <c r="E433" s="2" t="s">
        <v>105</v>
      </c>
      <c r="F433" s="2"/>
      <c r="G433" s="9">
        <v>43192</v>
      </c>
      <c r="H433" s="69">
        <v>4</v>
      </c>
      <c r="I433" s="9" t="s">
        <v>1581</v>
      </c>
      <c r="J433" s="8"/>
      <c r="K433" s="69" t="s">
        <v>175</v>
      </c>
      <c r="L433" s="175" t="s">
        <v>203</v>
      </c>
      <c r="M433" s="99"/>
      <c r="N433" s="63"/>
      <c r="O433" s="63"/>
      <c r="P433" s="63"/>
      <c r="Q433" s="69" t="s">
        <v>207</v>
      </c>
      <c r="R433" s="69" t="s">
        <v>2363</v>
      </c>
      <c r="S433" s="69"/>
      <c r="T433" s="63" t="s">
        <v>166</v>
      </c>
      <c r="U433" s="63" t="s">
        <v>13</v>
      </c>
      <c r="V433" s="63"/>
      <c r="W433" s="105"/>
      <c r="X433" s="61">
        <v>25.92</v>
      </c>
      <c r="Y433" s="61">
        <v>18.43</v>
      </c>
      <c r="Z433" s="63"/>
      <c r="AA433" s="137"/>
      <c r="AB433" s="135"/>
      <c r="AC433" s="105"/>
      <c r="AD433" s="69"/>
      <c r="AE433" s="63"/>
      <c r="AF433" s="63"/>
      <c r="AG433" s="76"/>
      <c r="AH433" s="76"/>
      <c r="AI433" s="76"/>
      <c r="AJ433" s="76"/>
      <c r="AK433" s="76"/>
      <c r="AL433" s="76"/>
      <c r="AM433" s="76"/>
      <c r="AN433" s="76"/>
      <c r="AO433" s="76"/>
      <c r="AP433" s="76"/>
      <c r="AQ433" s="76"/>
      <c r="AR433" s="76"/>
      <c r="AS433" s="76"/>
      <c r="AT433" s="76"/>
      <c r="AU433" s="76"/>
      <c r="AV433" s="76"/>
      <c r="AW433" s="76"/>
      <c r="AX433" s="76"/>
      <c r="AY433" s="76"/>
      <c r="AZ433" s="76"/>
      <c r="BA433" s="76"/>
      <c r="BB433" s="76"/>
      <c r="BC433" s="76"/>
      <c r="BD433" s="76"/>
      <c r="BE433" s="76"/>
      <c r="BF433" s="76"/>
      <c r="BG433" s="76"/>
      <c r="BH433" s="76"/>
      <c r="BI433" s="76"/>
      <c r="BJ433" s="76"/>
      <c r="BK433" s="76"/>
      <c r="BL433" s="76"/>
      <c r="BM433" s="76"/>
      <c r="BN433" s="76"/>
      <c r="BO433" s="76"/>
      <c r="BP433" s="76"/>
      <c r="BQ433" s="76"/>
      <c r="BR433" s="76"/>
      <c r="BS433" s="76"/>
      <c r="BT433" s="76"/>
      <c r="BU433" s="76"/>
      <c r="BV433" s="76"/>
      <c r="BW433" s="76"/>
      <c r="BX433" s="76"/>
      <c r="BY433" s="76"/>
      <c r="BZ433" s="76"/>
      <c r="CA433" s="76"/>
      <c r="CB433" s="76"/>
      <c r="CC433" s="76"/>
      <c r="CD433" s="76"/>
      <c r="CE433" s="76"/>
      <c r="CF433" s="76"/>
      <c r="CG433" s="76"/>
      <c r="CH433" s="76"/>
      <c r="CI433" s="76"/>
      <c r="CJ433" s="76"/>
      <c r="CK433" s="76"/>
      <c r="CL433" s="76"/>
      <c r="CM433" s="76"/>
      <c r="CN433" s="76"/>
      <c r="CO433" s="76"/>
      <c r="CP433" s="76"/>
      <c r="CQ433" s="76"/>
      <c r="CR433" s="76"/>
      <c r="CS433" s="76"/>
      <c r="CT433" s="76"/>
      <c r="CU433" s="76"/>
      <c r="CV433" s="76"/>
      <c r="CW433" s="76"/>
      <c r="CX433" s="76"/>
      <c r="CY433" s="76"/>
      <c r="CZ433" s="76"/>
      <c r="DA433" s="76"/>
      <c r="DB433" s="76"/>
      <c r="DC433" s="76"/>
      <c r="DD433" s="76"/>
      <c r="DE433" s="76"/>
      <c r="DF433" s="76"/>
      <c r="DG433" s="76"/>
      <c r="DH433" s="76"/>
      <c r="DI433" s="76"/>
      <c r="DJ433" s="76"/>
      <c r="DK433" s="76"/>
      <c r="DL433" s="76"/>
      <c r="DM433" s="76"/>
      <c r="DN433" s="76"/>
      <c r="DO433" s="76"/>
      <c r="DP433" s="76"/>
      <c r="DQ433" s="76"/>
      <c r="DR433" s="76"/>
      <c r="DS433" s="76"/>
      <c r="DT433" s="76"/>
      <c r="DU433" s="76"/>
      <c r="DV433" s="76"/>
      <c r="DW433" s="76"/>
      <c r="DX433" s="76"/>
      <c r="DY433" s="76"/>
      <c r="DZ433" s="76"/>
      <c r="EA433" s="76"/>
      <c r="EB433" s="76"/>
      <c r="EC433" s="76"/>
    </row>
    <row r="434" spans="1:133" s="84" customFormat="1" ht="17" x14ac:dyDescent="0.2">
      <c r="A434" s="100" t="str">
        <f>CONCATENATE(E434," ",F434)</f>
        <v xml:space="preserve">Bison </v>
      </c>
      <c r="B434" s="9" t="s">
        <v>1580</v>
      </c>
      <c r="C434" s="8" t="s">
        <v>1571</v>
      </c>
      <c r="D434" s="8" t="s">
        <v>2332</v>
      </c>
      <c r="E434" s="2" t="s">
        <v>105</v>
      </c>
      <c r="F434" s="2"/>
      <c r="G434" s="9">
        <v>43192</v>
      </c>
      <c r="H434" s="69">
        <v>26</v>
      </c>
      <c r="I434" s="9" t="s">
        <v>1581</v>
      </c>
      <c r="J434" s="8"/>
      <c r="K434" s="69" t="s">
        <v>175</v>
      </c>
      <c r="L434" s="175" t="s">
        <v>203</v>
      </c>
      <c r="M434" s="99"/>
      <c r="N434" s="63"/>
      <c r="O434" s="63"/>
      <c r="P434" s="63"/>
      <c r="Q434" s="69" t="s">
        <v>207</v>
      </c>
      <c r="R434" s="69" t="s">
        <v>2363</v>
      </c>
      <c r="S434" s="69"/>
      <c r="T434" s="63" t="s">
        <v>166</v>
      </c>
      <c r="U434" s="63" t="s">
        <v>13</v>
      </c>
      <c r="V434" s="63"/>
      <c r="W434" s="105"/>
      <c r="X434" s="61">
        <v>24.36</v>
      </c>
      <c r="Y434" s="61">
        <v>13.73</v>
      </c>
      <c r="Z434" s="63"/>
      <c r="AA434" s="137"/>
      <c r="AB434" s="135"/>
      <c r="AC434" s="105"/>
      <c r="AD434" s="69"/>
      <c r="AE434" s="63"/>
      <c r="AF434" s="63"/>
      <c r="AG434" s="76"/>
      <c r="AH434" s="76"/>
      <c r="AI434" s="76"/>
      <c r="AJ434" s="76"/>
      <c r="AK434" s="76"/>
      <c r="AL434" s="76"/>
      <c r="AM434" s="76"/>
      <c r="AN434" s="76"/>
      <c r="AO434" s="76"/>
      <c r="AP434" s="76"/>
      <c r="AQ434" s="76"/>
      <c r="AR434" s="76"/>
      <c r="AS434" s="76"/>
      <c r="AT434" s="76"/>
      <c r="AU434" s="76"/>
      <c r="AV434" s="76"/>
      <c r="AW434" s="76"/>
      <c r="AX434" s="76"/>
      <c r="AY434" s="76"/>
      <c r="AZ434" s="76"/>
      <c r="BA434" s="76"/>
      <c r="BB434" s="76"/>
      <c r="BC434" s="76"/>
      <c r="BD434" s="76"/>
      <c r="BE434" s="76"/>
      <c r="BF434" s="76"/>
      <c r="BG434" s="76"/>
      <c r="BH434" s="76"/>
      <c r="BI434" s="76"/>
      <c r="BJ434" s="76"/>
      <c r="BK434" s="76"/>
      <c r="BL434" s="76"/>
      <c r="BM434" s="76"/>
      <c r="BN434" s="76"/>
      <c r="BO434" s="76"/>
      <c r="BP434" s="76"/>
      <c r="BQ434" s="76"/>
      <c r="BR434" s="76"/>
      <c r="BS434" s="76"/>
      <c r="BT434" s="76"/>
      <c r="BU434" s="76"/>
      <c r="BV434" s="76"/>
      <c r="BW434" s="76"/>
      <c r="BX434" s="76"/>
      <c r="BY434" s="76"/>
      <c r="BZ434" s="76"/>
      <c r="CA434" s="76"/>
      <c r="CB434" s="76"/>
      <c r="CC434" s="76"/>
      <c r="CD434" s="76"/>
      <c r="CE434" s="76"/>
      <c r="CF434" s="76"/>
      <c r="CG434" s="76"/>
      <c r="CH434" s="76"/>
      <c r="CI434" s="76"/>
      <c r="CJ434" s="76"/>
      <c r="CK434" s="76"/>
      <c r="CL434" s="76"/>
      <c r="CM434" s="76"/>
      <c r="CN434" s="76"/>
      <c r="CO434" s="76"/>
      <c r="CP434" s="76"/>
      <c r="CQ434" s="76"/>
      <c r="CR434" s="76"/>
      <c r="CS434" s="76"/>
      <c r="CT434" s="76"/>
      <c r="CU434" s="76"/>
      <c r="CV434" s="76"/>
      <c r="CW434" s="76"/>
      <c r="CX434" s="76"/>
      <c r="CY434" s="76"/>
      <c r="CZ434" s="76"/>
      <c r="DA434" s="76"/>
      <c r="DB434" s="76"/>
      <c r="DC434" s="76"/>
      <c r="DD434" s="76"/>
      <c r="DE434" s="76"/>
      <c r="DF434" s="76"/>
      <c r="DG434" s="76"/>
      <c r="DH434" s="76"/>
      <c r="DI434" s="76"/>
      <c r="DJ434" s="76"/>
      <c r="DK434" s="76"/>
      <c r="DL434" s="76"/>
      <c r="DM434" s="76"/>
      <c r="DN434" s="76"/>
      <c r="DO434" s="76"/>
      <c r="DP434" s="76"/>
      <c r="DQ434" s="76"/>
      <c r="DR434" s="76"/>
      <c r="DS434" s="76"/>
      <c r="DT434" s="76"/>
      <c r="DU434" s="76"/>
      <c r="DV434" s="76"/>
      <c r="DW434" s="76"/>
      <c r="DX434" s="76"/>
      <c r="DY434" s="76"/>
      <c r="DZ434" s="76"/>
      <c r="EA434" s="76"/>
      <c r="EB434" s="76"/>
      <c r="EC434" s="76"/>
    </row>
    <row r="435" spans="1:133" s="84" customFormat="1" ht="17" x14ac:dyDescent="0.2">
      <c r="A435" s="100" t="str">
        <f>CONCATENATE(E435," ",F435)</f>
        <v xml:space="preserve">Bison </v>
      </c>
      <c r="B435" s="9" t="s">
        <v>1582</v>
      </c>
      <c r="C435" s="8" t="s">
        <v>1571</v>
      </c>
      <c r="D435" s="8" t="s">
        <v>2332</v>
      </c>
      <c r="E435" s="2" t="s">
        <v>105</v>
      </c>
      <c r="F435" s="2"/>
      <c r="G435" s="9">
        <v>43192</v>
      </c>
      <c r="H435" s="69">
        <v>4</v>
      </c>
      <c r="I435" s="9" t="s">
        <v>1581</v>
      </c>
      <c r="J435" s="8"/>
      <c r="K435" s="69" t="s">
        <v>175</v>
      </c>
      <c r="L435" s="175" t="s">
        <v>203</v>
      </c>
      <c r="M435" s="99"/>
      <c r="N435" s="63"/>
      <c r="O435" s="63"/>
      <c r="P435" s="63"/>
      <c r="Q435" s="69" t="s">
        <v>152</v>
      </c>
      <c r="R435" s="69" t="s">
        <v>2367</v>
      </c>
      <c r="S435" s="69"/>
      <c r="T435" s="63" t="s">
        <v>166</v>
      </c>
      <c r="U435" s="63" t="s">
        <v>13</v>
      </c>
      <c r="V435" s="63"/>
      <c r="W435" s="105"/>
      <c r="X435" s="61">
        <v>43.37</v>
      </c>
      <c r="Y435" s="61">
        <v>19</v>
      </c>
      <c r="Z435" s="63"/>
      <c r="AA435" s="137"/>
      <c r="AB435" s="135"/>
      <c r="AC435" s="105"/>
      <c r="AD435" s="69"/>
      <c r="AE435" s="63"/>
      <c r="AF435" s="63"/>
      <c r="AG435" s="76"/>
      <c r="AH435" s="76"/>
      <c r="AI435" s="76"/>
      <c r="AJ435" s="76"/>
      <c r="AK435" s="76"/>
      <c r="AL435" s="76"/>
      <c r="AM435" s="76"/>
      <c r="AN435" s="76"/>
      <c r="AO435" s="76"/>
      <c r="AP435" s="76"/>
      <c r="AQ435" s="76"/>
      <c r="AR435" s="76"/>
      <c r="AS435" s="76"/>
      <c r="AT435" s="76"/>
      <c r="AU435" s="76"/>
      <c r="AV435" s="76"/>
      <c r="AW435" s="76"/>
      <c r="AX435" s="76"/>
      <c r="AY435" s="76"/>
      <c r="AZ435" s="76"/>
      <c r="BA435" s="76"/>
      <c r="BB435" s="76"/>
      <c r="BC435" s="76"/>
      <c r="BD435" s="76"/>
      <c r="BE435" s="76"/>
      <c r="BF435" s="76"/>
      <c r="BG435" s="76"/>
      <c r="BH435" s="76"/>
      <c r="BI435" s="76"/>
      <c r="BJ435" s="76"/>
      <c r="BK435" s="76"/>
      <c r="BL435" s="76"/>
      <c r="BM435" s="76"/>
      <c r="BN435" s="76"/>
      <c r="BO435" s="76"/>
      <c r="BP435" s="76"/>
      <c r="BQ435" s="76"/>
      <c r="BR435" s="76"/>
      <c r="BS435" s="76"/>
      <c r="BT435" s="76"/>
      <c r="BU435" s="76"/>
      <c r="BV435" s="76"/>
      <c r="BW435" s="76"/>
      <c r="BX435" s="76"/>
      <c r="BY435" s="76"/>
      <c r="BZ435" s="76"/>
      <c r="CA435" s="76"/>
      <c r="CB435" s="76"/>
      <c r="CC435" s="76"/>
      <c r="CD435" s="76"/>
      <c r="CE435" s="76"/>
      <c r="CF435" s="76"/>
      <c r="CG435" s="76"/>
      <c r="CH435" s="76"/>
      <c r="CI435" s="76"/>
      <c r="CJ435" s="76"/>
      <c r="CK435" s="76"/>
      <c r="CL435" s="76"/>
      <c r="CM435" s="76"/>
      <c r="CN435" s="76"/>
      <c r="CO435" s="76"/>
      <c r="CP435" s="76"/>
      <c r="CQ435" s="76"/>
      <c r="CR435" s="76"/>
      <c r="CS435" s="76"/>
      <c r="CT435" s="76"/>
      <c r="CU435" s="76"/>
      <c r="CV435" s="76"/>
      <c r="CW435" s="76"/>
      <c r="CX435" s="76"/>
      <c r="CY435" s="76"/>
      <c r="CZ435" s="76"/>
      <c r="DA435" s="76"/>
      <c r="DB435" s="76"/>
      <c r="DC435" s="76"/>
      <c r="DD435" s="76"/>
      <c r="DE435" s="76"/>
      <c r="DF435" s="76"/>
      <c r="DG435" s="76"/>
      <c r="DH435" s="76"/>
      <c r="DI435" s="76"/>
      <c r="DJ435" s="76"/>
      <c r="DK435" s="76"/>
      <c r="DL435" s="76"/>
      <c r="DM435" s="76"/>
      <c r="DN435" s="76"/>
      <c r="DO435" s="76"/>
      <c r="DP435" s="76"/>
      <c r="DQ435" s="76"/>
      <c r="DR435" s="76"/>
      <c r="DS435" s="76"/>
      <c r="DT435" s="76"/>
      <c r="DU435" s="76"/>
      <c r="DV435" s="76"/>
      <c r="DW435" s="76"/>
      <c r="DX435" s="76"/>
      <c r="DY435" s="76"/>
      <c r="DZ435" s="76"/>
      <c r="EA435" s="76"/>
      <c r="EB435" s="76"/>
      <c r="EC435" s="76"/>
    </row>
    <row r="436" spans="1:133" s="84" customFormat="1" ht="17" x14ac:dyDescent="0.2">
      <c r="A436" s="100" t="str">
        <f>CONCATENATE(E436," ",F436)</f>
        <v xml:space="preserve">Bison </v>
      </c>
      <c r="B436" s="9" t="s">
        <v>1580</v>
      </c>
      <c r="C436" s="8" t="s">
        <v>1571</v>
      </c>
      <c r="D436" s="8" t="s">
        <v>2332</v>
      </c>
      <c r="E436" s="2" t="s">
        <v>105</v>
      </c>
      <c r="F436" s="2"/>
      <c r="G436" s="9">
        <v>43192</v>
      </c>
      <c r="H436" s="69">
        <v>26</v>
      </c>
      <c r="I436" s="9" t="s">
        <v>1581</v>
      </c>
      <c r="J436" s="8"/>
      <c r="K436" s="69" t="s">
        <v>175</v>
      </c>
      <c r="L436" s="175" t="s">
        <v>203</v>
      </c>
      <c r="M436" s="99"/>
      <c r="N436" s="63"/>
      <c r="O436" s="63"/>
      <c r="P436" s="63"/>
      <c r="Q436" s="69" t="s">
        <v>152</v>
      </c>
      <c r="R436" s="69" t="s">
        <v>2367</v>
      </c>
      <c r="S436" s="69"/>
      <c r="T436" s="63" t="s">
        <v>166</v>
      </c>
      <c r="U436" s="63" t="s">
        <v>13</v>
      </c>
      <c r="V436" s="63"/>
      <c r="W436" s="105"/>
      <c r="X436" s="61">
        <v>38.89</v>
      </c>
      <c r="Y436" s="61">
        <v>12.36</v>
      </c>
      <c r="Z436" s="63"/>
      <c r="AA436" s="137"/>
      <c r="AB436" s="135"/>
      <c r="AC436" s="105"/>
      <c r="AD436" s="69"/>
      <c r="AE436" s="63"/>
      <c r="AF436" s="63"/>
      <c r="AG436" s="76"/>
      <c r="AH436" s="76"/>
      <c r="AI436" s="76"/>
      <c r="AJ436" s="76"/>
      <c r="AK436" s="76"/>
      <c r="AL436" s="76"/>
      <c r="AM436" s="76"/>
      <c r="AN436" s="76"/>
      <c r="AO436" s="76"/>
      <c r="AP436" s="76"/>
      <c r="AQ436" s="76"/>
      <c r="AR436" s="76"/>
      <c r="AS436" s="76"/>
      <c r="AT436" s="76"/>
      <c r="AU436" s="76"/>
      <c r="AV436" s="76"/>
      <c r="AW436" s="76"/>
      <c r="AX436" s="76"/>
      <c r="AY436" s="76"/>
      <c r="AZ436" s="76"/>
      <c r="BA436" s="76"/>
      <c r="BB436" s="76"/>
      <c r="BC436" s="76"/>
      <c r="BD436" s="76"/>
      <c r="BE436" s="76"/>
      <c r="BF436" s="76"/>
      <c r="BG436" s="76"/>
      <c r="BH436" s="76"/>
      <c r="BI436" s="76"/>
      <c r="BJ436" s="76"/>
      <c r="BK436" s="76"/>
      <c r="BL436" s="76"/>
      <c r="BM436" s="76"/>
      <c r="BN436" s="76"/>
      <c r="BO436" s="76"/>
      <c r="BP436" s="76"/>
      <c r="BQ436" s="76"/>
      <c r="BR436" s="76"/>
      <c r="BS436" s="76"/>
      <c r="BT436" s="76"/>
      <c r="BU436" s="76"/>
      <c r="BV436" s="76"/>
      <c r="BW436" s="76"/>
      <c r="BX436" s="76"/>
      <c r="BY436" s="76"/>
      <c r="BZ436" s="76"/>
      <c r="CA436" s="76"/>
      <c r="CB436" s="76"/>
      <c r="CC436" s="76"/>
      <c r="CD436" s="76"/>
      <c r="CE436" s="76"/>
      <c r="CF436" s="76"/>
      <c r="CG436" s="76"/>
      <c r="CH436" s="76"/>
      <c r="CI436" s="76"/>
      <c r="CJ436" s="76"/>
      <c r="CK436" s="76"/>
      <c r="CL436" s="76"/>
      <c r="CM436" s="76"/>
      <c r="CN436" s="76"/>
      <c r="CO436" s="76"/>
      <c r="CP436" s="76"/>
      <c r="CQ436" s="76"/>
      <c r="CR436" s="76"/>
      <c r="CS436" s="76"/>
      <c r="CT436" s="76"/>
      <c r="CU436" s="76"/>
      <c r="CV436" s="76"/>
      <c r="CW436" s="76"/>
      <c r="CX436" s="76"/>
      <c r="CY436" s="76"/>
      <c r="CZ436" s="76"/>
      <c r="DA436" s="76"/>
      <c r="DB436" s="76"/>
      <c r="DC436" s="76"/>
      <c r="DD436" s="76"/>
      <c r="DE436" s="76"/>
      <c r="DF436" s="76"/>
      <c r="DG436" s="76"/>
      <c r="DH436" s="76"/>
      <c r="DI436" s="76"/>
      <c r="DJ436" s="76"/>
      <c r="DK436" s="76"/>
      <c r="DL436" s="76"/>
      <c r="DM436" s="76"/>
      <c r="DN436" s="76"/>
      <c r="DO436" s="76"/>
      <c r="DP436" s="76"/>
      <c r="DQ436" s="76"/>
      <c r="DR436" s="76"/>
      <c r="DS436" s="76"/>
      <c r="DT436" s="76"/>
      <c r="DU436" s="76"/>
      <c r="DV436" s="76"/>
      <c r="DW436" s="76"/>
      <c r="DX436" s="76"/>
      <c r="DY436" s="76"/>
      <c r="DZ436" s="76"/>
      <c r="EA436" s="76"/>
      <c r="EB436" s="76"/>
      <c r="EC436" s="76"/>
    </row>
    <row r="437" spans="1:133" s="84" customFormat="1" ht="17" x14ac:dyDescent="0.2">
      <c r="A437" s="100" t="str">
        <f>CONCATENATE(E437," ",F437)</f>
        <v xml:space="preserve">Camelops aransas </v>
      </c>
      <c r="B437" s="9" t="s">
        <v>1970</v>
      </c>
      <c r="C437" s="8" t="s">
        <v>1571</v>
      </c>
      <c r="D437" s="8" t="s">
        <v>2153</v>
      </c>
      <c r="E437" s="2" t="s">
        <v>11</v>
      </c>
      <c r="F437" s="2" t="s">
        <v>1192</v>
      </c>
      <c r="G437" s="9">
        <v>31141</v>
      </c>
      <c r="H437" s="8">
        <v>2375</v>
      </c>
      <c r="I437" s="9" t="s">
        <v>240</v>
      </c>
      <c r="J437" s="8" t="s">
        <v>241</v>
      </c>
      <c r="K437" s="69" t="s">
        <v>175</v>
      </c>
      <c r="L437" s="175" t="s">
        <v>471</v>
      </c>
      <c r="M437" s="134"/>
      <c r="N437" s="105"/>
      <c r="O437" s="105"/>
      <c r="P437" s="63"/>
      <c r="Q437" s="69" t="s">
        <v>207</v>
      </c>
      <c r="R437" s="69" t="s">
        <v>2363</v>
      </c>
      <c r="S437" s="69"/>
      <c r="T437" s="63" t="s">
        <v>166</v>
      </c>
      <c r="U437" s="63" t="s">
        <v>13</v>
      </c>
      <c r="V437" s="63"/>
      <c r="W437" s="63"/>
      <c r="X437" s="119">
        <v>52.74</v>
      </c>
      <c r="Y437" s="119">
        <v>19.399999999999999</v>
      </c>
      <c r="Z437" s="69"/>
      <c r="AA437" s="179"/>
      <c r="AB437" s="98"/>
      <c r="AC437" s="9"/>
      <c r="AD437" s="9" t="s">
        <v>1193</v>
      </c>
      <c r="AE437" s="63"/>
      <c r="AF437" s="63"/>
      <c r="AG437" s="76"/>
      <c r="AH437" s="76"/>
      <c r="AI437" s="76"/>
      <c r="AJ437" s="76"/>
      <c r="AK437" s="76"/>
      <c r="AL437" s="76"/>
      <c r="AM437" s="76"/>
      <c r="AN437" s="76"/>
      <c r="AO437" s="76"/>
      <c r="AP437" s="76"/>
      <c r="AQ437" s="76"/>
      <c r="AR437" s="76"/>
      <c r="AS437" s="76"/>
      <c r="AT437" s="76"/>
      <c r="AU437" s="76"/>
      <c r="AV437" s="76"/>
      <c r="AW437" s="76"/>
      <c r="AX437" s="76"/>
      <c r="AY437" s="76"/>
      <c r="AZ437" s="76"/>
      <c r="BA437" s="76"/>
      <c r="BB437" s="76"/>
      <c r="BC437" s="76"/>
      <c r="BD437" s="76"/>
      <c r="BE437" s="76"/>
      <c r="BF437" s="76"/>
      <c r="BG437" s="76"/>
      <c r="BH437" s="76"/>
      <c r="BI437" s="76"/>
      <c r="BJ437" s="76"/>
      <c r="BK437" s="76"/>
      <c r="BL437" s="76"/>
      <c r="BM437" s="76"/>
      <c r="BN437" s="76"/>
      <c r="BO437" s="76"/>
      <c r="BP437" s="76"/>
      <c r="BQ437" s="76"/>
      <c r="BR437" s="76"/>
      <c r="BS437" s="76"/>
      <c r="BT437" s="76"/>
      <c r="BU437" s="76"/>
      <c r="BV437" s="76"/>
      <c r="BW437" s="76"/>
      <c r="BX437" s="76"/>
      <c r="BY437" s="76"/>
      <c r="BZ437" s="76"/>
      <c r="CA437" s="76"/>
      <c r="CB437" s="76"/>
      <c r="CC437" s="76"/>
      <c r="CD437" s="76"/>
      <c r="CE437" s="76"/>
      <c r="CF437" s="76"/>
      <c r="CG437" s="76"/>
      <c r="CH437" s="76"/>
      <c r="CI437" s="76"/>
      <c r="CJ437" s="76"/>
      <c r="CK437" s="76"/>
      <c r="CL437" s="76"/>
      <c r="CM437" s="76"/>
      <c r="CN437" s="76"/>
      <c r="CO437" s="76"/>
      <c r="CP437" s="76"/>
      <c r="CQ437" s="76"/>
      <c r="CR437" s="76"/>
      <c r="CS437" s="76"/>
      <c r="CT437" s="76"/>
      <c r="CU437" s="76"/>
      <c r="CV437" s="76"/>
      <c r="CW437" s="76"/>
      <c r="CX437" s="76"/>
      <c r="CY437" s="76"/>
      <c r="CZ437" s="76"/>
      <c r="DA437" s="76"/>
      <c r="DB437" s="76"/>
      <c r="DC437" s="76"/>
      <c r="DD437" s="76"/>
      <c r="DE437" s="76"/>
      <c r="DF437" s="76"/>
      <c r="DG437" s="76"/>
      <c r="DH437" s="76"/>
      <c r="DI437" s="76"/>
      <c r="DJ437" s="76"/>
      <c r="DK437" s="76"/>
      <c r="DL437" s="76"/>
      <c r="DM437" s="76"/>
      <c r="DN437" s="76"/>
      <c r="DO437" s="76"/>
      <c r="DP437" s="76"/>
      <c r="DQ437" s="76"/>
      <c r="DR437" s="76"/>
      <c r="DS437" s="76"/>
      <c r="DT437" s="76"/>
      <c r="DU437" s="76"/>
      <c r="DV437" s="76"/>
      <c r="DW437" s="76"/>
      <c r="DX437" s="76"/>
      <c r="DY437" s="76"/>
      <c r="DZ437" s="76"/>
      <c r="EA437" s="76"/>
      <c r="EB437" s="76"/>
      <c r="EC437" s="76"/>
    </row>
    <row r="438" spans="1:133" s="84" customFormat="1" ht="17" x14ac:dyDescent="0.2">
      <c r="A438" s="100" t="str">
        <f>CONCATENATE(E438," ",F438)</f>
        <v>Camelops hesternus</v>
      </c>
      <c r="B438" s="9" t="s">
        <v>305</v>
      </c>
      <c r="C438" s="8" t="s">
        <v>1571</v>
      </c>
      <c r="D438" s="8" t="s">
        <v>2153</v>
      </c>
      <c r="E438" s="2" t="s">
        <v>11</v>
      </c>
      <c r="F438" s="2" t="s">
        <v>12</v>
      </c>
      <c r="G438" s="9">
        <v>177</v>
      </c>
      <c r="H438" s="8" t="s">
        <v>300</v>
      </c>
      <c r="I438" s="9" t="s">
        <v>299</v>
      </c>
      <c r="J438" s="8" t="s">
        <v>396</v>
      </c>
      <c r="K438" s="69" t="s">
        <v>175</v>
      </c>
      <c r="L438" s="175"/>
      <c r="M438" s="134"/>
      <c r="N438" s="105"/>
      <c r="O438" s="105"/>
      <c r="P438" s="63"/>
      <c r="Q438" s="69" t="s">
        <v>36</v>
      </c>
      <c r="R438" s="69" t="s">
        <v>1380</v>
      </c>
      <c r="S438" s="69"/>
      <c r="T438" s="63"/>
      <c r="U438" s="63" t="s">
        <v>13</v>
      </c>
      <c r="V438" s="63"/>
      <c r="W438" s="63"/>
      <c r="X438" s="119">
        <v>57.3</v>
      </c>
      <c r="Y438" s="119">
        <v>32.47</v>
      </c>
      <c r="Z438" s="69"/>
      <c r="AA438" s="179"/>
      <c r="AB438" s="98"/>
      <c r="AC438" s="9"/>
      <c r="AD438" s="9" t="s">
        <v>302</v>
      </c>
      <c r="AE438" s="63"/>
      <c r="AF438" s="63"/>
      <c r="AG438" s="76"/>
      <c r="AH438" s="76"/>
      <c r="AI438" s="76"/>
      <c r="AJ438" s="76"/>
      <c r="AK438" s="76"/>
      <c r="AL438" s="76"/>
      <c r="AM438" s="76"/>
      <c r="AN438" s="76"/>
      <c r="AO438" s="76"/>
      <c r="AP438" s="76"/>
      <c r="AQ438" s="76"/>
      <c r="AR438" s="76"/>
      <c r="AS438" s="76"/>
      <c r="AT438" s="76"/>
      <c r="AU438" s="76"/>
      <c r="AV438" s="76"/>
      <c r="AW438" s="76"/>
      <c r="AX438" s="76"/>
      <c r="AY438" s="76"/>
      <c r="AZ438" s="76"/>
      <c r="BA438" s="76"/>
      <c r="BB438" s="76"/>
      <c r="BC438" s="76"/>
      <c r="BD438" s="76"/>
      <c r="BE438" s="76"/>
      <c r="BF438" s="76"/>
      <c r="BG438" s="76"/>
      <c r="BH438" s="76"/>
      <c r="BI438" s="76"/>
      <c r="BJ438" s="76"/>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97"/>
      <c r="EB438" s="197"/>
      <c r="EC438" s="197"/>
    </row>
    <row r="439" spans="1:133" s="84" customFormat="1" ht="17" x14ac:dyDescent="0.2">
      <c r="A439" s="100" t="str">
        <f>CONCATENATE(E439," ",F439)</f>
        <v>Camelops hesternus</v>
      </c>
      <c r="B439" s="9"/>
      <c r="C439" s="8" t="s">
        <v>1571</v>
      </c>
      <c r="D439" s="8" t="s">
        <v>2153</v>
      </c>
      <c r="E439" s="2" t="s">
        <v>11</v>
      </c>
      <c r="F439" s="2" t="s">
        <v>12</v>
      </c>
      <c r="G439" s="9">
        <v>999</v>
      </c>
      <c r="H439" s="8">
        <v>-999</v>
      </c>
      <c r="I439" s="9" t="s">
        <v>299</v>
      </c>
      <c r="J439" s="8" t="s">
        <v>396</v>
      </c>
      <c r="K439" s="69" t="s">
        <v>175</v>
      </c>
      <c r="L439" s="175"/>
      <c r="M439" s="134"/>
      <c r="N439" s="105"/>
      <c r="O439" s="105"/>
      <c r="P439" s="63"/>
      <c r="Q439" s="69" t="s">
        <v>57</v>
      </c>
      <c r="R439" s="69" t="s">
        <v>2379</v>
      </c>
      <c r="S439" s="69"/>
      <c r="T439" s="63"/>
      <c r="U439" s="63" t="s">
        <v>13</v>
      </c>
      <c r="V439" s="63"/>
      <c r="W439" s="63"/>
      <c r="X439" s="119">
        <v>54.19</v>
      </c>
      <c r="Y439" s="119">
        <v>19.899999999999999</v>
      </c>
      <c r="Z439" s="69"/>
      <c r="AA439" s="179"/>
      <c r="AB439" s="98"/>
      <c r="AC439" s="9"/>
      <c r="AD439" s="9" t="s">
        <v>303</v>
      </c>
      <c r="AE439" s="63"/>
      <c r="AF439" s="63"/>
      <c r="AG439" s="76"/>
      <c r="AH439" s="76"/>
      <c r="AI439" s="76"/>
      <c r="AJ439" s="76"/>
      <c r="AK439" s="76"/>
      <c r="AL439" s="76"/>
      <c r="AM439" s="76"/>
      <c r="AN439" s="76"/>
      <c r="AO439" s="76"/>
      <c r="AP439" s="76"/>
      <c r="AQ439" s="76"/>
      <c r="AR439" s="76"/>
      <c r="AS439" s="76"/>
      <c r="AT439" s="76"/>
      <c r="AU439" s="76"/>
      <c r="AV439" s="76"/>
      <c r="AW439" s="76"/>
      <c r="AX439" s="76"/>
      <c r="AY439" s="76"/>
      <c r="AZ439" s="76"/>
      <c r="BA439" s="76"/>
      <c r="BB439" s="76"/>
      <c r="BC439" s="76"/>
      <c r="BD439" s="76"/>
      <c r="BE439" s="76"/>
      <c r="BF439" s="76"/>
      <c r="BG439" s="76"/>
      <c r="BH439" s="76"/>
      <c r="BI439" s="76"/>
      <c r="BJ439" s="76"/>
      <c r="BK439" s="76"/>
      <c r="BL439" s="76"/>
      <c r="BM439" s="76"/>
      <c r="BN439" s="76"/>
      <c r="BO439" s="76"/>
      <c r="BP439" s="76"/>
      <c r="BQ439" s="76"/>
      <c r="BR439" s="76"/>
      <c r="BS439" s="76"/>
      <c r="BT439" s="76"/>
      <c r="BU439" s="76"/>
      <c r="BV439" s="76"/>
      <c r="BW439" s="76"/>
      <c r="BX439" s="76"/>
      <c r="BY439" s="76"/>
      <c r="BZ439" s="76"/>
      <c r="CA439" s="76"/>
      <c r="CB439" s="76"/>
      <c r="CC439" s="76"/>
      <c r="CD439" s="76"/>
      <c r="CE439" s="76"/>
      <c r="CF439" s="76"/>
      <c r="CG439" s="76"/>
      <c r="CH439" s="76"/>
      <c r="CI439" s="76"/>
      <c r="CJ439" s="76"/>
      <c r="CK439" s="76"/>
      <c r="CL439" s="76"/>
      <c r="CM439" s="76"/>
      <c r="CN439" s="76"/>
      <c r="CO439" s="76"/>
      <c r="CP439" s="76"/>
      <c r="CQ439" s="76"/>
      <c r="CR439" s="76"/>
      <c r="CS439" s="76"/>
      <c r="CT439" s="76"/>
      <c r="CU439" s="76"/>
      <c r="CV439" s="76"/>
      <c r="CW439" s="76"/>
      <c r="CX439" s="76"/>
      <c r="CY439" s="76"/>
      <c r="CZ439" s="76"/>
      <c r="DA439" s="76"/>
      <c r="DB439" s="76"/>
      <c r="DC439" s="76"/>
      <c r="DD439" s="76"/>
      <c r="DE439" s="76"/>
      <c r="DF439" s="76"/>
      <c r="DG439" s="76"/>
      <c r="DH439" s="76"/>
      <c r="DI439" s="76"/>
      <c r="DJ439" s="76"/>
      <c r="DK439" s="76"/>
      <c r="DL439" s="76"/>
      <c r="DM439" s="76"/>
      <c r="DN439" s="76"/>
      <c r="DO439" s="76"/>
      <c r="DP439" s="76"/>
      <c r="DQ439" s="76"/>
      <c r="DR439" s="76"/>
      <c r="DS439" s="76"/>
      <c r="DT439" s="76"/>
      <c r="DU439" s="76"/>
      <c r="DV439" s="76"/>
      <c r="DW439" s="76"/>
      <c r="DX439" s="76"/>
      <c r="DY439" s="76"/>
      <c r="DZ439" s="76"/>
      <c r="EA439" s="10"/>
      <c r="EB439" s="10"/>
      <c r="EC439" s="10"/>
    </row>
    <row r="440" spans="1:133" s="84" customFormat="1" ht="17" x14ac:dyDescent="0.2">
      <c r="A440" s="100" t="str">
        <f>CONCATENATE(E440," ",F440)</f>
        <v>Camelops hesternus</v>
      </c>
      <c r="B440" s="9"/>
      <c r="C440" s="8" t="s">
        <v>1571</v>
      </c>
      <c r="D440" s="8" t="s">
        <v>2153</v>
      </c>
      <c r="E440" s="2" t="s">
        <v>11</v>
      </c>
      <c r="F440" s="2" t="s">
        <v>12</v>
      </c>
      <c r="G440" s="9">
        <v>40685</v>
      </c>
      <c r="H440" s="8">
        <v>814</v>
      </c>
      <c r="I440" s="9" t="s">
        <v>19</v>
      </c>
      <c r="J440" s="63" t="s">
        <v>398</v>
      </c>
      <c r="K440" s="69" t="s">
        <v>175</v>
      </c>
      <c r="L440" s="175"/>
      <c r="M440" s="134"/>
      <c r="N440" s="105"/>
      <c r="O440" s="105"/>
      <c r="P440" s="63"/>
      <c r="Q440" s="69" t="s">
        <v>36</v>
      </c>
      <c r="R440" s="69" t="s">
        <v>1380</v>
      </c>
      <c r="S440" s="69"/>
      <c r="T440" s="63"/>
      <c r="U440" s="63" t="s">
        <v>13</v>
      </c>
      <c r="V440" s="63"/>
      <c r="W440" s="63"/>
      <c r="X440" s="119">
        <v>35.76</v>
      </c>
      <c r="Y440" s="119">
        <v>22.6</v>
      </c>
      <c r="Z440" s="69"/>
      <c r="AA440" s="179"/>
      <c r="AB440" s="98"/>
      <c r="AC440" s="9"/>
      <c r="AD440" s="9" t="s">
        <v>14</v>
      </c>
      <c r="AE440" s="63"/>
      <c r="AF440" s="63"/>
      <c r="AG440" s="76"/>
      <c r="AH440" s="76"/>
      <c r="AI440" s="76"/>
      <c r="AJ440" s="76"/>
      <c r="AK440" s="76"/>
      <c r="AL440" s="76"/>
      <c r="AM440" s="76"/>
      <c r="AN440" s="76"/>
      <c r="AO440" s="76"/>
      <c r="AP440" s="76"/>
      <c r="AQ440" s="76"/>
      <c r="AR440" s="76"/>
      <c r="AS440" s="76"/>
      <c r="AT440" s="76"/>
      <c r="AU440" s="76"/>
      <c r="AV440" s="76"/>
      <c r="AW440" s="76"/>
      <c r="AX440" s="76"/>
      <c r="AY440" s="76"/>
      <c r="AZ440" s="76"/>
      <c r="BA440" s="76"/>
      <c r="BB440" s="76"/>
      <c r="BC440" s="76"/>
      <c r="BD440" s="76"/>
      <c r="BE440" s="76"/>
      <c r="BF440" s="76"/>
      <c r="BG440" s="76"/>
      <c r="BH440" s="76"/>
      <c r="BI440" s="76"/>
      <c r="BJ440" s="76"/>
      <c r="EA440" s="76"/>
      <c r="EB440" s="76"/>
      <c r="EC440" s="76"/>
    </row>
    <row r="441" spans="1:133" s="84" customFormat="1" ht="17" x14ac:dyDescent="0.2">
      <c r="A441" s="100" t="str">
        <f>CONCATENATE(E441," ",F441)</f>
        <v>Camelops hesternus</v>
      </c>
      <c r="B441" s="9" t="s">
        <v>305</v>
      </c>
      <c r="C441" s="8" t="s">
        <v>1571</v>
      </c>
      <c r="D441" s="8" t="s">
        <v>2153</v>
      </c>
      <c r="E441" s="2" t="s">
        <v>11</v>
      </c>
      <c r="F441" s="2" t="s">
        <v>12</v>
      </c>
      <c r="G441" s="9" t="s">
        <v>1538</v>
      </c>
      <c r="H441" s="8">
        <v>2534</v>
      </c>
      <c r="I441" s="9" t="s">
        <v>321</v>
      </c>
      <c r="J441" s="8" t="s">
        <v>424</v>
      </c>
      <c r="K441" s="69" t="s">
        <v>175</v>
      </c>
      <c r="L441" s="175"/>
      <c r="M441" s="134"/>
      <c r="N441" s="105"/>
      <c r="O441" s="105"/>
      <c r="P441" s="63"/>
      <c r="Q441" s="69" t="s">
        <v>154</v>
      </c>
      <c r="R441" s="69" t="s">
        <v>2375</v>
      </c>
      <c r="S441" s="69"/>
      <c r="T441" s="63" t="s">
        <v>166</v>
      </c>
      <c r="U441" s="63" t="s">
        <v>13</v>
      </c>
      <c r="V441" s="63"/>
      <c r="W441" s="63"/>
      <c r="X441" s="119">
        <v>25.46</v>
      </c>
      <c r="Y441" s="119">
        <v>26.3</v>
      </c>
      <c r="Z441" s="69"/>
      <c r="AA441" s="179"/>
      <c r="AB441" s="98"/>
      <c r="AC441" s="9"/>
      <c r="AD441" s="9" t="s">
        <v>322</v>
      </c>
      <c r="AE441" s="63"/>
      <c r="AF441" s="63"/>
      <c r="AG441" s="76"/>
      <c r="AH441" s="76"/>
      <c r="AI441" s="76"/>
      <c r="AJ441" s="76"/>
      <c r="AK441" s="76"/>
      <c r="AL441" s="76"/>
      <c r="AM441" s="76"/>
      <c r="AN441" s="76"/>
      <c r="AO441" s="76"/>
      <c r="AP441" s="76"/>
      <c r="AQ441" s="76"/>
      <c r="AR441" s="76"/>
      <c r="AS441" s="76"/>
      <c r="AT441" s="76"/>
      <c r="AU441" s="76"/>
      <c r="AV441" s="76"/>
      <c r="AW441" s="76"/>
      <c r="AX441" s="76"/>
      <c r="AY441" s="76"/>
      <c r="AZ441" s="76"/>
      <c r="BA441" s="76"/>
      <c r="BB441" s="76"/>
      <c r="BC441" s="76"/>
      <c r="BD441" s="76"/>
      <c r="BE441" s="76"/>
      <c r="BF441" s="76"/>
      <c r="BG441" s="76"/>
      <c r="BH441" s="76"/>
      <c r="BI441" s="76"/>
      <c r="BJ441" s="76"/>
      <c r="BK441" s="76"/>
      <c r="BL441" s="76"/>
      <c r="BM441" s="76"/>
      <c r="BN441" s="76"/>
      <c r="BO441" s="76"/>
      <c r="BP441" s="76"/>
      <c r="BQ441" s="76"/>
      <c r="BR441" s="76"/>
      <c r="BS441" s="76"/>
      <c r="BT441" s="76"/>
      <c r="BU441" s="76"/>
      <c r="BV441" s="76"/>
      <c r="BW441" s="76"/>
      <c r="BX441" s="76"/>
      <c r="BY441" s="76"/>
      <c r="BZ441" s="76"/>
      <c r="CA441" s="76"/>
      <c r="CB441" s="76"/>
      <c r="CC441" s="76"/>
      <c r="CD441" s="76"/>
      <c r="CE441" s="76"/>
      <c r="CF441" s="76"/>
      <c r="CG441" s="76"/>
      <c r="CH441" s="76"/>
      <c r="CI441" s="76"/>
      <c r="CJ441" s="76"/>
      <c r="CK441" s="76"/>
      <c r="CL441" s="76"/>
      <c r="CM441" s="76"/>
      <c r="CN441" s="76"/>
      <c r="CO441" s="76"/>
      <c r="CP441" s="76"/>
      <c r="CQ441" s="76"/>
      <c r="CR441" s="76"/>
      <c r="CS441" s="76"/>
      <c r="CT441" s="76"/>
      <c r="CU441" s="76"/>
      <c r="CV441" s="76"/>
      <c r="CW441" s="76"/>
      <c r="CX441" s="76"/>
      <c r="CY441" s="76"/>
      <c r="CZ441" s="76"/>
      <c r="DA441" s="76"/>
      <c r="DB441" s="76"/>
      <c r="DC441" s="76"/>
      <c r="DD441" s="76"/>
      <c r="DE441" s="76"/>
      <c r="DF441" s="76"/>
      <c r="DG441" s="76"/>
      <c r="DH441" s="76"/>
      <c r="DI441" s="76"/>
      <c r="DJ441" s="76"/>
      <c r="DK441" s="76"/>
      <c r="DL441" s="76"/>
      <c r="DM441" s="76"/>
      <c r="DN441" s="76"/>
      <c r="DO441" s="76"/>
      <c r="DP441" s="76"/>
      <c r="DQ441" s="76"/>
      <c r="DR441" s="76"/>
      <c r="DS441" s="76"/>
      <c r="DT441" s="76"/>
      <c r="DU441" s="76"/>
      <c r="DV441" s="76"/>
      <c r="DW441" s="76"/>
      <c r="DX441" s="76"/>
      <c r="DY441" s="76"/>
      <c r="DZ441" s="76"/>
      <c r="EA441" s="76"/>
      <c r="EB441" s="76"/>
      <c r="EC441" s="76"/>
    </row>
    <row r="442" spans="1:133" s="84" customFormat="1" ht="17" x14ac:dyDescent="0.2">
      <c r="A442" s="100" t="str">
        <f>CONCATENATE(E442," ",F442)</f>
        <v>Camelops hesternus</v>
      </c>
      <c r="B442" s="9" t="s">
        <v>305</v>
      </c>
      <c r="C442" s="8" t="s">
        <v>1571</v>
      </c>
      <c r="D442" s="8" t="s">
        <v>2153</v>
      </c>
      <c r="E442" s="2" t="s">
        <v>11</v>
      </c>
      <c r="F442" s="2" t="s">
        <v>12</v>
      </c>
      <c r="G442" s="9" t="s">
        <v>1538</v>
      </c>
      <c r="H442" s="8">
        <v>2534</v>
      </c>
      <c r="I442" s="9" t="s">
        <v>321</v>
      </c>
      <c r="J442" s="8" t="s">
        <v>424</v>
      </c>
      <c r="K442" s="69" t="s">
        <v>175</v>
      </c>
      <c r="L442" s="175"/>
      <c r="M442" s="134"/>
      <c r="N442" s="105"/>
      <c r="O442" s="105"/>
      <c r="P442" s="63"/>
      <c r="Q442" s="69" t="s">
        <v>211</v>
      </c>
      <c r="R442" s="69" t="s">
        <v>2376</v>
      </c>
      <c r="S442" s="69"/>
      <c r="T442" s="63" t="s">
        <v>166</v>
      </c>
      <c r="U442" s="63" t="s">
        <v>13</v>
      </c>
      <c r="V442" s="63"/>
      <c r="W442" s="63"/>
      <c r="X442" s="119">
        <v>32.61</v>
      </c>
      <c r="Y442" s="119">
        <v>29.29</v>
      </c>
      <c r="Z442" s="69"/>
      <c r="AA442" s="179"/>
      <c r="AB442" s="98"/>
      <c r="AC442" s="9"/>
      <c r="AD442" s="9" t="s">
        <v>322</v>
      </c>
      <c r="AE442" s="63"/>
      <c r="AF442" s="63"/>
      <c r="AG442" s="76"/>
      <c r="AH442" s="76"/>
      <c r="AI442" s="76"/>
      <c r="AJ442" s="76"/>
      <c r="AK442" s="76"/>
      <c r="AL442" s="76"/>
      <c r="AM442" s="76"/>
      <c r="AN442" s="76"/>
      <c r="AO442" s="76"/>
      <c r="AP442" s="76"/>
      <c r="AQ442" s="76"/>
      <c r="AR442" s="76"/>
      <c r="AS442" s="76"/>
      <c r="AT442" s="76"/>
      <c r="AU442" s="76"/>
      <c r="AV442" s="76"/>
      <c r="AW442" s="76"/>
      <c r="AX442" s="76"/>
      <c r="AY442" s="76"/>
      <c r="AZ442" s="76"/>
      <c r="BA442" s="76"/>
      <c r="BB442" s="76"/>
      <c r="BC442" s="76"/>
      <c r="BD442" s="76"/>
      <c r="BE442" s="76"/>
      <c r="BF442" s="76"/>
      <c r="BG442" s="76"/>
      <c r="BH442" s="76"/>
      <c r="BI442" s="76"/>
      <c r="BJ442" s="76"/>
      <c r="BK442" s="76"/>
      <c r="BL442" s="76"/>
      <c r="BM442" s="76"/>
      <c r="BN442" s="76"/>
      <c r="BO442" s="76"/>
      <c r="BP442" s="76"/>
      <c r="BQ442" s="76"/>
      <c r="BR442" s="76"/>
      <c r="BS442" s="76"/>
      <c r="BT442" s="76"/>
      <c r="BU442" s="76"/>
      <c r="BV442" s="76"/>
      <c r="BW442" s="76"/>
      <c r="BX442" s="76"/>
      <c r="BY442" s="76"/>
      <c r="BZ442" s="76"/>
      <c r="CA442" s="76"/>
      <c r="CB442" s="76"/>
      <c r="CC442" s="76"/>
      <c r="CD442" s="76"/>
      <c r="CE442" s="76"/>
      <c r="CF442" s="76"/>
      <c r="CG442" s="76"/>
      <c r="CH442" s="76"/>
      <c r="CI442" s="76"/>
      <c r="CJ442" s="76"/>
      <c r="CK442" s="76"/>
      <c r="CL442" s="76"/>
      <c r="CM442" s="76"/>
      <c r="CN442" s="76"/>
      <c r="CO442" s="76"/>
      <c r="CP442" s="76"/>
      <c r="CQ442" s="76"/>
      <c r="CR442" s="76"/>
      <c r="CS442" s="76"/>
      <c r="CT442" s="76"/>
      <c r="CU442" s="76"/>
      <c r="CV442" s="76"/>
      <c r="CW442" s="76"/>
      <c r="CX442" s="76"/>
      <c r="CY442" s="76"/>
      <c r="CZ442" s="76"/>
      <c r="DA442" s="76"/>
      <c r="DB442" s="76"/>
      <c r="DC442" s="76"/>
      <c r="DD442" s="76"/>
      <c r="DE442" s="76"/>
      <c r="DF442" s="76"/>
      <c r="DG442" s="76"/>
      <c r="DH442" s="76"/>
      <c r="DI442" s="76"/>
      <c r="DJ442" s="76"/>
      <c r="DK442" s="76"/>
      <c r="DL442" s="76"/>
      <c r="DM442" s="76"/>
      <c r="DN442" s="76"/>
      <c r="DO442" s="76"/>
      <c r="DP442" s="76"/>
      <c r="DQ442" s="76"/>
      <c r="DR442" s="76"/>
      <c r="DS442" s="76"/>
      <c r="DT442" s="76"/>
      <c r="DU442" s="76"/>
      <c r="DV442" s="76"/>
      <c r="DW442" s="76"/>
      <c r="DX442" s="76"/>
      <c r="DY442" s="76"/>
      <c r="DZ442" s="76"/>
      <c r="EA442" s="76"/>
      <c r="EB442" s="76"/>
      <c r="EC442" s="76"/>
    </row>
    <row r="443" spans="1:133" s="84" customFormat="1" ht="17" x14ac:dyDescent="0.2">
      <c r="A443" s="100" t="str">
        <f>CONCATENATE(E443," ",F443)</f>
        <v>Camelops hesternus</v>
      </c>
      <c r="B443" s="9" t="s">
        <v>305</v>
      </c>
      <c r="C443" s="8" t="s">
        <v>1571</v>
      </c>
      <c r="D443" s="8" t="s">
        <v>2153</v>
      </c>
      <c r="E443" s="2" t="s">
        <v>11</v>
      </c>
      <c r="F443" s="2" t="s">
        <v>12</v>
      </c>
      <c r="G443" s="9" t="s">
        <v>1538</v>
      </c>
      <c r="H443" s="8">
        <v>2534</v>
      </c>
      <c r="I443" s="9" t="s">
        <v>321</v>
      </c>
      <c r="J443" s="8" t="s">
        <v>424</v>
      </c>
      <c r="K443" s="69" t="s">
        <v>175</v>
      </c>
      <c r="L443" s="175"/>
      <c r="M443" s="134"/>
      <c r="N443" s="105"/>
      <c r="O443" s="105"/>
      <c r="P443" s="63"/>
      <c r="Q443" s="69" t="s">
        <v>183</v>
      </c>
      <c r="R443" s="69" t="s">
        <v>2378</v>
      </c>
      <c r="S443" s="69"/>
      <c r="T443" s="63" t="s">
        <v>166</v>
      </c>
      <c r="U443" s="63" t="s">
        <v>13</v>
      </c>
      <c r="V443" s="63"/>
      <c r="W443" s="63"/>
      <c r="X443" s="119">
        <v>46.44</v>
      </c>
      <c r="Y443" s="119">
        <v>28.52</v>
      </c>
      <c r="Z443" s="69"/>
      <c r="AA443" s="179"/>
      <c r="AB443" s="98"/>
      <c r="AC443" s="9"/>
      <c r="AD443" s="9" t="s">
        <v>322</v>
      </c>
      <c r="AE443" s="63"/>
      <c r="AF443" s="63"/>
      <c r="AG443" s="76"/>
      <c r="AH443" s="76"/>
      <c r="AI443" s="76"/>
      <c r="AJ443" s="76"/>
      <c r="AK443" s="76"/>
      <c r="AL443" s="76"/>
      <c r="AM443" s="76"/>
      <c r="AN443" s="76"/>
      <c r="AO443" s="76"/>
      <c r="AP443" s="76"/>
      <c r="AQ443" s="76"/>
      <c r="AR443" s="76"/>
      <c r="AS443" s="76"/>
      <c r="AT443" s="76"/>
      <c r="AU443" s="76"/>
      <c r="AV443" s="76"/>
      <c r="AW443" s="76"/>
      <c r="AX443" s="76"/>
      <c r="AY443" s="76"/>
      <c r="AZ443" s="76"/>
      <c r="BA443" s="76"/>
      <c r="BB443" s="76"/>
      <c r="BC443" s="76"/>
      <c r="BD443" s="76"/>
      <c r="BE443" s="76"/>
      <c r="BF443" s="76"/>
      <c r="BG443" s="76"/>
      <c r="BH443" s="76"/>
      <c r="BI443" s="76"/>
      <c r="BJ443" s="76"/>
      <c r="BK443" s="76"/>
      <c r="BL443" s="76"/>
      <c r="BM443" s="76"/>
      <c r="BN443" s="76"/>
      <c r="BO443" s="76"/>
      <c r="BP443" s="76"/>
      <c r="BQ443" s="76"/>
      <c r="BR443" s="76"/>
      <c r="BS443" s="76"/>
      <c r="BT443" s="76"/>
      <c r="BU443" s="76"/>
      <c r="BV443" s="76"/>
      <c r="BW443" s="76"/>
      <c r="BX443" s="76"/>
      <c r="BY443" s="76"/>
      <c r="BZ443" s="76"/>
      <c r="CA443" s="76"/>
      <c r="CB443" s="76"/>
      <c r="CC443" s="76"/>
      <c r="CD443" s="76"/>
      <c r="CE443" s="76"/>
      <c r="CF443" s="76"/>
      <c r="CG443" s="76"/>
      <c r="CH443" s="76"/>
      <c r="CI443" s="76"/>
      <c r="CJ443" s="76"/>
      <c r="CK443" s="76"/>
      <c r="CL443" s="76"/>
      <c r="CM443" s="76"/>
      <c r="CN443" s="76"/>
      <c r="CO443" s="76"/>
      <c r="CP443" s="76"/>
      <c r="CQ443" s="76"/>
      <c r="CR443" s="76"/>
      <c r="CS443" s="76"/>
      <c r="CT443" s="76"/>
      <c r="CU443" s="76"/>
      <c r="CV443" s="76"/>
      <c r="CW443" s="76"/>
      <c r="CX443" s="76"/>
      <c r="CY443" s="76"/>
      <c r="CZ443" s="76"/>
      <c r="DA443" s="76"/>
      <c r="DB443" s="76"/>
      <c r="DC443" s="76"/>
      <c r="DD443" s="76"/>
      <c r="DE443" s="76"/>
      <c r="DF443" s="76"/>
      <c r="DG443" s="76"/>
      <c r="DH443" s="76"/>
      <c r="DI443" s="76"/>
      <c r="DJ443" s="76"/>
      <c r="DK443" s="76"/>
      <c r="DL443" s="76"/>
      <c r="DM443" s="76"/>
      <c r="DN443" s="76"/>
      <c r="DO443" s="76"/>
      <c r="DP443" s="76"/>
      <c r="DQ443" s="76"/>
      <c r="DR443" s="76"/>
      <c r="DS443" s="76"/>
      <c r="DT443" s="76"/>
      <c r="DU443" s="76"/>
      <c r="DV443" s="76"/>
      <c r="DW443" s="76"/>
      <c r="DX443" s="76"/>
      <c r="DY443" s="76"/>
      <c r="DZ443" s="76"/>
      <c r="EA443" s="76"/>
      <c r="EB443" s="76"/>
      <c r="EC443" s="76"/>
    </row>
    <row r="444" spans="1:133" s="84" customFormat="1" ht="17" x14ac:dyDescent="0.2">
      <c r="A444" s="100" t="str">
        <f>CONCATENATE(E444," ",F444)</f>
        <v>Camelops hesternus</v>
      </c>
      <c r="B444" s="9" t="s">
        <v>305</v>
      </c>
      <c r="C444" s="8" t="s">
        <v>1571</v>
      </c>
      <c r="D444" s="8" t="s">
        <v>2153</v>
      </c>
      <c r="E444" s="2" t="s">
        <v>11</v>
      </c>
      <c r="F444" s="2" t="s">
        <v>12</v>
      </c>
      <c r="G444" s="9"/>
      <c r="H444" s="8" t="s">
        <v>301</v>
      </c>
      <c r="I444" s="9" t="s">
        <v>299</v>
      </c>
      <c r="J444" s="8" t="s">
        <v>396</v>
      </c>
      <c r="K444" s="69" t="s">
        <v>175</v>
      </c>
      <c r="L444" s="175"/>
      <c r="M444" s="134"/>
      <c r="N444" s="105"/>
      <c r="O444" s="105"/>
      <c r="P444" s="63"/>
      <c r="Q444" s="69" t="s">
        <v>36</v>
      </c>
      <c r="R444" s="69" t="s">
        <v>1380</v>
      </c>
      <c r="S444" s="69"/>
      <c r="T444" s="63"/>
      <c r="U444" s="63" t="s">
        <v>13</v>
      </c>
      <c r="V444" s="63"/>
      <c r="W444" s="63"/>
      <c r="X444" s="119">
        <v>46.46</v>
      </c>
      <c r="Y444" s="119">
        <v>24.6</v>
      </c>
      <c r="Z444" s="69"/>
      <c r="AA444" s="179"/>
      <c r="AB444" s="98"/>
      <c r="AC444" s="9"/>
      <c r="AD444" s="9" t="s">
        <v>302</v>
      </c>
      <c r="AE444" s="63"/>
      <c r="AF444" s="63"/>
      <c r="AG444" s="76"/>
      <c r="AH444" s="76"/>
      <c r="AI444" s="76"/>
      <c r="AJ444" s="76"/>
      <c r="AK444" s="76"/>
      <c r="AL444" s="76"/>
      <c r="AM444" s="76"/>
      <c r="AN444" s="76"/>
      <c r="AO444" s="76"/>
      <c r="AP444" s="76"/>
      <c r="AQ444" s="76"/>
      <c r="AR444" s="76"/>
      <c r="AS444" s="76"/>
      <c r="AT444" s="76"/>
      <c r="AU444" s="76"/>
      <c r="AV444" s="76"/>
      <c r="AW444" s="76"/>
      <c r="AX444" s="76"/>
      <c r="AY444" s="76"/>
      <c r="AZ444" s="76"/>
      <c r="BA444" s="76"/>
      <c r="BB444" s="76"/>
      <c r="BC444" s="76"/>
      <c r="BD444" s="76"/>
      <c r="BE444" s="76"/>
      <c r="BF444" s="76"/>
      <c r="BG444" s="76"/>
      <c r="BH444" s="76"/>
      <c r="BI444" s="76"/>
      <c r="BJ444" s="76"/>
      <c r="BK444" s="76"/>
      <c r="BL444" s="76"/>
      <c r="BM444" s="76"/>
      <c r="BN444" s="76"/>
      <c r="BO444" s="76"/>
      <c r="BP444" s="76"/>
      <c r="BQ444" s="76"/>
      <c r="BR444" s="76"/>
      <c r="BS444" s="76"/>
      <c r="BT444" s="76"/>
      <c r="BU444" s="76"/>
      <c r="BV444" s="76"/>
      <c r="BW444" s="76"/>
      <c r="BX444" s="76"/>
      <c r="BY444" s="76"/>
      <c r="BZ444" s="76"/>
      <c r="CA444" s="76"/>
      <c r="CB444" s="76"/>
      <c r="CC444" s="76"/>
      <c r="CD444" s="76"/>
      <c r="CE444" s="76"/>
      <c r="CF444" s="76"/>
      <c r="CG444" s="76"/>
      <c r="CH444" s="76"/>
      <c r="CI444" s="76"/>
      <c r="CJ444" s="76"/>
      <c r="CK444" s="76"/>
      <c r="CL444" s="76"/>
      <c r="CM444" s="76"/>
      <c r="CN444" s="76"/>
      <c r="CO444" s="76"/>
      <c r="CP444" s="76"/>
      <c r="CQ444" s="76"/>
      <c r="CR444" s="76"/>
      <c r="CS444" s="76"/>
      <c r="CT444" s="76"/>
      <c r="CU444" s="76"/>
      <c r="CV444" s="76"/>
      <c r="CW444" s="76"/>
      <c r="CX444" s="76"/>
      <c r="CY444" s="76"/>
      <c r="CZ444" s="76"/>
      <c r="DA444" s="76"/>
      <c r="DB444" s="76"/>
      <c r="DC444" s="76"/>
      <c r="DD444" s="76"/>
      <c r="DE444" s="76"/>
      <c r="DF444" s="76"/>
      <c r="DG444" s="76"/>
      <c r="DH444" s="76"/>
      <c r="DI444" s="76"/>
      <c r="DJ444" s="76"/>
      <c r="DK444" s="76"/>
      <c r="DL444" s="76"/>
      <c r="DM444" s="76"/>
      <c r="DN444" s="76"/>
      <c r="DO444" s="76"/>
      <c r="DP444" s="76"/>
      <c r="DQ444" s="76"/>
      <c r="DR444" s="76"/>
      <c r="DS444" s="76"/>
      <c r="DT444" s="76"/>
      <c r="DU444" s="76"/>
      <c r="DV444" s="76"/>
      <c r="DW444" s="76"/>
      <c r="DX444" s="76"/>
      <c r="DY444" s="76"/>
      <c r="DZ444" s="76"/>
      <c r="EA444" s="76"/>
      <c r="EB444" s="76"/>
      <c r="EC444" s="76"/>
    </row>
    <row r="445" spans="1:133" s="84" customFormat="1" ht="17" x14ac:dyDescent="0.2">
      <c r="A445" s="100" t="str">
        <f>CONCATENATE(E445," ",F445)</f>
        <v>Camelops sp</v>
      </c>
      <c r="B445" s="69" t="s">
        <v>2176</v>
      </c>
      <c r="C445" s="69" t="s">
        <v>2113</v>
      </c>
      <c r="D445" s="8" t="s">
        <v>2153</v>
      </c>
      <c r="E445" s="106" t="s">
        <v>11</v>
      </c>
      <c r="F445" s="106" t="s">
        <v>1521</v>
      </c>
      <c r="G445" s="69">
        <v>31041</v>
      </c>
      <c r="H445" s="63">
        <v>46</v>
      </c>
      <c r="I445" s="69" t="s">
        <v>403</v>
      </c>
      <c r="J445" s="63" t="s">
        <v>389</v>
      </c>
      <c r="K445" s="69" t="s">
        <v>175</v>
      </c>
      <c r="L445" s="175" t="s">
        <v>2169</v>
      </c>
      <c r="M445" s="134"/>
      <c r="N445" s="105"/>
      <c r="O445" s="105"/>
      <c r="P445" s="63"/>
      <c r="Q445" s="69" t="s">
        <v>207</v>
      </c>
      <c r="R445" s="69" t="s">
        <v>2363</v>
      </c>
      <c r="S445" s="69"/>
      <c r="T445" s="63" t="s">
        <v>166</v>
      </c>
      <c r="U445" s="63" t="s">
        <v>13</v>
      </c>
      <c r="V445" s="63"/>
      <c r="W445" s="63"/>
      <c r="X445" s="119">
        <v>54.44</v>
      </c>
      <c r="Y445" s="119">
        <v>20.78</v>
      </c>
      <c r="Z445" s="69"/>
      <c r="AA445" s="180"/>
      <c r="AB445" s="98"/>
      <c r="AC445" s="69"/>
      <c r="AD445" s="69" t="s">
        <v>2168</v>
      </c>
      <c r="AE445" s="63"/>
      <c r="AF445" s="63"/>
      <c r="AG445" s="76"/>
      <c r="AH445" s="76"/>
      <c r="AI445" s="76"/>
      <c r="AJ445" s="76"/>
      <c r="AK445" s="76"/>
      <c r="AL445" s="76"/>
      <c r="AM445" s="76"/>
      <c r="AN445" s="76"/>
      <c r="AO445" s="76"/>
      <c r="AP445" s="76"/>
      <c r="AQ445" s="76"/>
      <c r="AR445" s="76"/>
      <c r="AS445" s="76"/>
      <c r="AT445" s="76"/>
      <c r="AU445" s="76"/>
      <c r="AV445" s="76"/>
      <c r="AW445" s="76"/>
      <c r="AX445" s="76"/>
      <c r="AY445" s="76"/>
      <c r="AZ445" s="76"/>
      <c r="BA445" s="76"/>
      <c r="BB445" s="76"/>
      <c r="BC445" s="76"/>
      <c r="BD445" s="76"/>
      <c r="BE445" s="76"/>
      <c r="BF445" s="76"/>
      <c r="BG445" s="76"/>
      <c r="BH445" s="76"/>
      <c r="BI445" s="76"/>
      <c r="BJ445" s="76"/>
      <c r="BK445" s="76"/>
      <c r="BL445" s="76"/>
      <c r="BM445" s="76"/>
      <c r="BN445" s="76"/>
      <c r="BO445" s="76"/>
      <c r="BP445" s="76"/>
      <c r="BQ445" s="76"/>
      <c r="BR445" s="76"/>
      <c r="BS445" s="76"/>
      <c r="BT445" s="76"/>
      <c r="BU445" s="76"/>
      <c r="BV445" s="76"/>
      <c r="BW445" s="76"/>
      <c r="BX445" s="76"/>
      <c r="BY445" s="76"/>
      <c r="BZ445" s="76"/>
      <c r="CA445" s="76"/>
      <c r="CB445" s="76"/>
      <c r="CC445" s="76"/>
      <c r="CD445" s="76"/>
      <c r="CE445" s="76"/>
      <c r="CF445" s="76"/>
      <c r="CG445" s="76"/>
      <c r="CH445" s="76"/>
      <c r="CI445" s="76"/>
      <c r="CJ445" s="76"/>
      <c r="CK445" s="76"/>
      <c r="CL445" s="76"/>
      <c r="CM445" s="76"/>
      <c r="CN445" s="76"/>
      <c r="CO445" s="76"/>
      <c r="CP445" s="76"/>
      <c r="CQ445" s="76"/>
      <c r="CR445" s="76"/>
      <c r="CS445" s="76"/>
      <c r="CT445" s="76"/>
      <c r="CU445" s="76"/>
      <c r="CV445" s="76"/>
      <c r="CW445" s="76"/>
      <c r="CX445" s="76"/>
      <c r="CY445" s="76"/>
      <c r="CZ445" s="76"/>
      <c r="DA445" s="76"/>
      <c r="DB445" s="76"/>
      <c r="DC445" s="76"/>
      <c r="DD445" s="76"/>
      <c r="DE445" s="76"/>
      <c r="DF445" s="76"/>
      <c r="DG445" s="76"/>
      <c r="DH445" s="76"/>
      <c r="DI445" s="76"/>
      <c r="DJ445" s="76"/>
      <c r="DK445" s="76"/>
      <c r="DL445" s="76"/>
      <c r="DM445" s="76"/>
      <c r="DN445" s="76"/>
      <c r="DO445" s="76"/>
      <c r="DP445" s="76"/>
      <c r="DQ445" s="76"/>
      <c r="DR445" s="76"/>
      <c r="DS445" s="76"/>
      <c r="DT445" s="76"/>
      <c r="DU445" s="76"/>
      <c r="DV445" s="76"/>
      <c r="DW445" s="76"/>
      <c r="DX445" s="76"/>
      <c r="DY445" s="76"/>
      <c r="DZ445" s="76"/>
      <c r="EA445" s="76"/>
      <c r="EB445" s="76"/>
      <c r="EC445" s="76"/>
    </row>
    <row r="446" spans="1:133" s="84" customFormat="1" ht="17" x14ac:dyDescent="0.2">
      <c r="A446" s="100" t="str">
        <f>CONCATENATE(E446," ",F446)</f>
        <v>Camelops sp</v>
      </c>
      <c r="B446" s="69" t="s">
        <v>2176</v>
      </c>
      <c r="C446" s="69" t="s">
        <v>2113</v>
      </c>
      <c r="D446" s="8" t="s">
        <v>2153</v>
      </c>
      <c r="E446" s="106" t="s">
        <v>11</v>
      </c>
      <c r="F446" s="106" t="s">
        <v>1521</v>
      </c>
      <c r="G446" s="69">
        <v>31041</v>
      </c>
      <c r="H446" s="63">
        <v>79</v>
      </c>
      <c r="I446" s="69" t="s">
        <v>403</v>
      </c>
      <c r="J446" s="63" t="s">
        <v>389</v>
      </c>
      <c r="K446" s="69" t="s">
        <v>175</v>
      </c>
      <c r="L446" s="175"/>
      <c r="M446" s="134"/>
      <c r="N446" s="105"/>
      <c r="O446" s="105"/>
      <c r="P446" s="63"/>
      <c r="Q446" s="69" t="s">
        <v>207</v>
      </c>
      <c r="R446" s="69" t="s">
        <v>2363</v>
      </c>
      <c r="S446" s="69"/>
      <c r="T446" s="63" t="s">
        <v>171</v>
      </c>
      <c r="U446" s="63" t="s">
        <v>13</v>
      </c>
      <c r="V446" s="63"/>
      <c r="W446" s="63"/>
      <c r="X446" s="119">
        <v>47.49</v>
      </c>
      <c r="Y446" s="119">
        <v>16.47</v>
      </c>
      <c r="Z446" s="69"/>
      <c r="AA446" s="180"/>
      <c r="AB446" s="98"/>
      <c r="AC446" s="69"/>
      <c r="AD446" s="69" t="s">
        <v>2170</v>
      </c>
      <c r="AE446" s="63"/>
      <c r="AF446" s="63"/>
      <c r="AG446" s="76"/>
      <c r="AH446" s="76"/>
      <c r="AI446" s="76"/>
      <c r="AJ446" s="76"/>
      <c r="AK446" s="76"/>
      <c r="AL446" s="76"/>
      <c r="AM446" s="76"/>
      <c r="AN446" s="76"/>
      <c r="AO446" s="76"/>
      <c r="AP446" s="76"/>
      <c r="AQ446" s="76"/>
      <c r="AR446" s="76"/>
      <c r="AS446" s="76"/>
      <c r="AT446" s="76"/>
      <c r="AU446" s="76"/>
      <c r="AV446" s="76"/>
      <c r="AW446" s="76"/>
      <c r="AX446" s="76"/>
      <c r="AY446" s="76"/>
      <c r="AZ446" s="76"/>
      <c r="BA446" s="76"/>
      <c r="BB446" s="76"/>
      <c r="BC446" s="76"/>
      <c r="BD446" s="76"/>
      <c r="BE446" s="76"/>
      <c r="BF446" s="76"/>
      <c r="BG446" s="76"/>
      <c r="BH446" s="76"/>
      <c r="BI446" s="76"/>
      <c r="BJ446" s="76"/>
      <c r="BK446" s="76"/>
      <c r="BL446" s="76"/>
      <c r="BM446" s="76"/>
      <c r="BN446" s="76"/>
      <c r="BO446" s="76"/>
      <c r="BP446" s="76"/>
      <c r="BQ446" s="76"/>
      <c r="BR446" s="76"/>
      <c r="BS446" s="76"/>
      <c r="BT446" s="76"/>
      <c r="BU446" s="76"/>
      <c r="BV446" s="76"/>
      <c r="BW446" s="76"/>
      <c r="BX446" s="76"/>
      <c r="BY446" s="76"/>
      <c r="BZ446" s="76"/>
      <c r="CA446" s="76"/>
      <c r="CB446" s="76"/>
      <c r="CC446" s="76"/>
      <c r="CD446" s="76"/>
      <c r="CE446" s="76"/>
      <c r="CF446" s="76"/>
      <c r="CG446" s="76"/>
      <c r="CH446" s="76"/>
      <c r="CI446" s="76"/>
      <c r="CJ446" s="76"/>
      <c r="CK446" s="76"/>
      <c r="CL446" s="76"/>
      <c r="CM446" s="76"/>
      <c r="CN446" s="76"/>
      <c r="CO446" s="76"/>
      <c r="CP446" s="76"/>
      <c r="CQ446" s="76"/>
      <c r="CR446" s="76"/>
      <c r="CS446" s="76"/>
      <c r="CT446" s="76"/>
      <c r="CU446" s="76"/>
      <c r="CV446" s="76"/>
      <c r="CW446" s="76"/>
      <c r="CX446" s="76"/>
      <c r="CY446" s="76"/>
      <c r="CZ446" s="76"/>
      <c r="DA446" s="76"/>
      <c r="DB446" s="76"/>
      <c r="DC446" s="76"/>
      <c r="DD446" s="76"/>
      <c r="DE446" s="76"/>
      <c r="DF446" s="76"/>
      <c r="DG446" s="76"/>
      <c r="DH446" s="76"/>
      <c r="DI446" s="76"/>
      <c r="DJ446" s="76"/>
      <c r="DK446" s="76"/>
      <c r="DL446" s="76"/>
      <c r="DM446" s="76"/>
      <c r="DN446" s="76"/>
      <c r="DO446" s="76"/>
      <c r="DP446" s="76"/>
      <c r="DQ446" s="76"/>
      <c r="DR446" s="76"/>
      <c r="DS446" s="76"/>
      <c r="DT446" s="76"/>
      <c r="DU446" s="76"/>
      <c r="DV446" s="76"/>
      <c r="DW446" s="76"/>
      <c r="DX446" s="76"/>
      <c r="DY446" s="76"/>
      <c r="DZ446" s="76"/>
      <c r="EA446" s="76"/>
      <c r="EB446" s="76"/>
      <c r="EC446" s="76"/>
    </row>
    <row r="447" spans="1:133" s="84" customFormat="1" ht="17" x14ac:dyDescent="0.2">
      <c r="A447" s="100" t="str">
        <f>CONCATENATE(E447," ",F447)</f>
        <v>Camelops sp</v>
      </c>
      <c r="B447" s="69" t="s">
        <v>2176</v>
      </c>
      <c r="C447" s="69" t="s">
        <v>2113</v>
      </c>
      <c r="D447" s="8" t="s">
        <v>2153</v>
      </c>
      <c r="E447" s="106" t="s">
        <v>11</v>
      </c>
      <c r="F447" s="106" t="s">
        <v>1521</v>
      </c>
      <c r="G447" s="69">
        <v>31041</v>
      </c>
      <c r="H447" s="63">
        <v>44</v>
      </c>
      <c r="I447" s="69" t="s">
        <v>403</v>
      </c>
      <c r="J447" s="63" t="s">
        <v>389</v>
      </c>
      <c r="K447" s="69" t="s">
        <v>175</v>
      </c>
      <c r="L447" s="175"/>
      <c r="M447" s="134"/>
      <c r="N447" s="105"/>
      <c r="O447" s="105"/>
      <c r="P447" s="63"/>
      <c r="Q447" s="69" t="s">
        <v>207</v>
      </c>
      <c r="R447" s="69" t="s">
        <v>2363</v>
      </c>
      <c r="S447" s="69"/>
      <c r="T447" s="63" t="s">
        <v>171</v>
      </c>
      <c r="U447" s="63" t="s">
        <v>13</v>
      </c>
      <c r="V447" s="63"/>
      <c r="W447" s="63"/>
      <c r="X447" s="119">
        <v>56.94</v>
      </c>
      <c r="Y447" s="119">
        <v>24.96</v>
      </c>
      <c r="Z447" s="69"/>
      <c r="AA447" s="180"/>
      <c r="AB447" s="98"/>
      <c r="AC447" s="69"/>
      <c r="AD447" s="69" t="s">
        <v>2171</v>
      </c>
      <c r="AE447" s="63"/>
      <c r="AF447" s="63"/>
      <c r="AG447" s="76"/>
      <c r="AH447" s="76"/>
      <c r="AI447" s="76"/>
      <c r="AJ447" s="76"/>
      <c r="AK447" s="76"/>
      <c r="AL447" s="76"/>
      <c r="AM447" s="76"/>
      <c r="AN447" s="76"/>
      <c r="AO447" s="76"/>
      <c r="AP447" s="76"/>
      <c r="AQ447" s="76"/>
      <c r="AR447" s="76"/>
      <c r="AS447" s="76"/>
      <c r="AT447" s="76"/>
      <c r="AU447" s="76"/>
      <c r="AV447" s="76"/>
      <c r="AW447" s="76"/>
      <c r="AX447" s="76"/>
      <c r="AY447" s="76"/>
      <c r="AZ447" s="76"/>
      <c r="BA447" s="76"/>
      <c r="BB447" s="76"/>
      <c r="BC447" s="76"/>
      <c r="BD447" s="76"/>
      <c r="BE447" s="76"/>
      <c r="BF447" s="76"/>
      <c r="BG447" s="76"/>
      <c r="BH447" s="76"/>
      <c r="BI447" s="76"/>
      <c r="BJ447" s="76"/>
      <c r="BK447" s="76"/>
      <c r="BL447" s="76"/>
      <c r="BM447" s="76"/>
      <c r="BN447" s="76"/>
      <c r="BO447" s="76"/>
      <c r="BP447" s="76"/>
      <c r="BQ447" s="76"/>
      <c r="BR447" s="76"/>
      <c r="BS447" s="76"/>
      <c r="BT447" s="76"/>
      <c r="BU447" s="76"/>
      <c r="BV447" s="76"/>
      <c r="BW447" s="76"/>
      <c r="BX447" s="76"/>
      <c r="BY447" s="76"/>
      <c r="BZ447" s="76"/>
      <c r="CA447" s="76"/>
      <c r="CB447" s="76"/>
      <c r="CC447" s="76"/>
      <c r="CD447" s="76"/>
      <c r="CE447" s="76"/>
      <c r="CF447" s="76"/>
      <c r="CG447" s="76"/>
      <c r="CH447" s="76"/>
      <c r="CI447" s="76"/>
      <c r="CJ447" s="76"/>
      <c r="CK447" s="76"/>
      <c r="CL447" s="76"/>
      <c r="CM447" s="76"/>
      <c r="CN447" s="76"/>
      <c r="CO447" s="76"/>
      <c r="CP447" s="76"/>
      <c r="CQ447" s="76"/>
      <c r="CR447" s="76"/>
      <c r="CS447" s="76"/>
      <c r="CT447" s="76"/>
      <c r="CU447" s="76"/>
      <c r="CV447" s="76"/>
      <c r="CW447" s="76"/>
      <c r="CX447" s="76"/>
      <c r="CY447" s="76"/>
      <c r="CZ447" s="76"/>
      <c r="DA447" s="76"/>
      <c r="DB447" s="76"/>
      <c r="DC447" s="76"/>
      <c r="DD447" s="76"/>
      <c r="DE447" s="76"/>
      <c r="DF447" s="76"/>
      <c r="DG447" s="76"/>
      <c r="DH447" s="76"/>
      <c r="DI447" s="76"/>
      <c r="DJ447" s="76"/>
      <c r="DK447" s="76"/>
      <c r="DL447" s="76"/>
      <c r="DM447" s="76"/>
      <c r="DN447" s="76"/>
      <c r="DO447" s="76"/>
      <c r="DP447" s="76"/>
      <c r="DQ447" s="76"/>
      <c r="DR447" s="76"/>
      <c r="DS447" s="76"/>
      <c r="DT447" s="76"/>
      <c r="DU447" s="76"/>
      <c r="DV447" s="76"/>
      <c r="DW447" s="76"/>
      <c r="DX447" s="76"/>
      <c r="DY447" s="76"/>
      <c r="DZ447" s="76"/>
      <c r="EA447" s="76"/>
      <c r="EB447" s="76"/>
      <c r="EC447" s="76"/>
    </row>
    <row r="448" spans="1:133" s="84" customFormat="1" ht="17" x14ac:dyDescent="0.2">
      <c r="A448" s="100" t="str">
        <f>CONCATENATE(E448," ",F448)</f>
        <v>Camelops sp</v>
      </c>
      <c r="B448" s="69" t="s">
        <v>2176</v>
      </c>
      <c r="C448" s="69" t="s">
        <v>2113</v>
      </c>
      <c r="D448" s="8" t="s">
        <v>2153</v>
      </c>
      <c r="E448" s="106" t="s">
        <v>11</v>
      </c>
      <c r="F448" s="106" t="s">
        <v>1521</v>
      </c>
      <c r="G448" s="69">
        <v>31041</v>
      </c>
      <c r="H448" s="63">
        <v>1</v>
      </c>
      <c r="I448" s="69" t="s">
        <v>403</v>
      </c>
      <c r="J448" s="63" t="s">
        <v>389</v>
      </c>
      <c r="K448" s="69" t="s">
        <v>175</v>
      </c>
      <c r="L448" s="175"/>
      <c r="M448" s="134"/>
      <c r="N448" s="105"/>
      <c r="O448" s="105"/>
      <c r="P448" s="63"/>
      <c r="Q448" s="69" t="s">
        <v>129</v>
      </c>
      <c r="R448" s="63" t="s">
        <v>2366</v>
      </c>
      <c r="S448" s="69"/>
      <c r="T448" s="63" t="s">
        <v>166</v>
      </c>
      <c r="U448" s="63" t="s">
        <v>13</v>
      </c>
      <c r="V448" s="63"/>
      <c r="W448" s="63"/>
      <c r="X448" s="119">
        <v>51.78</v>
      </c>
      <c r="Y448" s="119">
        <v>18</v>
      </c>
      <c r="Z448" s="69"/>
      <c r="AA448" s="180"/>
      <c r="AB448" s="98"/>
      <c r="AC448" s="69"/>
      <c r="AD448" s="69" t="s">
        <v>2172</v>
      </c>
      <c r="AE448" s="63"/>
      <c r="AF448" s="63"/>
      <c r="AG448" s="76"/>
      <c r="AH448" s="76"/>
      <c r="AI448" s="76"/>
      <c r="AJ448" s="76"/>
      <c r="AK448" s="76"/>
      <c r="AL448" s="76"/>
      <c r="AM448" s="76"/>
      <c r="AN448" s="76"/>
      <c r="AO448" s="76"/>
      <c r="AP448" s="76"/>
      <c r="AQ448" s="76"/>
      <c r="AR448" s="76"/>
      <c r="AS448" s="76"/>
      <c r="AT448" s="76"/>
      <c r="AU448" s="76"/>
      <c r="AV448" s="76"/>
      <c r="AW448" s="76"/>
      <c r="AX448" s="76"/>
      <c r="AY448" s="76"/>
      <c r="AZ448" s="76"/>
      <c r="BA448" s="76"/>
      <c r="BB448" s="76"/>
      <c r="BC448" s="76"/>
      <c r="BD448" s="76"/>
      <c r="BE448" s="76"/>
      <c r="BF448" s="76"/>
      <c r="BG448" s="76"/>
      <c r="BH448" s="76"/>
      <c r="BI448" s="76"/>
      <c r="BJ448" s="76"/>
      <c r="BK448" s="76"/>
      <c r="BL448" s="76"/>
      <c r="BM448" s="76"/>
      <c r="BN448" s="76"/>
      <c r="BO448" s="76"/>
      <c r="BP448" s="76"/>
      <c r="BQ448" s="76"/>
      <c r="BR448" s="76"/>
      <c r="BS448" s="76"/>
      <c r="BT448" s="76"/>
      <c r="BU448" s="76"/>
      <c r="BV448" s="76"/>
      <c r="BW448" s="76"/>
      <c r="BX448" s="76"/>
      <c r="BY448" s="76"/>
      <c r="BZ448" s="76"/>
      <c r="CA448" s="76"/>
      <c r="CB448" s="76"/>
      <c r="CC448" s="76"/>
      <c r="CD448" s="76"/>
      <c r="CE448" s="76"/>
      <c r="CF448" s="76"/>
      <c r="CG448" s="76"/>
      <c r="CH448" s="76"/>
      <c r="CI448" s="76"/>
      <c r="CJ448" s="76"/>
      <c r="CK448" s="76"/>
      <c r="CL448" s="76"/>
      <c r="CM448" s="76"/>
      <c r="CN448" s="76"/>
      <c r="CO448" s="76"/>
      <c r="CP448" s="76"/>
      <c r="CQ448" s="76"/>
      <c r="CR448" s="76"/>
      <c r="CS448" s="76"/>
      <c r="CT448" s="76"/>
      <c r="CU448" s="76"/>
      <c r="CV448" s="76"/>
      <c r="CW448" s="76"/>
      <c r="CX448" s="76"/>
      <c r="CY448" s="76"/>
      <c r="CZ448" s="76"/>
      <c r="DA448" s="76"/>
      <c r="DB448" s="76"/>
      <c r="DC448" s="76"/>
      <c r="DD448" s="76"/>
      <c r="DE448" s="76"/>
      <c r="DF448" s="76"/>
      <c r="DG448" s="76"/>
      <c r="DH448" s="76"/>
      <c r="DI448" s="76"/>
      <c r="DJ448" s="76"/>
      <c r="DK448" s="76"/>
      <c r="DL448" s="76"/>
      <c r="DM448" s="76"/>
      <c r="DN448" s="76"/>
      <c r="DO448" s="76"/>
      <c r="DP448" s="76"/>
      <c r="DQ448" s="76"/>
      <c r="DR448" s="76"/>
      <c r="DS448" s="76"/>
      <c r="DT448" s="76"/>
      <c r="DU448" s="76"/>
      <c r="DV448" s="76"/>
      <c r="DW448" s="76"/>
      <c r="DX448" s="76"/>
      <c r="DY448" s="76"/>
      <c r="DZ448" s="76"/>
      <c r="EA448" s="76"/>
      <c r="EB448" s="76"/>
      <c r="EC448" s="76"/>
    </row>
    <row r="449" spans="1:133" s="84" customFormat="1" ht="17" x14ac:dyDescent="0.2">
      <c r="A449" s="100" t="str">
        <f>CONCATENATE(E449," ",F449)</f>
        <v>Camelops sp.</v>
      </c>
      <c r="B449" s="9" t="s">
        <v>305</v>
      </c>
      <c r="C449" s="8" t="s">
        <v>1571</v>
      </c>
      <c r="D449" s="8" t="s">
        <v>2153</v>
      </c>
      <c r="E449" s="2" t="s">
        <v>11</v>
      </c>
      <c r="F449" s="2" t="s">
        <v>15</v>
      </c>
      <c r="G449" s="9">
        <v>3</v>
      </c>
      <c r="H449" s="8">
        <v>2225</v>
      </c>
      <c r="I449" s="9" t="s">
        <v>27</v>
      </c>
      <c r="J449" s="8" t="s">
        <v>397</v>
      </c>
      <c r="K449" s="69" t="s">
        <v>175</v>
      </c>
      <c r="L449" s="175"/>
      <c r="M449" s="134"/>
      <c r="N449" s="105"/>
      <c r="O449" s="105"/>
      <c r="P449" s="63"/>
      <c r="Q449" s="69" t="s">
        <v>152</v>
      </c>
      <c r="R449" s="69" t="s">
        <v>2367</v>
      </c>
      <c r="S449" s="69"/>
      <c r="T449" s="63" t="s">
        <v>166</v>
      </c>
      <c r="U449" s="63" t="s">
        <v>13</v>
      </c>
      <c r="V449" s="63"/>
      <c r="W449" s="63"/>
      <c r="X449" s="119">
        <v>57.73</v>
      </c>
      <c r="Y449" s="119">
        <v>19.34</v>
      </c>
      <c r="Z449" s="69"/>
      <c r="AA449" s="179"/>
      <c r="AB449" s="98"/>
      <c r="AC449" s="9"/>
      <c r="AD449" s="9"/>
      <c r="AE449" s="63"/>
      <c r="AF449" s="63"/>
      <c r="AG449" s="76"/>
      <c r="AH449" s="76"/>
      <c r="AI449" s="76"/>
      <c r="AJ449" s="76"/>
      <c r="AK449" s="76"/>
      <c r="AL449" s="76"/>
      <c r="AM449" s="76"/>
      <c r="AN449" s="76"/>
      <c r="AO449" s="76"/>
      <c r="AP449" s="76"/>
      <c r="AQ449" s="76"/>
      <c r="AR449" s="76"/>
      <c r="AS449" s="76"/>
      <c r="AT449" s="76"/>
      <c r="AU449" s="76"/>
      <c r="AV449" s="76"/>
      <c r="AW449" s="76"/>
      <c r="AX449" s="76"/>
      <c r="AY449" s="76"/>
      <c r="AZ449" s="76"/>
      <c r="BA449" s="76"/>
      <c r="BB449" s="76"/>
      <c r="BC449" s="76"/>
      <c r="BD449" s="76"/>
      <c r="BE449" s="76"/>
      <c r="BF449" s="76"/>
      <c r="BG449" s="76"/>
      <c r="BH449" s="76"/>
      <c r="BI449" s="76"/>
      <c r="BJ449" s="76"/>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c r="DY449" s="10"/>
      <c r="DZ449" s="10"/>
      <c r="EA449" s="10"/>
      <c r="EB449" s="10"/>
      <c r="EC449" s="10"/>
    </row>
    <row r="450" spans="1:133" s="84" customFormat="1" ht="17" x14ac:dyDescent="0.2">
      <c r="A450" s="100" t="str">
        <f>CONCATENATE(E450," ",F450)</f>
        <v>Camelops sp.</v>
      </c>
      <c r="B450" s="9" t="s">
        <v>305</v>
      </c>
      <c r="C450" s="8" t="s">
        <v>1571</v>
      </c>
      <c r="D450" s="8" t="s">
        <v>2153</v>
      </c>
      <c r="E450" s="2" t="s">
        <v>11</v>
      </c>
      <c r="F450" s="2" t="s">
        <v>15</v>
      </c>
      <c r="G450" s="9">
        <v>3</v>
      </c>
      <c r="H450" s="8">
        <v>-999</v>
      </c>
      <c r="I450" s="9" t="s">
        <v>27</v>
      </c>
      <c r="J450" s="8" t="s">
        <v>397</v>
      </c>
      <c r="K450" s="69" t="s">
        <v>175</v>
      </c>
      <c r="L450" s="175"/>
      <c r="M450" s="134"/>
      <c r="N450" s="105"/>
      <c r="O450" s="105"/>
      <c r="P450" s="63"/>
      <c r="Q450" s="69" t="s">
        <v>36</v>
      </c>
      <c r="R450" s="69" t="s">
        <v>1380</v>
      </c>
      <c r="S450" s="69"/>
      <c r="T450" s="63"/>
      <c r="U450" s="63" t="s">
        <v>13</v>
      </c>
      <c r="V450" s="63"/>
      <c r="W450" s="63"/>
      <c r="X450" s="119">
        <v>43.27</v>
      </c>
      <c r="Y450" s="119">
        <v>13.26</v>
      </c>
      <c r="Z450" s="69"/>
      <c r="AA450" s="179"/>
      <c r="AB450" s="98"/>
      <c r="AC450" s="9"/>
      <c r="AD450" s="9" t="s">
        <v>48</v>
      </c>
      <c r="AE450" s="63"/>
      <c r="AF450" s="63"/>
      <c r="AG450" s="76"/>
      <c r="AH450" s="76"/>
      <c r="AI450" s="76"/>
      <c r="AJ450" s="76"/>
      <c r="AK450" s="76"/>
      <c r="AL450" s="76"/>
      <c r="AM450" s="76"/>
      <c r="AN450" s="76"/>
      <c r="AO450" s="76"/>
      <c r="AP450" s="76"/>
      <c r="AQ450" s="76"/>
      <c r="AR450" s="76"/>
      <c r="AS450" s="76"/>
      <c r="AT450" s="76"/>
      <c r="AU450" s="76"/>
      <c r="AV450" s="76"/>
      <c r="AW450" s="76"/>
      <c r="AX450" s="76"/>
      <c r="AY450" s="76"/>
      <c r="AZ450" s="76"/>
      <c r="BA450" s="76"/>
      <c r="BB450" s="76"/>
      <c r="BC450" s="76"/>
      <c r="BD450" s="76"/>
      <c r="BE450" s="76"/>
      <c r="BF450" s="76"/>
      <c r="BG450" s="76"/>
      <c r="BH450" s="76"/>
      <c r="BI450" s="76"/>
      <c r="BJ450" s="76"/>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row>
    <row r="451" spans="1:133" s="84" customFormat="1" ht="34" x14ac:dyDescent="0.2">
      <c r="A451" s="100" t="str">
        <f>CONCATENATE(E451," ",F451)</f>
        <v>Camelops sp.</v>
      </c>
      <c r="B451" s="9"/>
      <c r="C451" s="8" t="s">
        <v>1571</v>
      </c>
      <c r="D451" s="8" t="s">
        <v>2153</v>
      </c>
      <c r="E451" s="129" t="s">
        <v>11</v>
      </c>
      <c r="F451" s="129" t="s">
        <v>15</v>
      </c>
      <c r="G451" s="83">
        <v>30967</v>
      </c>
      <c r="H451" s="81">
        <v>387</v>
      </c>
      <c r="I451" s="83" t="s">
        <v>249</v>
      </c>
      <c r="J451" s="81" t="s">
        <v>241</v>
      </c>
      <c r="K451" s="69" t="s">
        <v>175</v>
      </c>
      <c r="L451" s="175" t="s">
        <v>395</v>
      </c>
      <c r="M451" s="134">
        <v>30</v>
      </c>
      <c r="N451" s="105"/>
      <c r="O451" s="105"/>
      <c r="P451" s="63"/>
      <c r="Q451" s="69" t="s">
        <v>173</v>
      </c>
      <c r="R451" s="63" t="s">
        <v>1629</v>
      </c>
      <c r="S451" s="69" t="s">
        <v>2361</v>
      </c>
      <c r="T451" s="63"/>
      <c r="U451" s="63" t="s">
        <v>13</v>
      </c>
      <c r="V451" s="63"/>
      <c r="W451" s="63">
        <v>167</v>
      </c>
      <c r="X451" s="119"/>
      <c r="Y451" s="119"/>
      <c r="Z451" s="69"/>
      <c r="AA451" s="179"/>
      <c r="AB451" s="98"/>
      <c r="AC451" s="83"/>
      <c r="AD451" s="83"/>
      <c r="AE451" s="63"/>
      <c r="AF451" s="63"/>
      <c r="AG451" s="76"/>
      <c r="AH451" s="76"/>
      <c r="AI451" s="76"/>
      <c r="AJ451" s="76"/>
      <c r="AK451" s="76"/>
      <c r="AL451" s="76"/>
      <c r="AM451" s="76"/>
      <c r="AN451" s="76"/>
      <c r="AO451" s="76"/>
      <c r="AP451" s="76"/>
      <c r="AQ451" s="76"/>
      <c r="AR451" s="76"/>
      <c r="AS451" s="76"/>
      <c r="AT451" s="76"/>
      <c r="AU451" s="76"/>
      <c r="AV451" s="76"/>
      <c r="AW451" s="76"/>
      <c r="AX451" s="76"/>
      <c r="AY451" s="76"/>
      <c r="AZ451" s="76"/>
      <c r="BA451" s="76"/>
      <c r="BB451" s="76"/>
      <c r="BC451" s="76"/>
      <c r="BD451" s="76"/>
      <c r="BE451" s="76"/>
      <c r="BF451" s="76"/>
      <c r="BG451" s="76"/>
      <c r="BH451" s="76"/>
      <c r="BI451" s="76"/>
      <c r="BJ451" s="76"/>
      <c r="BK451" s="76"/>
      <c r="BL451" s="76"/>
      <c r="BM451" s="76"/>
      <c r="BN451" s="76"/>
      <c r="BO451" s="76"/>
      <c r="BP451" s="76"/>
      <c r="BQ451" s="76"/>
      <c r="BR451" s="76"/>
      <c r="BS451" s="76"/>
      <c r="BT451" s="76"/>
      <c r="BU451" s="76"/>
      <c r="BV451" s="76"/>
      <c r="BW451" s="76"/>
      <c r="BX451" s="76"/>
      <c r="BY451" s="76"/>
      <c r="BZ451" s="76"/>
      <c r="CA451" s="76"/>
      <c r="CB451" s="76"/>
      <c r="CC451" s="76"/>
      <c r="CD451" s="76"/>
      <c r="CE451" s="76"/>
      <c r="CF451" s="76"/>
      <c r="CG451" s="76"/>
      <c r="CH451" s="76"/>
      <c r="CI451" s="76"/>
      <c r="CJ451" s="76"/>
      <c r="CK451" s="76"/>
      <c r="CL451" s="76"/>
      <c r="CM451" s="76"/>
      <c r="CN451" s="76"/>
      <c r="CO451" s="76"/>
      <c r="CP451" s="76"/>
      <c r="CQ451" s="76"/>
      <c r="CR451" s="76"/>
      <c r="CS451" s="76"/>
      <c r="CT451" s="76"/>
      <c r="CU451" s="76"/>
      <c r="CV451" s="76"/>
      <c r="CW451" s="76"/>
      <c r="CX451" s="76"/>
      <c r="CY451" s="76"/>
      <c r="CZ451" s="76"/>
      <c r="DA451" s="76"/>
      <c r="DB451" s="76"/>
      <c r="DC451" s="76"/>
      <c r="DD451" s="76"/>
      <c r="DE451" s="76"/>
      <c r="DF451" s="76"/>
      <c r="DG451" s="76"/>
      <c r="DH451" s="76"/>
      <c r="DI451" s="76"/>
      <c r="DJ451" s="76"/>
      <c r="DK451" s="76"/>
      <c r="DL451" s="76"/>
      <c r="DM451" s="76"/>
      <c r="DN451" s="76"/>
      <c r="DO451" s="76"/>
      <c r="DP451" s="76"/>
      <c r="DQ451" s="76"/>
      <c r="DR451" s="76"/>
      <c r="DS451" s="76"/>
      <c r="DT451" s="76"/>
      <c r="DU451" s="76"/>
      <c r="DV451" s="76"/>
      <c r="DW451" s="76"/>
      <c r="DX451" s="76"/>
      <c r="DY451" s="76"/>
      <c r="DZ451" s="76"/>
    </row>
    <row r="452" spans="1:133" s="84" customFormat="1" ht="17" x14ac:dyDescent="0.2">
      <c r="A452" s="100" t="str">
        <f>CONCATENATE(E452," ",F452)</f>
        <v>Camelops sp.</v>
      </c>
      <c r="B452" s="9"/>
      <c r="C452" s="8" t="s">
        <v>1571</v>
      </c>
      <c r="D452" s="8" t="s">
        <v>2153</v>
      </c>
      <c r="E452" s="2" t="s">
        <v>11</v>
      </c>
      <c r="F452" s="2" t="s">
        <v>15</v>
      </c>
      <c r="G452" s="9">
        <v>30967</v>
      </c>
      <c r="H452" s="8">
        <v>915</v>
      </c>
      <c r="I452" s="9" t="s">
        <v>249</v>
      </c>
      <c r="J452" s="8" t="s">
        <v>241</v>
      </c>
      <c r="K452" s="69" t="s">
        <v>175</v>
      </c>
      <c r="L452" s="175" t="s">
        <v>395</v>
      </c>
      <c r="M452" s="134">
        <v>30</v>
      </c>
      <c r="N452" s="105"/>
      <c r="O452" s="105"/>
      <c r="P452" s="63"/>
      <c r="Q452" s="69" t="s">
        <v>129</v>
      </c>
      <c r="R452" s="63" t="s">
        <v>2366</v>
      </c>
      <c r="S452" s="69"/>
      <c r="T452" s="63" t="s">
        <v>166</v>
      </c>
      <c r="U452" s="63" t="s">
        <v>13</v>
      </c>
      <c r="V452" s="63"/>
      <c r="W452" s="63"/>
      <c r="X452" s="119">
        <v>36.840000000000003</v>
      </c>
      <c r="Y452" s="119">
        <v>33.299999999999997</v>
      </c>
      <c r="Z452" s="69"/>
      <c r="AA452" s="179"/>
      <c r="AB452" s="98"/>
      <c r="AC452" s="9"/>
      <c r="AD452" s="9" t="s">
        <v>458</v>
      </c>
      <c r="AE452" s="63"/>
      <c r="AF452" s="63"/>
      <c r="AG452" s="76"/>
      <c r="AH452" s="76"/>
      <c r="AI452" s="76"/>
      <c r="AJ452" s="76"/>
      <c r="AK452" s="76"/>
      <c r="AL452" s="76"/>
      <c r="AM452" s="76"/>
      <c r="AN452" s="76"/>
      <c r="AO452" s="76"/>
      <c r="AP452" s="76"/>
      <c r="AQ452" s="76"/>
      <c r="AR452" s="76"/>
      <c r="AS452" s="76"/>
      <c r="AT452" s="76"/>
      <c r="AU452" s="76"/>
      <c r="AV452" s="76"/>
      <c r="AW452" s="76"/>
      <c r="AX452" s="76"/>
      <c r="AY452" s="76"/>
      <c r="AZ452" s="76"/>
      <c r="BA452" s="76"/>
      <c r="BB452" s="76"/>
      <c r="BC452" s="76"/>
      <c r="BD452" s="76"/>
      <c r="BE452" s="76"/>
      <c r="BF452" s="76"/>
      <c r="BG452" s="76"/>
      <c r="BH452" s="76"/>
      <c r="BI452" s="76"/>
      <c r="BJ452" s="76"/>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row>
    <row r="453" spans="1:133" s="84" customFormat="1" ht="17" x14ac:dyDescent="0.2">
      <c r="A453" s="100" t="str">
        <f>CONCATENATE(E453," ",F453)</f>
        <v>Camelops sp.</v>
      </c>
      <c r="B453" s="83"/>
      <c r="C453" s="8" t="s">
        <v>1571</v>
      </c>
      <c r="D453" s="8" t="s">
        <v>2153</v>
      </c>
      <c r="E453" s="2" t="s">
        <v>11</v>
      </c>
      <c r="F453" s="2" t="s">
        <v>15</v>
      </c>
      <c r="G453" s="9">
        <v>30967</v>
      </c>
      <c r="H453" s="8">
        <v>42</v>
      </c>
      <c r="I453" s="9" t="s">
        <v>249</v>
      </c>
      <c r="J453" s="8" t="s">
        <v>241</v>
      </c>
      <c r="K453" s="69" t="s">
        <v>175</v>
      </c>
      <c r="L453" s="175" t="s">
        <v>395</v>
      </c>
      <c r="M453" s="134">
        <v>30</v>
      </c>
      <c r="N453" s="105"/>
      <c r="O453" s="105"/>
      <c r="P453" s="63"/>
      <c r="Q453" s="69" t="s">
        <v>36</v>
      </c>
      <c r="R453" s="69" t="s">
        <v>2364</v>
      </c>
      <c r="S453" s="69"/>
      <c r="T453" s="63"/>
      <c r="U453" s="63" t="s">
        <v>13</v>
      </c>
      <c r="V453" s="63"/>
      <c r="W453" s="63"/>
      <c r="X453" s="119">
        <v>51.22</v>
      </c>
      <c r="Y453" s="119">
        <v>31.06</v>
      </c>
      <c r="Z453" s="69"/>
      <c r="AA453" s="179"/>
      <c r="AB453" s="98"/>
      <c r="AC453" s="9"/>
      <c r="AD453" s="9" t="s">
        <v>283</v>
      </c>
      <c r="AE453" s="63"/>
      <c r="AF453" s="63"/>
      <c r="AG453" s="76"/>
      <c r="AH453" s="76"/>
      <c r="AI453" s="76"/>
      <c r="AJ453" s="76"/>
      <c r="AK453" s="76"/>
      <c r="AL453" s="76"/>
      <c r="AM453" s="76"/>
      <c r="AN453" s="76"/>
      <c r="AO453" s="76"/>
      <c r="AP453" s="76"/>
      <c r="AQ453" s="76"/>
      <c r="AR453" s="76"/>
      <c r="AS453" s="76"/>
      <c r="AT453" s="76"/>
      <c r="AU453" s="76"/>
      <c r="AV453" s="76"/>
      <c r="AW453" s="76"/>
      <c r="AX453" s="76"/>
      <c r="AY453" s="76"/>
      <c r="AZ453" s="76"/>
      <c r="BA453" s="76"/>
      <c r="BB453" s="76"/>
      <c r="BC453" s="76"/>
      <c r="BD453" s="76"/>
      <c r="BE453" s="76"/>
      <c r="BF453" s="76"/>
      <c r="BG453" s="76"/>
      <c r="BH453" s="76"/>
      <c r="BI453" s="76"/>
      <c r="BJ453" s="76"/>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row>
    <row r="454" spans="1:133" s="84" customFormat="1" ht="17" x14ac:dyDescent="0.2">
      <c r="A454" s="100" t="str">
        <f>CONCATENATE(E454," ",F454)</f>
        <v>Camelops sp.</v>
      </c>
      <c r="B454" s="9"/>
      <c r="C454" s="8" t="s">
        <v>1571</v>
      </c>
      <c r="D454" s="8" t="s">
        <v>2153</v>
      </c>
      <c r="E454" s="2" t="s">
        <v>11</v>
      </c>
      <c r="F454" s="2" t="s">
        <v>15</v>
      </c>
      <c r="G454" s="9">
        <v>30967</v>
      </c>
      <c r="H454" s="8">
        <v>1122</v>
      </c>
      <c r="I454" s="9" t="s">
        <v>249</v>
      </c>
      <c r="J454" s="8" t="s">
        <v>241</v>
      </c>
      <c r="K454" s="69" t="s">
        <v>175</v>
      </c>
      <c r="L454" s="175" t="s">
        <v>395</v>
      </c>
      <c r="M454" s="134">
        <v>30</v>
      </c>
      <c r="N454" s="105"/>
      <c r="O454" s="105"/>
      <c r="P454" s="63"/>
      <c r="Q454" s="69" t="s">
        <v>16</v>
      </c>
      <c r="R454" s="69" t="s">
        <v>2363</v>
      </c>
      <c r="S454" s="69"/>
      <c r="T454" s="63" t="s">
        <v>171</v>
      </c>
      <c r="U454" s="63" t="s">
        <v>13</v>
      </c>
      <c r="V454" s="63"/>
      <c r="W454" s="63"/>
      <c r="X454" s="119">
        <v>29.17</v>
      </c>
      <c r="Y454" s="119">
        <v>19.13</v>
      </c>
      <c r="Z454" s="69"/>
      <c r="AA454" s="179"/>
      <c r="AB454" s="98"/>
      <c r="AC454" s="9"/>
      <c r="AD454" s="9" t="s">
        <v>282</v>
      </c>
      <c r="AE454" s="63"/>
      <c r="AF454" s="63"/>
      <c r="AG454" s="76"/>
      <c r="AH454" s="76"/>
      <c r="AI454" s="76"/>
      <c r="AJ454" s="76"/>
      <c r="AK454" s="76"/>
      <c r="AL454" s="76"/>
      <c r="AM454" s="76"/>
      <c r="AN454" s="76"/>
      <c r="AO454" s="76"/>
      <c r="AP454" s="76"/>
      <c r="AQ454" s="76"/>
      <c r="AR454" s="76"/>
      <c r="AS454" s="76"/>
      <c r="AT454" s="76"/>
      <c r="AU454" s="76"/>
      <c r="AV454" s="76"/>
      <c r="AW454" s="76"/>
      <c r="AX454" s="76"/>
      <c r="AY454" s="76"/>
      <c r="AZ454" s="76"/>
      <c r="BA454" s="76"/>
      <c r="BB454" s="76"/>
      <c r="BC454" s="76"/>
      <c r="BD454" s="76"/>
      <c r="BE454" s="76"/>
      <c r="BF454" s="76"/>
      <c r="BG454" s="76"/>
      <c r="BH454" s="76"/>
      <c r="BI454" s="76"/>
      <c r="BJ454" s="76"/>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row>
    <row r="455" spans="1:133" s="84" customFormat="1" ht="17" x14ac:dyDescent="0.2">
      <c r="A455" s="100" t="str">
        <f>CONCATENATE(E455," ",F455)</f>
        <v>Camelops sp.</v>
      </c>
      <c r="B455" s="9"/>
      <c r="C455" s="8" t="s">
        <v>1571</v>
      </c>
      <c r="D455" s="8" t="s">
        <v>2153</v>
      </c>
      <c r="E455" s="2" t="s">
        <v>11</v>
      </c>
      <c r="F455" s="2" t="s">
        <v>15</v>
      </c>
      <c r="G455" s="9">
        <v>30967</v>
      </c>
      <c r="H455" s="8">
        <v>1599</v>
      </c>
      <c r="I455" s="9" t="s">
        <v>249</v>
      </c>
      <c r="J455" s="8" t="s">
        <v>241</v>
      </c>
      <c r="K455" s="69" t="s">
        <v>175</v>
      </c>
      <c r="L455" s="175" t="s">
        <v>395</v>
      </c>
      <c r="M455" s="134">
        <v>30</v>
      </c>
      <c r="N455" s="105"/>
      <c r="O455" s="105"/>
      <c r="P455" s="63"/>
      <c r="Q455" s="69" t="s">
        <v>16</v>
      </c>
      <c r="R455" s="69" t="s">
        <v>1271</v>
      </c>
      <c r="S455" s="69"/>
      <c r="T455" s="63" t="s">
        <v>171</v>
      </c>
      <c r="U455" s="63" t="s">
        <v>13</v>
      </c>
      <c r="V455" s="63"/>
      <c r="W455" s="63"/>
      <c r="X455" s="119">
        <v>30.43</v>
      </c>
      <c r="Y455" s="119">
        <v>28.83</v>
      </c>
      <c r="Z455" s="69"/>
      <c r="AA455" s="179"/>
      <c r="AB455" s="98"/>
      <c r="AC455" s="9"/>
      <c r="AD455" s="9"/>
      <c r="AE455" s="63"/>
      <c r="AF455" s="63"/>
      <c r="AG455" s="76"/>
      <c r="AH455" s="76"/>
      <c r="AI455" s="76"/>
      <c r="AJ455" s="76"/>
      <c r="AK455" s="76"/>
      <c r="AL455" s="76"/>
      <c r="AM455" s="76"/>
      <c r="AN455" s="76"/>
      <c r="AO455" s="76"/>
      <c r="AP455" s="76"/>
      <c r="AQ455" s="76"/>
      <c r="AR455" s="76"/>
      <c r="AS455" s="76"/>
      <c r="AT455" s="76"/>
      <c r="AU455" s="76"/>
      <c r="AV455" s="76"/>
      <c r="AW455" s="76"/>
      <c r="AX455" s="76"/>
      <c r="AY455" s="76"/>
      <c r="AZ455" s="76"/>
      <c r="BA455" s="76"/>
      <c r="BB455" s="76"/>
      <c r="BC455" s="76"/>
      <c r="BD455" s="76"/>
      <c r="BE455" s="76"/>
      <c r="BF455" s="76"/>
      <c r="BG455" s="76"/>
      <c r="BH455" s="76"/>
      <c r="BI455" s="76"/>
      <c r="BJ455" s="76"/>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row>
    <row r="456" spans="1:133" s="84" customFormat="1" ht="17" x14ac:dyDescent="0.2">
      <c r="A456" s="100" t="str">
        <f>CONCATENATE(E456," ",F456)</f>
        <v>Camelops sp.</v>
      </c>
      <c r="B456" s="9"/>
      <c r="C456" s="8" t="s">
        <v>1571</v>
      </c>
      <c r="D456" s="8" t="s">
        <v>2153</v>
      </c>
      <c r="E456" s="2" t="s">
        <v>11</v>
      </c>
      <c r="F456" s="2" t="s">
        <v>15</v>
      </c>
      <c r="G456" s="9">
        <v>30967</v>
      </c>
      <c r="H456" s="8">
        <v>1599</v>
      </c>
      <c r="I456" s="9" t="s">
        <v>249</v>
      </c>
      <c r="J456" s="8" t="s">
        <v>241</v>
      </c>
      <c r="K456" s="69" t="s">
        <v>175</v>
      </c>
      <c r="L456" s="175" t="s">
        <v>395</v>
      </c>
      <c r="M456" s="134">
        <v>30</v>
      </c>
      <c r="N456" s="105"/>
      <c r="O456" s="105"/>
      <c r="P456" s="63"/>
      <c r="Q456" s="69" t="s">
        <v>16</v>
      </c>
      <c r="R456" s="69" t="s">
        <v>2375</v>
      </c>
      <c r="S456" s="69"/>
      <c r="T456" s="63" t="s">
        <v>166</v>
      </c>
      <c r="U456" s="63" t="s">
        <v>13</v>
      </c>
      <c r="V456" s="63"/>
      <c r="W456" s="63"/>
      <c r="X456" s="119">
        <v>32.659999999999997</v>
      </c>
      <c r="Y456" s="119">
        <v>27.7</v>
      </c>
      <c r="Z456" s="69"/>
      <c r="AA456" s="179"/>
      <c r="AB456" s="98"/>
      <c r="AC456" s="9"/>
      <c r="AD456" s="9" t="s">
        <v>256</v>
      </c>
      <c r="AE456" s="63"/>
      <c r="AF456" s="63"/>
      <c r="AG456" s="76"/>
      <c r="AH456" s="76"/>
      <c r="AI456" s="76"/>
      <c r="AJ456" s="76"/>
      <c r="AK456" s="76"/>
      <c r="AL456" s="76"/>
      <c r="AM456" s="76"/>
      <c r="AN456" s="76"/>
      <c r="AO456" s="76"/>
      <c r="AP456" s="76"/>
      <c r="AQ456" s="76"/>
      <c r="AR456" s="76"/>
      <c r="AS456" s="76"/>
      <c r="AT456" s="76"/>
      <c r="AU456" s="76"/>
      <c r="AV456" s="76"/>
      <c r="AW456" s="76"/>
      <c r="AX456" s="76"/>
      <c r="AY456" s="76"/>
      <c r="AZ456" s="76"/>
      <c r="BA456" s="76"/>
      <c r="BB456" s="76"/>
      <c r="BC456" s="76"/>
      <c r="BD456" s="76"/>
      <c r="BE456" s="76"/>
      <c r="BF456" s="76"/>
      <c r="BG456" s="76"/>
      <c r="BH456" s="76"/>
      <c r="BI456" s="76"/>
      <c r="BJ456" s="76"/>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row>
    <row r="457" spans="1:133" s="84" customFormat="1" ht="17" x14ac:dyDescent="0.2">
      <c r="A457" s="100" t="str">
        <f>CONCATENATE(E457," ",F457)</f>
        <v>Camelops sp.</v>
      </c>
      <c r="B457" s="9"/>
      <c r="C457" s="8" t="s">
        <v>1571</v>
      </c>
      <c r="D457" s="8" t="s">
        <v>2153</v>
      </c>
      <c r="E457" s="2" t="s">
        <v>11</v>
      </c>
      <c r="F457" s="2" t="s">
        <v>15</v>
      </c>
      <c r="G457" s="9">
        <v>30967</v>
      </c>
      <c r="H457" s="8">
        <v>1240</v>
      </c>
      <c r="I457" s="9" t="s">
        <v>249</v>
      </c>
      <c r="J457" s="8" t="s">
        <v>241</v>
      </c>
      <c r="K457" s="69" t="s">
        <v>175</v>
      </c>
      <c r="L457" s="175" t="s">
        <v>395</v>
      </c>
      <c r="M457" s="134">
        <v>30</v>
      </c>
      <c r="N457" s="105"/>
      <c r="O457" s="105"/>
      <c r="P457" s="63"/>
      <c r="Q457" s="69" t="s">
        <v>31</v>
      </c>
      <c r="R457" s="69" t="s">
        <v>2377</v>
      </c>
      <c r="S457" s="69"/>
      <c r="T457" s="63" t="s">
        <v>166</v>
      </c>
      <c r="U457" s="63" t="s">
        <v>13</v>
      </c>
      <c r="V457" s="63"/>
      <c r="W457" s="63"/>
      <c r="X457" s="119">
        <v>37.700000000000003</v>
      </c>
      <c r="Y457" s="119">
        <v>22.55</v>
      </c>
      <c r="Z457" s="69"/>
      <c r="AA457" s="179"/>
      <c r="AB457" s="98"/>
      <c r="AC457" s="9"/>
      <c r="AD457" s="9" t="s">
        <v>44</v>
      </c>
      <c r="AE457" s="63"/>
      <c r="AF457" s="63"/>
      <c r="AG457" s="76"/>
      <c r="AH457" s="76"/>
      <c r="AI457" s="76"/>
      <c r="AJ457" s="76"/>
      <c r="AK457" s="76"/>
      <c r="AL457" s="76"/>
      <c r="AM457" s="76"/>
      <c r="AN457" s="76"/>
      <c r="AO457" s="76"/>
      <c r="AP457" s="76"/>
      <c r="AQ457" s="76"/>
      <c r="AR457" s="76"/>
      <c r="AS457" s="76"/>
      <c r="AT457" s="76"/>
      <c r="AU457" s="76"/>
      <c r="AV457" s="76"/>
      <c r="AW457" s="76"/>
      <c r="AX457" s="76"/>
      <c r="AY457" s="76"/>
      <c r="AZ457" s="76"/>
      <c r="BA457" s="76"/>
      <c r="BB457" s="76"/>
      <c r="BC457" s="76"/>
      <c r="BD457" s="76"/>
      <c r="BE457" s="76"/>
      <c r="BF457" s="76"/>
      <c r="BG457" s="76"/>
      <c r="BH457" s="76"/>
      <c r="BI457" s="76"/>
      <c r="BJ457" s="76"/>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row>
    <row r="458" spans="1:133" s="84" customFormat="1" ht="17" x14ac:dyDescent="0.2">
      <c r="A458" s="100" t="str">
        <f>CONCATENATE(E458," ",F458)</f>
        <v>Camelops sp.</v>
      </c>
      <c r="B458" s="9"/>
      <c r="C458" s="8" t="s">
        <v>1571</v>
      </c>
      <c r="D458" s="8" t="s">
        <v>2153</v>
      </c>
      <c r="E458" s="2" t="s">
        <v>11</v>
      </c>
      <c r="F458" s="2" t="s">
        <v>15</v>
      </c>
      <c r="G458" s="9">
        <v>30967</v>
      </c>
      <c r="H458" s="8">
        <v>1599</v>
      </c>
      <c r="I458" s="9" t="s">
        <v>249</v>
      </c>
      <c r="J458" s="8" t="s">
        <v>241</v>
      </c>
      <c r="K458" s="69" t="s">
        <v>175</v>
      </c>
      <c r="L458" s="175" t="s">
        <v>395</v>
      </c>
      <c r="M458" s="134">
        <v>30</v>
      </c>
      <c r="N458" s="105"/>
      <c r="O458" s="105"/>
      <c r="P458" s="63"/>
      <c r="Q458" s="69" t="s">
        <v>31</v>
      </c>
      <c r="R458" s="69" t="s">
        <v>2377</v>
      </c>
      <c r="S458" s="69"/>
      <c r="T458" s="63" t="s">
        <v>166</v>
      </c>
      <c r="U458" s="63" t="s">
        <v>13</v>
      </c>
      <c r="V458" s="63"/>
      <c r="W458" s="63"/>
      <c r="X458" s="119">
        <v>36.39</v>
      </c>
      <c r="Y458" s="119">
        <v>25.7</v>
      </c>
      <c r="Z458" s="69"/>
      <c r="AA458" s="179"/>
      <c r="AB458" s="98"/>
      <c r="AC458" s="9"/>
      <c r="AD458" s="9"/>
      <c r="AE458" s="63"/>
      <c r="AF458" s="63"/>
      <c r="AG458" s="76"/>
      <c r="AH458" s="76"/>
      <c r="AI458" s="76"/>
      <c r="AJ458" s="76"/>
      <c r="AK458" s="76"/>
      <c r="AL458" s="76"/>
      <c r="AM458" s="76"/>
      <c r="AN458" s="76"/>
      <c r="AO458" s="76"/>
      <c r="AP458" s="76"/>
      <c r="AQ458" s="76"/>
      <c r="AR458" s="76"/>
      <c r="AS458" s="76"/>
      <c r="AT458" s="76"/>
      <c r="AU458" s="76"/>
      <c r="AV458" s="76"/>
      <c r="AW458" s="76"/>
      <c r="AX458" s="76"/>
      <c r="AY458" s="76"/>
      <c r="AZ458" s="76"/>
      <c r="BA458" s="76"/>
      <c r="BB458" s="76"/>
      <c r="BC458" s="76"/>
      <c r="BD458" s="76"/>
      <c r="BE458" s="76"/>
      <c r="BF458" s="76"/>
      <c r="BG458" s="76"/>
      <c r="BH458" s="76"/>
      <c r="BI458" s="76"/>
      <c r="BJ458" s="76"/>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row>
    <row r="459" spans="1:133" s="84" customFormat="1" ht="17" x14ac:dyDescent="0.2">
      <c r="A459" s="100" t="str">
        <f>CONCATENATE(E459," ",F459)</f>
        <v>Camelops sp.</v>
      </c>
      <c r="B459" s="9"/>
      <c r="C459" s="8" t="s">
        <v>1571</v>
      </c>
      <c r="D459" s="8" t="s">
        <v>2153</v>
      </c>
      <c r="E459" s="2" t="s">
        <v>11</v>
      </c>
      <c r="F459" s="2" t="s">
        <v>15</v>
      </c>
      <c r="G459" s="9">
        <v>30967</v>
      </c>
      <c r="H459" s="8">
        <v>1599</v>
      </c>
      <c r="I459" s="9" t="s">
        <v>249</v>
      </c>
      <c r="J459" s="8" t="s">
        <v>241</v>
      </c>
      <c r="K459" s="69" t="s">
        <v>175</v>
      </c>
      <c r="L459" s="175" t="s">
        <v>395</v>
      </c>
      <c r="M459" s="134">
        <v>30</v>
      </c>
      <c r="N459" s="105"/>
      <c r="O459" s="105"/>
      <c r="P459" s="63"/>
      <c r="Q459" s="69" t="s">
        <v>31</v>
      </c>
      <c r="R459" s="69" t="s">
        <v>2377</v>
      </c>
      <c r="S459" s="69"/>
      <c r="T459" s="63" t="s">
        <v>171</v>
      </c>
      <c r="U459" s="63" t="s">
        <v>13</v>
      </c>
      <c r="V459" s="63"/>
      <c r="W459" s="63"/>
      <c r="X459" s="119">
        <v>36.299999999999997</v>
      </c>
      <c r="Y459" s="119">
        <v>26.9</v>
      </c>
      <c r="Z459" s="69"/>
      <c r="AA459" s="179"/>
      <c r="AB459" s="98"/>
      <c r="AC459" s="9"/>
      <c r="AD459" s="9"/>
      <c r="AE459" s="63"/>
      <c r="AF459" s="63"/>
      <c r="AG459" s="76"/>
      <c r="AH459" s="76"/>
      <c r="AI459" s="76"/>
      <c r="AJ459" s="76"/>
      <c r="AK459" s="76"/>
      <c r="AL459" s="76"/>
      <c r="AM459" s="76"/>
      <c r="AN459" s="76"/>
      <c r="AO459" s="76"/>
      <c r="AP459" s="76"/>
      <c r="AQ459" s="76"/>
      <c r="AR459" s="76"/>
      <c r="AS459" s="76"/>
      <c r="AT459" s="76"/>
      <c r="AU459" s="76"/>
      <c r="AV459" s="76"/>
      <c r="AW459" s="76"/>
      <c r="AX459" s="76"/>
      <c r="AY459" s="76"/>
      <c r="AZ459" s="76"/>
      <c r="BA459" s="76"/>
      <c r="BB459" s="76"/>
      <c r="BC459" s="76"/>
      <c r="BD459" s="76"/>
      <c r="BE459" s="76"/>
      <c r="BF459" s="76"/>
      <c r="BG459" s="76"/>
      <c r="BH459" s="76"/>
      <c r="BI459" s="76"/>
      <c r="BJ459" s="76"/>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EA459" s="10"/>
      <c r="EB459" s="10"/>
      <c r="EC459" s="10"/>
    </row>
    <row r="460" spans="1:133" s="84" customFormat="1" ht="26" x14ac:dyDescent="0.2">
      <c r="A460" s="100" t="str">
        <f>CONCATENATE(E460," ",F460)</f>
        <v>Camelops sp.</v>
      </c>
      <c r="B460" s="9"/>
      <c r="C460" s="8" t="s">
        <v>1571</v>
      </c>
      <c r="D460" s="8" t="s">
        <v>2153</v>
      </c>
      <c r="E460" s="2" t="s">
        <v>11</v>
      </c>
      <c r="F460" s="2" t="s">
        <v>15</v>
      </c>
      <c r="G460" s="9">
        <v>31205</v>
      </c>
      <c r="H460" s="8">
        <v>3</v>
      </c>
      <c r="I460" s="9" t="s">
        <v>465</v>
      </c>
      <c r="J460" s="8" t="s">
        <v>385</v>
      </c>
      <c r="K460" s="69" t="s">
        <v>175</v>
      </c>
      <c r="L460" s="175" t="s">
        <v>464</v>
      </c>
      <c r="M460" s="99"/>
      <c r="N460" s="105"/>
      <c r="O460" s="105"/>
      <c r="P460" s="63"/>
      <c r="Q460" s="69" t="s">
        <v>16</v>
      </c>
      <c r="R460" s="69" t="s">
        <v>2363</v>
      </c>
      <c r="S460" s="69"/>
      <c r="T460" s="63" t="s">
        <v>171</v>
      </c>
      <c r="U460" s="63" t="s">
        <v>13</v>
      </c>
      <c r="V460" s="63"/>
      <c r="W460" s="63"/>
      <c r="X460" s="119">
        <v>32.01</v>
      </c>
      <c r="Y460" s="119">
        <v>19.600000000000001</v>
      </c>
      <c r="Z460" s="69"/>
      <c r="AA460" s="179"/>
      <c r="AB460" s="98"/>
      <c r="AC460" s="9"/>
      <c r="AD460" s="9" t="s">
        <v>267</v>
      </c>
      <c r="AE460" s="63"/>
      <c r="AF460" s="63"/>
      <c r="AG460" s="76"/>
      <c r="AH460" s="76"/>
      <c r="AI460" s="76"/>
      <c r="AJ460" s="76"/>
      <c r="AK460" s="76"/>
      <c r="AL460" s="76"/>
      <c r="AM460" s="76"/>
      <c r="AN460" s="76"/>
      <c r="AO460" s="76"/>
      <c r="AP460" s="76"/>
      <c r="AQ460" s="76"/>
      <c r="AR460" s="76"/>
      <c r="AS460" s="76"/>
      <c r="AT460" s="76"/>
      <c r="AU460" s="76"/>
      <c r="AV460" s="76"/>
      <c r="AW460" s="76"/>
      <c r="AX460" s="76"/>
      <c r="AY460" s="76"/>
      <c r="AZ460" s="76"/>
      <c r="BA460" s="76"/>
      <c r="BB460" s="76"/>
      <c r="BC460" s="76"/>
      <c r="BD460" s="76"/>
      <c r="BE460" s="76"/>
      <c r="BF460" s="76"/>
      <c r="BG460" s="76"/>
      <c r="BH460" s="76"/>
      <c r="BI460" s="76"/>
      <c r="BJ460" s="76"/>
      <c r="BK460" s="76"/>
      <c r="BL460" s="76"/>
      <c r="BM460" s="76"/>
      <c r="BN460" s="76"/>
      <c r="BO460" s="76"/>
      <c r="BP460" s="76"/>
      <c r="BQ460" s="76"/>
      <c r="BR460" s="76"/>
      <c r="BS460" s="76"/>
      <c r="BT460" s="76"/>
      <c r="BU460" s="76"/>
      <c r="BV460" s="76"/>
      <c r="BW460" s="76"/>
      <c r="BX460" s="76"/>
      <c r="BY460" s="76"/>
      <c r="BZ460" s="76"/>
      <c r="CA460" s="76"/>
      <c r="CB460" s="76"/>
      <c r="CC460" s="76"/>
      <c r="CD460" s="76"/>
      <c r="CE460" s="76"/>
      <c r="CF460" s="76"/>
      <c r="CG460" s="76"/>
      <c r="CH460" s="76"/>
      <c r="CI460" s="76"/>
      <c r="CJ460" s="76"/>
      <c r="CK460" s="76"/>
      <c r="CL460" s="76"/>
      <c r="CM460" s="76"/>
      <c r="CN460" s="76"/>
      <c r="CO460" s="76"/>
      <c r="CP460" s="76"/>
      <c r="CQ460" s="76"/>
      <c r="CR460" s="76"/>
      <c r="CS460" s="76"/>
      <c r="CT460" s="76"/>
      <c r="CU460" s="76"/>
      <c r="CV460" s="76"/>
      <c r="CW460" s="76"/>
      <c r="CX460" s="76"/>
      <c r="CY460" s="76"/>
      <c r="CZ460" s="76"/>
      <c r="DA460" s="76"/>
      <c r="DB460" s="76"/>
      <c r="DC460" s="76"/>
      <c r="DD460" s="76"/>
      <c r="DE460" s="76"/>
      <c r="DF460" s="76"/>
      <c r="DG460" s="76"/>
      <c r="DH460" s="76"/>
      <c r="DI460" s="76"/>
      <c r="DJ460" s="76"/>
      <c r="DK460" s="76"/>
      <c r="DL460" s="76"/>
      <c r="DM460" s="76"/>
      <c r="DN460" s="76"/>
      <c r="DO460" s="76"/>
      <c r="DP460" s="76"/>
      <c r="DQ460" s="76"/>
      <c r="DR460" s="76"/>
      <c r="DS460" s="76"/>
      <c r="DT460" s="76"/>
      <c r="DU460" s="76"/>
      <c r="DV460" s="76"/>
      <c r="DW460" s="76"/>
      <c r="DX460" s="76"/>
      <c r="DY460" s="76"/>
      <c r="DZ460" s="76"/>
      <c r="EA460" s="76"/>
      <c r="EB460" s="76"/>
      <c r="EC460" s="76"/>
    </row>
    <row r="461" spans="1:133" s="84" customFormat="1" ht="26" x14ac:dyDescent="0.2">
      <c r="A461" s="100" t="str">
        <f>CONCATENATE(E461," ",F461)</f>
        <v>Camelops sp.</v>
      </c>
      <c r="B461" s="9"/>
      <c r="C461" s="8" t="s">
        <v>1571</v>
      </c>
      <c r="D461" s="8" t="s">
        <v>2153</v>
      </c>
      <c r="E461" s="2" t="s">
        <v>11</v>
      </c>
      <c r="F461" s="2" t="s">
        <v>15</v>
      </c>
      <c r="G461" s="9">
        <v>31205</v>
      </c>
      <c r="H461" s="8">
        <v>3</v>
      </c>
      <c r="I461" s="9" t="s">
        <v>465</v>
      </c>
      <c r="J461" s="8" t="s">
        <v>385</v>
      </c>
      <c r="K461" s="69" t="s">
        <v>175</v>
      </c>
      <c r="L461" s="175" t="s">
        <v>464</v>
      </c>
      <c r="M461" s="99"/>
      <c r="N461" s="105"/>
      <c r="O461" s="105"/>
      <c r="P461" s="63"/>
      <c r="Q461" s="69" t="s">
        <v>31</v>
      </c>
      <c r="R461" s="69" t="s">
        <v>2377</v>
      </c>
      <c r="S461" s="69"/>
      <c r="T461" s="63" t="s">
        <v>171</v>
      </c>
      <c r="U461" s="63" t="s">
        <v>13</v>
      </c>
      <c r="V461" s="63"/>
      <c r="W461" s="63"/>
      <c r="X461" s="119">
        <v>41.72</v>
      </c>
      <c r="Y461" s="119">
        <v>22.1</v>
      </c>
      <c r="Z461" s="69"/>
      <c r="AA461" s="179"/>
      <c r="AB461" s="98"/>
      <c r="AC461" s="9"/>
      <c r="AD461" s="9"/>
      <c r="AE461" s="63"/>
      <c r="AF461" s="63"/>
      <c r="AG461" s="76"/>
      <c r="AH461" s="76"/>
      <c r="AI461" s="76"/>
      <c r="AJ461" s="76"/>
      <c r="AK461" s="76"/>
      <c r="AL461" s="76"/>
      <c r="AM461" s="76"/>
      <c r="AN461" s="76"/>
      <c r="AO461" s="76"/>
      <c r="AP461" s="76"/>
      <c r="AQ461" s="76"/>
      <c r="AR461" s="76"/>
      <c r="AS461" s="76"/>
      <c r="AT461" s="76"/>
      <c r="AU461" s="76"/>
      <c r="AV461" s="76"/>
      <c r="AW461" s="76"/>
      <c r="AX461" s="76"/>
      <c r="AY461" s="76"/>
      <c r="AZ461" s="76"/>
      <c r="BA461" s="76"/>
      <c r="BB461" s="76"/>
      <c r="BC461" s="76"/>
      <c r="BD461" s="76"/>
      <c r="BE461" s="76"/>
      <c r="BF461" s="76"/>
      <c r="BG461" s="76"/>
      <c r="BH461" s="76"/>
      <c r="BI461" s="76"/>
      <c r="BJ461" s="76"/>
      <c r="BK461" s="76"/>
      <c r="BL461" s="76"/>
      <c r="BM461" s="76"/>
      <c r="BN461" s="76"/>
      <c r="BO461" s="76"/>
      <c r="BP461" s="76"/>
      <c r="BQ461" s="76"/>
      <c r="BR461" s="76"/>
      <c r="BS461" s="76"/>
      <c r="BT461" s="76"/>
      <c r="BU461" s="76"/>
      <c r="BV461" s="76"/>
      <c r="BW461" s="76"/>
      <c r="BX461" s="76"/>
      <c r="BY461" s="76"/>
      <c r="BZ461" s="76"/>
      <c r="CA461" s="76"/>
      <c r="CB461" s="76"/>
      <c r="CC461" s="76"/>
      <c r="CD461" s="76"/>
      <c r="CE461" s="76"/>
      <c r="CF461" s="76"/>
      <c r="CG461" s="76"/>
      <c r="CH461" s="76"/>
      <c r="CI461" s="76"/>
      <c r="CJ461" s="76"/>
      <c r="CK461" s="76"/>
      <c r="CL461" s="76"/>
      <c r="CM461" s="76"/>
      <c r="CN461" s="76"/>
      <c r="CO461" s="76"/>
      <c r="CP461" s="76"/>
      <c r="CQ461" s="76"/>
      <c r="CR461" s="76"/>
      <c r="CS461" s="76"/>
      <c r="CT461" s="76"/>
      <c r="CU461" s="76"/>
      <c r="CV461" s="76"/>
      <c r="CW461" s="76"/>
      <c r="CX461" s="76"/>
      <c r="CY461" s="76"/>
      <c r="CZ461" s="76"/>
      <c r="DA461" s="76"/>
      <c r="DB461" s="76"/>
      <c r="DC461" s="76"/>
      <c r="DD461" s="76"/>
      <c r="DE461" s="76"/>
      <c r="DF461" s="76"/>
      <c r="DG461" s="76"/>
      <c r="DH461" s="76"/>
      <c r="DI461" s="76"/>
      <c r="DJ461" s="76"/>
      <c r="DK461" s="76"/>
      <c r="DL461" s="76"/>
      <c r="DM461" s="76"/>
      <c r="DN461" s="76"/>
      <c r="DO461" s="76"/>
      <c r="DP461" s="76"/>
      <c r="DQ461" s="76"/>
      <c r="DR461" s="76"/>
      <c r="DS461" s="76"/>
      <c r="DT461" s="76"/>
      <c r="DU461" s="76"/>
      <c r="DV461" s="76"/>
      <c r="DW461" s="76"/>
      <c r="DX461" s="76"/>
      <c r="DY461" s="76"/>
      <c r="DZ461" s="76"/>
      <c r="EA461" s="76"/>
      <c r="EB461" s="76"/>
      <c r="EC461" s="76"/>
    </row>
    <row r="462" spans="1:133" s="84" customFormat="1" ht="26" x14ac:dyDescent="0.2">
      <c r="A462" s="100" t="str">
        <f>CONCATENATE(E462," ",F462)</f>
        <v>Camelops sp.</v>
      </c>
      <c r="B462" s="83"/>
      <c r="C462" s="8" t="s">
        <v>1571</v>
      </c>
      <c r="D462" s="8" t="s">
        <v>2153</v>
      </c>
      <c r="E462" s="2" t="s">
        <v>11</v>
      </c>
      <c r="F462" s="2" t="s">
        <v>15</v>
      </c>
      <c r="G462" s="9">
        <v>31205</v>
      </c>
      <c r="H462" s="8">
        <v>3</v>
      </c>
      <c r="I462" s="9" t="s">
        <v>465</v>
      </c>
      <c r="J462" s="8" t="s">
        <v>385</v>
      </c>
      <c r="K462" s="69" t="s">
        <v>175</v>
      </c>
      <c r="L462" s="175" t="s">
        <v>464</v>
      </c>
      <c r="M462" s="99"/>
      <c r="N462" s="105"/>
      <c r="O462" s="105"/>
      <c r="P462" s="63"/>
      <c r="Q462" s="69" t="s">
        <v>24</v>
      </c>
      <c r="R462" s="69" t="s">
        <v>2379</v>
      </c>
      <c r="S462" s="69"/>
      <c r="T462" s="63" t="s">
        <v>171</v>
      </c>
      <c r="U462" s="63" t="s">
        <v>13</v>
      </c>
      <c r="V462" s="63"/>
      <c r="W462" s="63"/>
      <c r="X462" s="119">
        <v>52.82</v>
      </c>
      <c r="Y462" s="119">
        <v>17.260000000000002</v>
      </c>
      <c r="Z462" s="69"/>
      <c r="AA462" s="179"/>
      <c r="AB462" s="98"/>
      <c r="AC462" s="9"/>
      <c r="AD462" s="9"/>
      <c r="AE462" s="63"/>
      <c r="AF462" s="63"/>
      <c r="AG462" s="76"/>
      <c r="AH462" s="76"/>
      <c r="AI462" s="76"/>
      <c r="AJ462" s="76"/>
      <c r="AK462" s="76"/>
      <c r="AL462" s="76"/>
      <c r="AM462" s="76"/>
      <c r="AN462" s="76"/>
      <c r="AO462" s="76"/>
      <c r="AP462" s="76"/>
      <c r="AQ462" s="76"/>
      <c r="AR462" s="76"/>
      <c r="AS462" s="76"/>
      <c r="AT462" s="76"/>
      <c r="AU462" s="76"/>
      <c r="AV462" s="76"/>
      <c r="AW462" s="76"/>
      <c r="AX462" s="76"/>
      <c r="AY462" s="76"/>
      <c r="AZ462" s="76"/>
      <c r="BA462" s="76"/>
      <c r="BB462" s="76"/>
      <c r="BC462" s="76"/>
      <c r="BD462" s="76"/>
      <c r="BE462" s="76"/>
      <c r="BF462" s="76"/>
      <c r="BG462" s="76"/>
      <c r="BH462" s="76"/>
      <c r="BI462" s="76"/>
      <c r="BJ462" s="76"/>
      <c r="BK462" s="76"/>
      <c r="BL462" s="76"/>
      <c r="BM462" s="76"/>
      <c r="BN462" s="76"/>
      <c r="BO462" s="76"/>
      <c r="BP462" s="76"/>
      <c r="BQ462" s="76"/>
      <c r="BR462" s="76"/>
      <c r="BS462" s="76"/>
      <c r="BT462" s="76"/>
      <c r="BU462" s="76"/>
      <c r="BV462" s="76"/>
      <c r="BW462" s="76"/>
      <c r="BX462" s="76"/>
      <c r="BY462" s="76"/>
      <c r="BZ462" s="76"/>
      <c r="CA462" s="76"/>
      <c r="CB462" s="76"/>
      <c r="CC462" s="76"/>
      <c r="CD462" s="76"/>
      <c r="CE462" s="76"/>
      <c r="CF462" s="76"/>
      <c r="CG462" s="76"/>
      <c r="CH462" s="76"/>
      <c r="CI462" s="76"/>
      <c r="CJ462" s="76"/>
      <c r="CK462" s="76"/>
      <c r="CL462" s="76"/>
      <c r="CM462" s="76"/>
      <c r="CN462" s="76"/>
      <c r="CO462" s="76"/>
      <c r="CP462" s="76"/>
      <c r="CQ462" s="76"/>
      <c r="CR462" s="76"/>
      <c r="CS462" s="76"/>
      <c r="CT462" s="76"/>
      <c r="CU462" s="76"/>
      <c r="CV462" s="76"/>
      <c r="CW462" s="76"/>
      <c r="CX462" s="76"/>
      <c r="CY462" s="76"/>
      <c r="CZ462" s="76"/>
      <c r="DA462" s="76"/>
      <c r="DB462" s="76"/>
      <c r="DC462" s="76"/>
      <c r="DD462" s="76"/>
      <c r="DE462" s="76"/>
      <c r="DF462" s="76"/>
      <c r="DG462" s="76"/>
      <c r="DH462" s="76"/>
      <c r="DI462" s="76"/>
      <c r="DJ462" s="76"/>
      <c r="DK462" s="76"/>
      <c r="DL462" s="76"/>
      <c r="DM462" s="76"/>
      <c r="DN462" s="76"/>
      <c r="DO462" s="76"/>
      <c r="DP462" s="76"/>
      <c r="DQ462" s="76"/>
      <c r="DR462" s="76"/>
      <c r="DS462" s="76"/>
      <c r="DT462" s="76"/>
      <c r="DU462" s="76"/>
      <c r="DV462" s="76"/>
      <c r="DW462" s="76"/>
      <c r="DX462" s="76"/>
      <c r="DY462" s="76"/>
      <c r="DZ462" s="76"/>
      <c r="EA462" s="76"/>
      <c r="EB462" s="76"/>
      <c r="EC462" s="76"/>
    </row>
    <row r="463" spans="1:133" s="84" customFormat="1" ht="17" x14ac:dyDescent="0.2">
      <c r="A463" s="100" t="str">
        <f>CONCATENATE(E463," ",F463)</f>
        <v xml:space="preserve">Camelops sp. </v>
      </c>
      <c r="B463" s="9"/>
      <c r="C463" s="8" t="s">
        <v>1571</v>
      </c>
      <c r="D463" s="8" t="s">
        <v>2153</v>
      </c>
      <c r="E463" s="2" t="s">
        <v>11</v>
      </c>
      <c r="F463" s="2" t="s">
        <v>177</v>
      </c>
      <c r="G463" s="9">
        <v>933</v>
      </c>
      <c r="H463" s="8">
        <v>1922</v>
      </c>
      <c r="I463" s="9" t="s">
        <v>411</v>
      </c>
      <c r="J463" s="8" t="s">
        <v>412</v>
      </c>
      <c r="K463" s="69" t="s">
        <v>175</v>
      </c>
      <c r="L463" s="175" t="s">
        <v>1855</v>
      </c>
      <c r="M463" s="134">
        <f>(20.176+22.63)/2</f>
        <v>21.402999999999999</v>
      </c>
      <c r="N463" s="61">
        <v>29.62</v>
      </c>
      <c r="O463" s="61">
        <v>-98.37</v>
      </c>
      <c r="P463" s="99">
        <v>126.402078446346</v>
      </c>
      <c r="Q463" s="69" t="s">
        <v>24</v>
      </c>
      <c r="R463" s="69" t="s">
        <v>2379</v>
      </c>
      <c r="S463" s="69"/>
      <c r="T463" s="63" t="s">
        <v>166</v>
      </c>
      <c r="U463" s="63" t="s">
        <v>13</v>
      </c>
      <c r="V463" s="63"/>
      <c r="W463" s="63"/>
      <c r="X463" s="119">
        <v>60.58</v>
      </c>
      <c r="Y463" s="119">
        <v>20.079999999999998</v>
      </c>
      <c r="Z463" s="69"/>
      <c r="AA463" s="179"/>
      <c r="AB463" s="98"/>
      <c r="AC463" s="9"/>
      <c r="AD463" s="9"/>
      <c r="AE463" s="63"/>
      <c r="AF463" s="63"/>
      <c r="AG463" s="76"/>
      <c r="AH463" s="76"/>
      <c r="AI463" s="76"/>
      <c r="AJ463" s="76"/>
      <c r="AK463" s="76"/>
      <c r="AL463" s="76"/>
      <c r="AM463" s="76"/>
      <c r="AN463" s="76"/>
      <c r="AO463" s="76"/>
      <c r="AP463" s="76"/>
      <c r="AQ463" s="76"/>
      <c r="AR463" s="76"/>
      <c r="AS463" s="76"/>
      <c r="AT463" s="76"/>
      <c r="AU463" s="76"/>
      <c r="AV463" s="76"/>
      <c r="AW463" s="76"/>
      <c r="AX463" s="76"/>
      <c r="AY463" s="76"/>
      <c r="AZ463" s="76"/>
      <c r="BA463" s="76"/>
      <c r="BB463" s="76"/>
      <c r="BC463" s="76"/>
      <c r="BD463" s="76"/>
      <c r="BE463" s="76"/>
      <c r="BF463" s="76"/>
      <c r="BG463" s="76"/>
      <c r="BH463" s="76"/>
      <c r="BI463" s="76"/>
      <c r="BJ463" s="76"/>
      <c r="BK463" s="76"/>
      <c r="BL463" s="76"/>
      <c r="BM463" s="76"/>
      <c r="BN463" s="76"/>
      <c r="BO463" s="76"/>
      <c r="BP463" s="76"/>
      <c r="BQ463" s="76"/>
      <c r="BR463" s="76"/>
      <c r="BS463" s="76"/>
      <c r="BT463" s="76"/>
      <c r="BU463" s="76"/>
      <c r="BV463" s="76"/>
      <c r="BW463" s="76"/>
      <c r="BX463" s="76"/>
      <c r="BY463" s="76"/>
      <c r="BZ463" s="76"/>
      <c r="CA463" s="76"/>
      <c r="CB463" s="76"/>
      <c r="CC463" s="76"/>
      <c r="CD463" s="76"/>
      <c r="CE463" s="76"/>
      <c r="CF463" s="76"/>
      <c r="CG463" s="76"/>
      <c r="CH463" s="76"/>
      <c r="CI463" s="76"/>
      <c r="CJ463" s="76"/>
      <c r="CK463" s="76"/>
      <c r="CL463" s="76"/>
      <c r="CM463" s="76"/>
      <c r="CN463" s="76"/>
      <c r="CO463" s="76"/>
      <c r="CP463" s="76"/>
      <c r="CQ463" s="76"/>
      <c r="CR463" s="76"/>
      <c r="CS463" s="76"/>
      <c r="CT463" s="76"/>
      <c r="CU463" s="76"/>
      <c r="CV463" s="76"/>
      <c r="CW463" s="76"/>
      <c r="CX463" s="76"/>
      <c r="CY463" s="76"/>
      <c r="CZ463" s="76"/>
      <c r="DA463" s="76"/>
      <c r="DB463" s="76"/>
      <c r="DC463" s="76"/>
      <c r="DD463" s="76"/>
      <c r="DE463" s="76"/>
      <c r="DF463" s="76"/>
      <c r="DG463" s="76"/>
      <c r="DH463" s="76"/>
      <c r="DI463" s="76"/>
      <c r="DJ463" s="76"/>
      <c r="DK463" s="76"/>
      <c r="DL463" s="76"/>
      <c r="DM463" s="76"/>
      <c r="DN463" s="76"/>
      <c r="DO463" s="76"/>
      <c r="DP463" s="76"/>
      <c r="DQ463" s="76"/>
      <c r="DR463" s="76"/>
      <c r="DS463" s="76"/>
      <c r="DT463" s="76"/>
      <c r="DU463" s="76"/>
      <c r="DV463" s="76"/>
      <c r="DW463" s="76"/>
      <c r="DX463" s="76"/>
      <c r="DY463" s="76"/>
      <c r="DZ463" s="76"/>
      <c r="EA463" s="10"/>
      <c r="EB463" s="10"/>
      <c r="EC463" s="10"/>
    </row>
    <row r="464" spans="1:133" s="84" customFormat="1" ht="17" x14ac:dyDescent="0.2">
      <c r="A464" s="100" t="str">
        <f>CONCATENATE(E464," ",F464)</f>
        <v xml:space="preserve">Camelops sp. </v>
      </c>
      <c r="B464" s="69"/>
      <c r="C464" s="63" t="s">
        <v>1571</v>
      </c>
      <c r="D464" s="63" t="s">
        <v>2153</v>
      </c>
      <c r="E464" s="106" t="s">
        <v>11</v>
      </c>
      <c r="F464" s="106" t="s">
        <v>177</v>
      </c>
      <c r="G464" s="69">
        <v>998</v>
      </c>
      <c r="H464" s="63">
        <v>28</v>
      </c>
      <c r="I464" s="69" t="s">
        <v>323</v>
      </c>
      <c r="J464" s="63" t="s">
        <v>324</v>
      </c>
      <c r="K464" s="69" t="s">
        <v>175</v>
      </c>
      <c r="L464" s="175"/>
      <c r="M464" s="134"/>
      <c r="N464" s="105"/>
      <c r="O464" s="105"/>
      <c r="P464" s="63"/>
      <c r="Q464" s="69" t="s">
        <v>111</v>
      </c>
      <c r="R464" s="69" t="s">
        <v>111</v>
      </c>
      <c r="S464" s="69" t="s">
        <v>111</v>
      </c>
      <c r="T464" s="63" t="s">
        <v>171</v>
      </c>
      <c r="U464" s="63" t="s">
        <v>13</v>
      </c>
      <c r="V464" s="63"/>
      <c r="W464" s="63"/>
      <c r="X464" s="119">
        <v>81.8</v>
      </c>
      <c r="Y464" s="119">
        <v>44.3</v>
      </c>
      <c r="Z464" s="69"/>
      <c r="AA464" s="179"/>
      <c r="AB464" s="98"/>
      <c r="AC464" s="83"/>
      <c r="AD464" s="83" t="s">
        <v>325</v>
      </c>
      <c r="AE464" s="63"/>
      <c r="AF464" s="63"/>
      <c r="AG464" s="76"/>
      <c r="AH464" s="76"/>
      <c r="AI464" s="76"/>
      <c r="AJ464" s="76"/>
      <c r="AK464" s="76"/>
      <c r="AL464" s="76"/>
      <c r="AM464" s="76"/>
      <c r="AN464" s="76"/>
      <c r="AO464" s="76"/>
      <c r="AP464" s="76"/>
      <c r="AQ464" s="76"/>
      <c r="AR464" s="76"/>
      <c r="AS464" s="76"/>
      <c r="AT464" s="76"/>
      <c r="AU464" s="76"/>
      <c r="AV464" s="76"/>
      <c r="AW464" s="76"/>
      <c r="AX464" s="76"/>
      <c r="AY464" s="76"/>
      <c r="AZ464" s="76"/>
      <c r="BA464" s="76"/>
      <c r="BB464" s="76"/>
      <c r="BC464" s="76"/>
      <c r="BD464" s="76"/>
      <c r="BE464" s="76"/>
      <c r="BF464" s="76"/>
      <c r="BG464" s="76"/>
      <c r="BH464" s="76"/>
      <c r="BI464" s="76"/>
      <c r="BJ464" s="76"/>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row>
    <row r="465" spans="1:133" s="84" customFormat="1" ht="17" x14ac:dyDescent="0.2">
      <c r="A465" s="100" t="str">
        <f>CONCATENATE(E465," ",F465)</f>
        <v xml:space="preserve">Camelops sp. </v>
      </c>
      <c r="B465" s="69" t="s">
        <v>2073</v>
      </c>
      <c r="C465" s="63" t="s">
        <v>1571</v>
      </c>
      <c r="D465" s="8" t="s">
        <v>2153</v>
      </c>
      <c r="E465" s="172" t="s">
        <v>11</v>
      </c>
      <c r="F465" s="2" t="s">
        <v>177</v>
      </c>
      <c r="G465" s="63">
        <v>30839</v>
      </c>
      <c r="H465" s="63">
        <v>16</v>
      </c>
      <c r="I465" s="63" t="s">
        <v>2074</v>
      </c>
      <c r="J465" s="63" t="s">
        <v>400</v>
      </c>
      <c r="K465" s="63" t="s">
        <v>175</v>
      </c>
      <c r="L465" s="175"/>
      <c r="M465" s="63"/>
      <c r="N465" s="63"/>
      <c r="O465" s="63"/>
      <c r="P465" s="63"/>
      <c r="Q465" s="63" t="s">
        <v>1980</v>
      </c>
      <c r="R465" s="69" t="s">
        <v>111</v>
      </c>
      <c r="S465" s="69" t="s">
        <v>111</v>
      </c>
      <c r="T465" s="63" t="s">
        <v>166</v>
      </c>
      <c r="U465" s="63" t="s">
        <v>13</v>
      </c>
      <c r="V465" s="63"/>
      <c r="W465" s="63"/>
      <c r="X465" s="63">
        <v>69.7</v>
      </c>
      <c r="Y465" s="63">
        <v>43.2</v>
      </c>
      <c r="Z465" s="63"/>
      <c r="AA465" s="182"/>
      <c r="AB465" s="61"/>
      <c r="AC465" s="63"/>
      <c r="AD465" s="69" t="s">
        <v>2085</v>
      </c>
      <c r="AE465" s="63"/>
      <c r="AF465" s="63"/>
      <c r="AG465" s="76"/>
      <c r="AH465" s="76"/>
      <c r="AI465" s="76"/>
      <c r="AJ465" s="76"/>
      <c r="AK465" s="76"/>
      <c r="AL465" s="76"/>
      <c r="AM465" s="76"/>
      <c r="AN465" s="76"/>
      <c r="AO465" s="76"/>
      <c r="AP465" s="76"/>
      <c r="AQ465" s="76"/>
      <c r="AR465" s="76"/>
      <c r="AS465" s="76"/>
      <c r="AT465" s="76"/>
      <c r="AU465" s="76"/>
      <c r="AV465" s="76"/>
      <c r="AW465" s="76"/>
      <c r="AX465" s="76"/>
      <c r="AY465" s="76"/>
      <c r="AZ465" s="76"/>
      <c r="BA465" s="76"/>
      <c r="BB465" s="76"/>
      <c r="BC465" s="76"/>
      <c r="BD465" s="76"/>
      <c r="BE465" s="76"/>
      <c r="BF465" s="76"/>
      <c r="BG465" s="76"/>
      <c r="BH465" s="76"/>
      <c r="BI465" s="76"/>
      <c r="BJ465" s="76"/>
      <c r="EA465" s="10"/>
      <c r="EB465" s="10"/>
      <c r="EC465" s="10"/>
    </row>
    <row r="466" spans="1:133" s="84" customFormat="1" ht="17" x14ac:dyDescent="0.2">
      <c r="A466" s="100" t="str">
        <f>CONCATENATE(E466," ",F466)</f>
        <v xml:space="preserve">Camelops sp. </v>
      </c>
      <c r="B466" s="69" t="s">
        <v>2073</v>
      </c>
      <c r="C466" s="63" t="s">
        <v>1571</v>
      </c>
      <c r="D466" s="8" t="s">
        <v>2153</v>
      </c>
      <c r="E466" s="172" t="s">
        <v>11</v>
      </c>
      <c r="F466" s="2" t="s">
        <v>177</v>
      </c>
      <c r="G466" s="63">
        <v>30839</v>
      </c>
      <c r="H466" s="63">
        <v>51</v>
      </c>
      <c r="I466" s="63" t="s">
        <v>2074</v>
      </c>
      <c r="J466" s="63" t="s">
        <v>400</v>
      </c>
      <c r="K466" s="63" t="s">
        <v>175</v>
      </c>
      <c r="L466" s="175"/>
      <c r="M466" s="63"/>
      <c r="N466" s="63"/>
      <c r="O466" s="63"/>
      <c r="P466" s="63"/>
      <c r="Q466" s="63" t="s">
        <v>2031</v>
      </c>
      <c r="R466" s="63" t="s">
        <v>2031</v>
      </c>
      <c r="S466" s="63" t="s">
        <v>2031</v>
      </c>
      <c r="T466" s="63" t="s">
        <v>171</v>
      </c>
      <c r="U466" s="63" t="s">
        <v>13</v>
      </c>
      <c r="V466" s="63"/>
      <c r="W466" s="63"/>
      <c r="X466" s="63">
        <v>144</v>
      </c>
      <c r="Y466" s="63"/>
      <c r="Z466" s="63"/>
      <c r="AA466" s="182"/>
      <c r="AB466" s="61"/>
      <c r="AC466" s="63"/>
      <c r="AD466" s="69" t="s">
        <v>2080</v>
      </c>
      <c r="AE466" s="63"/>
      <c r="AF466" s="63"/>
      <c r="AG466" s="76"/>
      <c r="AH466" s="76"/>
      <c r="AI466" s="76"/>
      <c r="AJ466" s="76"/>
      <c r="AK466" s="76"/>
      <c r="AL466" s="76"/>
      <c r="AM466" s="76"/>
      <c r="AN466" s="76"/>
      <c r="AO466" s="76"/>
      <c r="AP466" s="76"/>
      <c r="AQ466" s="76"/>
      <c r="AR466" s="76"/>
      <c r="AS466" s="76"/>
      <c r="AT466" s="76"/>
      <c r="AU466" s="76"/>
      <c r="AV466" s="76"/>
      <c r="AW466" s="76"/>
      <c r="AX466" s="76"/>
      <c r="AY466" s="76"/>
      <c r="AZ466" s="76"/>
      <c r="BA466" s="76"/>
      <c r="BB466" s="76"/>
      <c r="BC466" s="76"/>
      <c r="BD466" s="76"/>
      <c r="BE466" s="76"/>
      <c r="BF466" s="76"/>
      <c r="BG466" s="76"/>
      <c r="BH466" s="76"/>
      <c r="BI466" s="76"/>
      <c r="BJ466" s="76"/>
      <c r="BK466" s="76"/>
      <c r="BL466" s="76"/>
      <c r="BM466" s="76"/>
      <c r="BN466" s="76"/>
      <c r="BO466" s="76"/>
      <c r="BP466" s="76"/>
      <c r="BQ466" s="76"/>
      <c r="BR466" s="76"/>
      <c r="BS466" s="76"/>
      <c r="BT466" s="76"/>
      <c r="BU466" s="76"/>
      <c r="BV466" s="76"/>
      <c r="BW466" s="76"/>
      <c r="BX466" s="76"/>
      <c r="BY466" s="76"/>
      <c r="BZ466" s="76"/>
      <c r="CA466" s="76"/>
      <c r="CB466" s="76"/>
      <c r="CC466" s="76"/>
      <c r="CD466" s="76"/>
      <c r="CE466" s="76"/>
      <c r="CF466" s="76"/>
      <c r="CG466" s="76"/>
      <c r="CH466" s="76"/>
      <c r="CI466" s="76"/>
      <c r="CJ466" s="76"/>
      <c r="CK466" s="76"/>
      <c r="CL466" s="76"/>
      <c r="CM466" s="76"/>
      <c r="CN466" s="76"/>
      <c r="CO466" s="76"/>
      <c r="CP466" s="76"/>
      <c r="CQ466" s="76"/>
      <c r="CR466" s="76"/>
      <c r="CS466" s="76"/>
      <c r="CT466" s="76"/>
      <c r="CU466" s="76"/>
      <c r="CV466" s="76"/>
      <c r="CW466" s="76"/>
      <c r="CX466" s="76"/>
      <c r="CY466" s="76"/>
      <c r="CZ466" s="76"/>
      <c r="DA466" s="76"/>
      <c r="DB466" s="76"/>
      <c r="DC466" s="76"/>
      <c r="DD466" s="76"/>
      <c r="DE466" s="76"/>
      <c r="DF466" s="76"/>
      <c r="DG466" s="76"/>
      <c r="DH466" s="76"/>
      <c r="DI466" s="76"/>
      <c r="DJ466" s="76"/>
      <c r="DK466" s="76"/>
      <c r="DL466" s="76"/>
      <c r="DM466" s="76"/>
      <c r="DN466" s="76"/>
      <c r="DO466" s="76"/>
      <c r="DP466" s="76"/>
      <c r="DQ466" s="76"/>
      <c r="DR466" s="76"/>
      <c r="DS466" s="76"/>
      <c r="DT466" s="76"/>
      <c r="DU466" s="76"/>
      <c r="DV466" s="76"/>
      <c r="DW466" s="76"/>
      <c r="DX466" s="76"/>
      <c r="DY466" s="76"/>
      <c r="DZ466" s="76"/>
      <c r="EA466" s="10"/>
      <c r="EB466" s="10"/>
      <c r="EC466" s="10"/>
    </row>
    <row r="467" spans="1:133" s="84" customFormat="1" ht="17" x14ac:dyDescent="0.2">
      <c r="A467" s="100" t="str">
        <f>CONCATENATE(E467," ",F467)</f>
        <v xml:space="preserve">Camelops sp. </v>
      </c>
      <c r="B467" s="69" t="s">
        <v>2112</v>
      </c>
      <c r="C467" s="63" t="s">
        <v>2113</v>
      </c>
      <c r="D467" s="8" t="s">
        <v>2153</v>
      </c>
      <c r="E467" s="172" t="s">
        <v>11</v>
      </c>
      <c r="F467" s="2" t="s">
        <v>177</v>
      </c>
      <c r="G467" s="63">
        <v>31034</v>
      </c>
      <c r="H467" s="63">
        <v>21</v>
      </c>
      <c r="I467" s="63" t="s">
        <v>431</v>
      </c>
      <c r="J467" s="63" t="s">
        <v>220</v>
      </c>
      <c r="K467" s="63" t="s">
        <v>175</v>
      </c>
      <c r="L467" s="175"/>
      <c r="M467" s="63"/>
      <c r="N467" s="63"/>
      <c r="O467" s="63"/>
      <c r="P467" s="63"/>
      <c r="Q467" s="63" t="s">
        <v>207</v>
      </c>
      <c r="R467" s="69" t="s">
        <v>2363</v>
      </c>
      <c r="S467" s="63"/>
      <c r="T467" s="63" t="s">
        <v>166</v>
      </c>
      <c r="U467" s="63" t="s">
        <v>13</v>
      </c>
      <c r="V467" s="63"/>
      <c r="W467" s="63"/>
      <c r="X467" s="63">
        <v>42.9</v>
      </c>
      <c r="Y467" s="63">
        <v>18.600000000000001</v>
      </c>
      <c r="Z467" s="63"/>
      <c r="AA467" s="182"/>
      <c r="AB467" s="61"/>
      <c r="AC467" s="63"/>
      <c r="AD467" s="69" t="s">
        <v>2116</v>
      </c>
      <c r="AE467" s="63"/>
      <c r="AF467" s="63"/>
      <c r="AG467" s="76"/>
      <c r="AH467" s="76"/>
      <c r="AI467" s="76"/>
      <c r="AJ467" s="76"/>
      <c r="AK467" s="76"/>
      <c r="AL467" s="76"/>
      <c r="AM467" s="76"/>
      <c r="AN467" s="76"/>
      <c r="AO467" s="76"/>
      <c r="AP467" s="76"/>
      <c r="AQ467" s="76"/>
      <c r="AR467" s="76"/>
      <c r="AS467" s="76"/>
      <c r="AT467" s="76"/>
      <c r="AU467" s="76"/>
      <c r="AV467" s="76"/>
      <c r="AW467" s="76"/>
      <c r="AX467" s="76"/>
      <c r="AY467" s="76"/>
      <c r="AZ467" s="76"/>
      <c r="BA467" s="76"/>
      <c r="BB467" s="76"/>
      <c r="BC467" s="76"/>
      <c r="BD467" s="76"/>
      <c r="BE467" s="76"/>
      <c r="BF467" s="76"/>
      <c r="BG467" s="76"/>
      <c r="BH467" s="76"/>
      <c r="BI467" s="76"/>
      <c r="BJ467" s="76"/>
      <c r="BK467" s="76"/>
      <c r="BL467" s="76"/>
      <c r="BM467" s="76"/>
      <c r="BN467" s="76"/>
      <c r="BO467" s="76"/>
      <c r="BP467" s="76"/>
      <c r="BQ467" s="76"/>
      <c r="BR467" s="76"/>
      <c r="BS467" s="76"/>
      <c r="BT467" s="76"/>
      <c r="BU467" s="76"/>
      <c r="BV467" s="76"/>
      <c r="BW467" s="76"/>
      <c r="BX467" s="76"/>
      <c r="BY467" s="76"/>
      <c r="BZ467" s="76"/>
      <c r="CA467" s="76"/>
      <c r="CB467" s="76"/>
      <c r="CC467" s="76"/>
      <c r="CD467" s="76"/>
      <c r="CE467" s="76"/>
      <c r="CF467" s="76"/>
      <c r="CG467" s="76"/>
      <c r="CH467" s="76"/>
      <c r="CI467" s="76"/>
      <c r="CJ467" s="76"/>
      <c r="CK467" s="76"/>
      <c r="CL467" s="76"/>
      <c r="CM467" s="76"/>
      <c r="CN467" s="76"/>
      <c r="CO467" s="76"/>
      <c r="CP467" s="76"/>
      <c r="CQ467" s="76"/>
      <c r="CR467" s="76"/>
      <c r="CS467" s="76"/>
      <c r="CT467" s="76"/>
      <c r="CU467" s="76"/>
      <c r="CV467" s="76"/>
      <c r="CW467" s="76"/>
      <c r="CX467" s="76"/>
      <c r="CY467" s="76"/>
      <c r="CZ467" s="76"/>
      <c r="DA467" s="76"/>
      <c r="DB467" s="76"/>
      <c r="DC467" s="76"/>
      <c r="DD467" s="76"/>
      <c r="DE467" s="76"/>
      <c r="DF467" s="76"/>
      <c r="DG467" s="76"/>
      <c r="DH467" s="76"/>
      <c r="DI467" s="76"/>
      <c r="DJ467" s="76"/>
      <c r="DK467" s="76"/>
      <c r="DL467" s="76"/>
      <c r="DM467" s="76"/>
      <c r="DN467" s="76"/>
      <c r="DO467" s="76"/>
      <c r="DP467" s="76"/>
      <c r="DQ467" s="76"/>
      <c r="DR467" s="76"/>
      <c r="DS467" s="76"/>
      <c r="DT467" s="76"/>
      <c r="DU467" s="76"/>
      <c r="DV467" s="76"/>
      <c r="DW467" s="76"/>
      <c r="DX467" s="76"/>
      <c r="DY467" s="76"/>
      <c r="DZ467" s="76"/>
      <c r="EA467" s="76"/>
      <c r="EB467" s="76"/>
      <c r="EC467" s="76"/>
    </row>
    <row r="468" spans="1:133" s="84" customFormat="1" ht="17" x14ac:dyDescent="0.2">
      <c r="A468" s="100" t="str">
        <f>CONCATENATE(E468," ",F468)</f>
        <v xml:space="preserve">Camelops sp. </v>
      </c>
      <c r="B468" s="69" t="s">
        <v>2126</v>
      </c>
      <c r="C468" s="63" t="s">
        <v>2113</v>
      </c>
      <c r="D468" s="8" t="s">
        <v>2153</v>
      </c>
      <c r="E468" s="172" t="s">
        <v>11</v>
      </c>
      <c r="F468" s="2" t="s">
        <v>177</v>
      </c>
      <c r="G468" s="63">
        <v>31034</v>
      </c>
      <c r="H468" s="63">
        <v>13</v>
      </c>
      <c r="I468" s="63" t="s">
        <v>431</v>
      </c>
      <c r="J468" s="63" t="s">
        <v>220</v>
      </c>
      <c r="K468" s="63" t="s">
        <v>175</v>
      </c>
      <c r="L468" s="175"/>
      <c r="M468" s="63"/>
      <c r="N468" s="63"/>
      <c r="O468" s="63"/>
      <c r="P468" s="63"/>
      <c r="Q468" s="63" t="s">
        <v>207</v>
      </c>
      <c r="R468" s="69" t="s">
        <v>2363</v>
      </c>
      <c r="S468" s="63"/>
      <c r="T468" s="63" t="s">
        <v>171</v>
      </c>
      <c r="U468" s="63" t="s">
        <v>13</v>
      </c>
      <c r="V468" s="63"/>
      <c r="W468" s="63"/>
      <c r="X468" s="63">
        <v>31.74</v>
      </c>
      <c r="Y468" s="63">
        <v>18.66</v>
      </c>
      <c r="Z468" s="63"/>
      <c r="AA468" s="182"/>
      <c r="AB468" s="61"/>
      <c r="AC468" s="63"/>
      <c r="AD468" s="69" t="s">
        <v>2128</v>
      </c>
      <c r="AE468" s="63"/>
      <c r="AF468" s="63"/>
      <c r="AG468" s="76"/>
      <c r="AH468" s="76"/>
      <c r="AI468" s="76"/>
      <c r="AJ468" s="76"/>
      <c r="AK468" s="76"/>
      <c r="AL468" s="76"/>
      <c r="AM468" s="76"/>
      <c r="AN468" s="76"/>
      <c r="AO468" s="76"/>
      <c r="AP468" s="76"/>
      <c r="AQ468" s="76"/>
      <c r="AR468" s="76"/>
      <c r="AS468" s="76"/>
      <c r="AT468" s="76"/>
      <c r="AU468" s="76"/>
      <c r="AV468" s="76"/>
      <c r="AW468" s="76"/>
      <c r="AX468" s="76"/>
      <c r="AY468" s="76"/>
      <c r="AZ468" s="76"/>
      <c r="BA468" s="76"/>
      <c r="BB468" s="76"/>
      <c r="BC468" s="76"/>
      <c r="BD468" s="76"/>
      <c r="BE468" s="76"/>
      <c r="BF468" s="76"/>
      <c r="BG468" s="76"/>
      <c r="BH468" s="76"/>
      <c r="BI468" s="76"/>
      <c r="BJ468" s="76"/>
      <c r="BK468" s="76"/>
      <c r="BL468" s="76"/>
      <c r="BM468" s="76"/>
      <c r="BN468" s="76"/>
      <c r="BO468" s="76"/>
      <c r="BP468" s="76"/>
      <c r="BQ468" s="76"/>
      <c r="BR468" s="76"/>
      <c r="BS468" s="76"/>
      <c r="BT468" s="76"/>
      <c r="BU468" s="76"/>
      <c r="BV468" s="76"/>
      <c r="BW468" s="76"/>
      <c r="BX468" s="76"/>
      <c r="BY468" s="76"/>
      <c r="BZ468" s="76"/>
      <c r="CA468" s="76"/>
      <c r="CB468" s="76"/>
      <c r="CC468" s="76"/>
      <c r="CD468" s="76"/>
      <c r="CE468" s="76"/>
      <c r="CF468" s="76"/>
      <c r="CG468" s="76"/>
      <c r="CH468" s="76"/>
      <c r="CI468" s="76"/>
      <c r="CJ468" s="76"/>
      <c r="CK468" s="76"/>
      <c r="CL468" s="76"/>
      <c r="CM468" s="76"/>
      <c r="CN468" s="76"/>
      <c r="CO468" s="76"/>
      <c r="CP468" s="76"/>
      <c r="CQ468" s="76"/>
      <c r="CR468" s="76"/>
      <c r="CS468" s="76"/>
      <c r="CT468" s="76"/>
      <c r="CU468" s="76"/>
      <c r="CV468" s="76"/>
      <c r="CW468" s="76"/>
      <c r="CX468" s="76"/>
      <c r="CY468" s="76"/>
      <c r="CZ468" s="76"/>
      <c r="DA468" s="76"/>
      <c r="DB468" s="76"/>
      <c r="DC468" s="76"/>
      <c r="DD468" s="76"/>
      <c r="DE468" s="76"/>
      <c r="DF468" s="76"/>
      <c r="DG468" s="76"/>
      <c r="DH468" s="76"/>
      <c r="DI468" s="76"/>
      <c r="DJ468" s="76"/>
      <c r="DK468" s="76"/>
      <c r="DL468" s="76"/>
      <c r="DM468" s="76"/>
      <c r="DN468" s="76"/>
      <c r="DO468" s="76"/>
      <c r="DP468" s="76"/>
      <c r="DQ468" s="76"/>
      <c r="DR468" s="76"/>
      <c r="DS468" s="76"/>
      <c r="DT468" s="76"/>
      <c r="DU468" s="76"/>
      <c r="DV468" s="76"/>
      <c r="DW468" s="76"/>
      <c r="DX468" s="76"/>
      <c r="DY468" s="76"/>
      <c r="DZ468" s="76"/>
      <c r="EA468" s="76"/>
      <c r="EB468" s="76"/>
      <c r="EC468" s="76"/>
    </row>
    <row r="469" spans="1:133" s="84" customFormat="1" ht="17" x14ac:dyDescent="0.2">
      <c r="A469" s="100" t="str">
        <f>CONCATENATE(E469," ",F469)</f>
        <v xml:space="preserve">Camelops sp. </v>
      </c>
      <c r="B469" s="69" t="s">
        <v>2112</v>
      </c>
      <c r="C469" s="63" t="s">
        <v>2113</v>
      </c>
      <c r="D469" s="8" t="s">
        <v>2153</v>
      </c>
      <c r="E469" s="172" t="s">
        <v>11</v>
      </c>
      <c r="F469" s="2" t="s">
        <v>177</v>
      </c>
      <c r="G469" s="63">
        <v>31034</v>
      </c>
      <c r="H469" s="63">
        <v>156</v>
      </c>
      <c r="I469" s="63" t="s">
        <v>431</v>
      </c>
      <c r="J469" s="63" t="s">
        <v>220</v>
      </c>
      <c r="K469" s="63" t="s">
        <v>175</v>
      </c>
      <c r="L469" s="175"/>
      <c r="M469" s="63"/>
      <c r="N469" s="63"/>
      <c r="O469" s="63"/>
      <c r="P469" s="63"/>
      <c r="Q469" s="63" t="s">
        <v>129</v>
      </c>
      <c r="R469" s="63" t="s">
        <v>2366</v>
      </c>
      <c r="S469" s="63"/>
      <c r="T469" s="63" t="s">
        <v>171</v>
      </c>
      <c r="U469" s="63" t="s">
        <v>13</v>
      </c>
      <c r="V469" s="63"/>
      <c r="W469" s="63"/>
      <c r="X469" s="63">
        <v>49.55</v>
      </c>
      <c r="Y469" s="63">
        <v>28.04</v>
      </c>
      <c r="Z469" s="63"/>
      <c r="AA469" s="182"/>
      <c r="AB469" s="61"/>
      <c r="AC469" s="63"/>
      <c r="AD469" s="69" t="s">
        <v>2114</v>
      </c>
      <c r="AE469" s="63"/>
      <c r="AF469" s="63"/>
      <c r="AG469" s="76"/>
      <c r="AH469" s="76"/>
      <c r="AI469" s="76"/>
      <c r="AJ469" s="76"/>
      <c r="AK469" s="76"/>
      <c r="AL469" s="76"/>
      <c r="AM469" s="76"/>
      <c r="AN469" s="76"/>
      <c r="AO469" s="76"/>
      <c r="AP469" s="76"/>
      <c r="AQ469" s="76"/>
      <c r="AR469" s="76"/>
      <c r="AS469" s="76"/>
      <c r="AT469" s="76"/>
      <c r="AU469" s="76"/>
      <c r="AV469" s="76"/>
      <c r="AW469" s="76"/>
      <c r="AX469" s="76"/>
      <c r="AY469" s="76"/>
      <c r="AZ469" s="76"/>
      <c r="BA469" s="76"/>
      <c r="BB469" s="76"/>
      <c r="BC469" s="76"/>
      <c r="BD469" s="76"/>
      <c r="BE469" s="76"/>
      <c r="BF469" s="76"/>
      <c r="BG469" s="76"/>
      <c r="BH469" s="76"/>
      <c r="BI469" s="76"/>
      <c r="BJ469" s="76"/>
      <c r="BK469" s="76"/>
      <c r="BL469" s="76"/>
      <c r="BM469" s="76"/>
      <c r="BN469" s="76"/>
      <c r="BO469" s="76"/>
      <c r="BP469" s="76"/>
      <c r="BQ469" s="76"/>
      <c r="BR469" s="76"/>
      <c r="BS469" s="76"/>
      <c r="BT469" s="76"/>
      <c r="BU469" s="76"/>
      <c r="BV469" s="76"/>
      <c r="BW469" s="76"/>
      <c r="BX469" s="76"/>
      <c r="BY469" s="76"/>
      <c r="BZ469" s="76"/>
      <c r="CA469" s="76"/>
      <c r="CB469" s="76"/>
      <c r="CC469" s="76"/>
      <c r="CD469" s="76"/>
      <c r="CE469" s="76"/>
      <c r="CF469" s="76"/>
      <c r="CG469" s="76"/>
      <c r="CH469" s="76"/>
      <c r="CI469" s="76"/>
      <c r="CJ469" s="76"/>
      <c r="CK469" s="76"/>
      <c r="CL469" s="76"/>
      <c r="CM469" s="76"/>
      <c r="CN469" s="76"/>
      <c r="CO469" s="76"/>
      <c r="CP469" s="76"/>
      <c r="CQ469" s="76"/>
      <c r="CR469" s="76"/>
      <c r="CS469" s="76"/>
      <c r="CT469" s="76"/>
      <c r="CU469" s="76"/>
      <c r="CV469" s="76"/>
      <c r="CW469" s="76"/>
      <c r="CX469" s="76"/>
      <c r="CY469" s="76"/>
      <c r="CZ469" s="76"/>
      <c r="DA469" s="76"/>
      <c r="DB469" s="76"/>
      <c r="DC469" s="76"/>
      <c r="DD469" s="76"/>
      <c r="DE469" s="76"/>
      <c r="DF469" s="76"/>
      <c r="DG469" s="76"/>
      <c r="DH469" s="76"/>
      <c r="DI469" s="76"/>
      <c r="DJ469" s="76"/>
      <c r="DK469" s="76"/>
      <c r="DL469" s="76"/>
      <c r="DM469" s="76"/>
      <c r="DN469" s="76"/>
      <c r="DO469" s="76"/>
      <c r="DP469" s="76"/>
      <c r="DQ469" s="76"/>
      <c r="DR469" s="76"/>
      <c r="DS469" s="76"/>
      <c r="DT469" s="76"/>
      <c r="DU469" s="76"/>
      <c r="DV469" s="76"/>
      <c r="DW469" s="76"/>
      <c r="DX469" s="76"/>
      <c r="DY469" s="76"/>
      <c r="DZ469" s="76"/>
      <c r="EA469" s="76"/>
      <c r="EB469" s="76"/>
      <c r="EC469" s="76"/>
    </row>
    <row r="470" spans="1:133" s="84" customFormat="1" ht="17" x14ac:dyDescent="0.2">
      <c r="A470" s="100" t="str">
        <f>CONCATENATE(E470," ",F470)</f>
        <v xml:space="preserve">Camelops sp. </v>
      </c>
      <c r="B470" s="69" t="s">
        <v>2112</v>
      </c>
      <c r="C470" s="63" t="s">
        <v>2113</v>
      </c>
      <c r="D470" s="8" t="s">
        <v>2153</v>
      </c>
      <c r="E470" s="172" t="s">
        <v>11</v>
      </c>
      <c r="F470" s="2" t="s">
        <v>177</v>
      </c>
      <c r="G470" s="63">
        <v>31034</v>
      </c>
      <c r="H470" s="63">
        <v>1</v>
      </c>
      <c r="I470" s="63" t="s">
        <v>431</v>
      </c>
      <c r="J470" s="63" t="s">
        <v>220</v>
      </c>
      <c r="K470" s="63" t="s">
        <v>175</v>
      </c>
      <c r="L470" s="175"/>
      <c r="M470" s="63"/>
      <c r="N470" s="63"/>
      <c r="O470" s="63"/>
      <c r="P470" s="63"/>
      <c r="Q470" s="63" t="s">
        <v>129</v>
      </c>
      <c r="R470" s="63" t="s">
        <v>2366</v>
      </c>
      <c r="S470" s="63"/>
      <c r="T470" s="63" t="s">
        <v>166</v>
      </c>
      <c r="U470" s="63" t="s">
        <v>13</v>
      </c>
      <c r="V470" s="63"/>
      <c r="W470" s="63"/>
      <c r="X470" s="63">
        <v>46.7</v>
      </c>
      <c r="Y470" s="63">
        <v>17.22</v>
      </c>
      <c r="Z470" s="63"/>
      <c r="AA470" s="182"/>
      <c r="AB470" s="61"/>
      <c r="AC470" s="63"/>
      <c r="AD470" s="69" t="s">
        <v>2115</v>
      </c>
      <c r="AE470" s="63"/>
      <c r="AF470" s="63"/>
      <c r="AG470" s="76"/>
      <c r="AH470" s="76"/>
      <c r="AI470" s="76"/>
      <c r="AJ470" s="76"/>
      <c r="AK470" s="76"/>
      <c r="AL470" s="76"/>
      <c r="AM470" s="76"/>
      <c r="AN470" s="76"/>
      <c r="AO470" s="76"/>
      <c r="AP470" s="76"/>
      <c r="AQ470" s="76"/>
      <c r="AR470" s="76"/>
      <c r="AS470" s="76"/>
      <c r="AT470" s="76"/>
      <c r="AU470" s="76"/>
      <c r="AV470" s="76"/>
      <c r="AW470" s="76"/>
      <c r="AX470" s="76"/>
      <c r="AY470" s="76"/>
      <c r="AZ470" s="76"/>
      <c r="BA470" s="76"/>
      <c r="BB470" s="76"/>
      <c r="BC470" s="76"/>
      <c r="BD470" s="76"/>
      <c r="BE470" s="76"/>
      <c r="BF470" s="76"/>
      <c r="BG470" s="76"/>
      <c r="BH470" s="76"/>
      <c r="BI470" s="76"/>
      <c r="BJ470" s="76"/>
      <c r="BK470" s="76"/>
      <c r="BL470" s="76"/>
      <c r="BM470" s="76"/>
      <c r="BN470" s="76"/>
      <c r="BO470" s="76"/>
      <c r="BP470" s="76"/>
      <c r="BQ470" s="76"/>
      <c r="BR470" s="76"/>
      <c r="BS470" s="76"/>
      <c r="BT470" s="76"/>
      <c r="BU470" s="76"/>
      <c r="BV470" s="76"/>
      <c r="BW470" s="76"/>
      <c r="BX470" s="76"/>
      <c r="BY470" s="76"/>
      <c r="BZ470" s="76"/>
      <c r="CA470" s="76"/>
      <c r="CB470" s="76"/>
      <c r="CC470" s="76"/>
      <c r="CD470" s="76"/>
      <c r="CE470" s="76"/>
      <c r="CF470" s="76"/>
      <c r="CG470" s="76"/>
      <c r="CH470" s="76"/>
      <c r="CI470" s="76"/>
      <c r="CJ470" s="76"/>
      <c r="CK470" s="76"/>
      <c r="CL470" s="76"/>
      <c r="CM470" s="76"/>
      <c r="CN470" s="76"/>
      <c r="CO470" s="76"/>
      <c r="CP470" s="76"/>
      <c r="CQ470" s="76"/>
      <c r="CR470" s="76"/>
      <c r="CS470" s="76"/>
      <c r="CT470" s="76"/>
      <c r="CU470" s="76"/>
      <c r="CV470" s="76"/>
      <c r="CW470" s="76"/>
      <c r="CX470" s="76"/>
      <c r="CY470" s="76"/>
      <c r="CZ470" s="76"/>
      <c r="DA470" s="76"/>
      <c r="DB470" s="76"/>
      <c r="DC470" s="76"/>
      <c r="DD470" s="76"/>
      <c r="DE470" s="76"/>
      <c r="DF470" s="76"/>
      <c r="DG470" s="76"/>
      <c r="DH470" s="76"/>
      <c r="DI470" s="76"/>
      <c r="DJ470" s="76"/>
      <c r="DK470" s="76"/>
      <c r="DL470" s="76"/>
      <c r="DM470" s="76"/>
      <c r="DN470" s="76"/>
      <c r="DO470" s="76"/>
      <c r="DP470" s="76"/>
      <c r="DQ470" s="76"/>
      <c r="DR470" s="76"/>
      <c r="DS470" s="76"/>
      <c r="DT470" s="76"/>
      <c r="DU470" s="76"/>
      <c r="DV470" s="76"/>
      <c r="DW470" s="76"/>
      <c r="DX470" s="76"/>
      <c r="DY470" s="76"/>
      <c r="DZ470" s="76"/>
      <c r="EA470" s="76"/>
      <c r="EB470" s="76"/>
      <c r="EC470" s="76"/>
    </row>
    <row r="471" spans="1:133" s="84" customFormat="1" ht="17" x14ac:dyDescent="0.2">
      <c r="A471" s="100" t="str">
        <f>CONCATENATE(E471," ",F471)</f>
        <v xml:space="preserve">Camelops sp. </v>
      </c>
      <c r="B471" s="69" t="s">
        <v>2126</v>
      </c>
      <c r="C471" s="63" t="s">
        <v>2113</v>
      </c>
      <c r="D471" s="8" t="s">
        <v>2153</v>
      </c>
      <c r="E471" s="172" t="s">
        <v>11</v>
      </c>
      <c r="F471" s="2" t="s">
        <v>177</v>
      </c>
      <c r="G471" s="63">
        <v>31034</v>
      </c>
      <c r="H471" s="63">
        <v>13</v>
      </c>
      <c r="I471" s="63" t="s">
        <v>431</v>
      </c>
      <c r="J471" s="63" t="s">
        <v>220</v>
      </c>
      <c r="K471" s="63" t="s">
        <v>175</v>
      </c>
      <c r="L471" s="175"/>
      <c r="M471" s="63"/>
      <c r="N471" s="63"/>
      <c r="O471" s="63"/>
      <c r="P471" s="63"/>
      <c r="Q471" s="63" t="s">
        <v>129</v>
      </c>
      <c r="R471" s="63" t="s">
        <v>2366</v>
      </c>
      <c r="S471" s="63"/>
      <c r="T471" s="63" t="s">
        <v>171</v>
      </c>
      <c r="U471" s="63" t="s">
        <v>13</v>
      </c>
      <c r="V471" s="63"/>
      <c r="W471" s="63"/>
      <c r="X471" s="63">
        <v>44.3</v>
      </c>
      <c r="Y471" s="63">
        <v>22.43</v>
      </c>
      <c r="Z471" s="63"/>
      <c r="AA471" s="182"/>
      <c r="AB471" s="61"/>
      <c r="AC471" s="63"/>
      <c r="AD471" s="69" t="s">
        <v>2127</v>
      </c>
      <c r="AE471" s="63"/>
      <c r="AF471" s="63"/>
      <c r="AG471" s="76"/>
      <c r="AH471" s="76"/>
      <c r="AI471" s="76"/>
      <c r="AJ471" s="76"/>
      <c r="AK471" s="76"/>
      <c r="AL471" s="76"/>
      <c r="AM471" s="76"/>
      <c r="AN471" s="76"/>
      <c r="AO471" s="76"/>
      <c r="AP471" s="76"/>
      <c r="AQ471" s="76"/>
      <c r="AR471" s="76"/>
      <c r="AS471" s="76"/>
      <c r="AT471" s="76"/>
      <c r="AU471" s="76"/>
      <c r="AV471" s="76"/>
      <c r="AW471" s="76"/>
      <c r="AX471" s="76"/>
      <c r="AY471" s="76"/>
      <c r="AZ471" s="76"/>
      <c r="BA471" s="76"/>
      <c r="BB471" s="76"/>
      <c r="BC471" s="76"/>
      <c r="BD471" s="76"/>
      <c r="BE471" s="76"/>
      <c r="BF471" s="76"/>
      <c r="BG471" s="76"/>
      <c r="BH471" s="76"/>
      <c r="BI471" s="76"/>
      <c r="BJ471" s="76"/>
      <c r="BK471" s="76"/>
      <c r="BL471" s="76"/>
      <c r="BM471" s="76"/>
      <c r="BN471" s="76"/>
      <c r="BO471" s="76"/>
      <c r="BP471" s="76"/>
      <c r="BQ471" s="76"/>
      <c r="BR471" s="76"/>
      <c r="BS471" s="76"/>
      <c r="BT471" s="76"/>
      <c r="BU471" s="76"/>
      <c r="BV471" s="76"/>
      <c r="BW471" s="76"/>
      <c r="BX471" s="76"/>
      <c r="BY471" s="76"/>
      <c r="BZ471" s="76"/>
      <c r="CA471" s="76"/>
      <c r="CB471" s="76"/>
      <c r="CC471" s="76"/>
      <c r="CD471" s="76"/>
      <c r="CE471" s="76"/>
      <c r="CF471" s="76"/>
      <c r="CG471" s="76"/>
      <c r="CH471" s="76"/>
      <c r="CI471" s="76"/>
      <c r="CJ471" s="76"/>
      <c r="CK471" s="76"/>
      <c r="CL471" s="76"/>
      <c r="CM471" s="76"/>
      <c r="CN471" s="76"/>
      <c r="CO471" s="76"/>
      <c r="CP471" s="76"/>
      <c r="CQ471" s="76"/>
      <c r="CR471" s="76"/>
      <c r="CS471" s="76"/>
      <c r="CT471" s="76"/>
      <c r="CU471" s="76"/>
      <c r="CV471" s="76"/>
      <c r="CW471" s="76"/>
      <c r="CX471" s="76"/>
      <c r="CY471" s="76"/>
      <c r="CZ471" s="76"/>
      <c r="DA471" s="76"/>
      <c r="DB471" s="76"/>
      <c r="DC471" s="76"/>
      <c r="DD471" s="76"/>
      <c r="DE471" s="76"/>
      <c r="DF471" s="76"/>
      <c r="DG471" s="76"/>
      <c r="DH471" s="76"/>
      <c r="DI471" s="76"/>
      <c r="DJ471" s="76"/>
      <c r="DK471" s="76"/>
      <c r="DL471" s="76"/>
      <c r="DM471" s="76"/>
      <c r="DN471" s="76"/>
      <c r="DO471" s="76"/>
      <c r="DP471" s="76"/>
      <c r="DQ471" s="76"/>
      <c r="DR471" s="76"/>
      <c r="DS471" s="76"/>
      <c r="DT471" s="76"/>
      <c r="DU471" s="76"/>
      <c r="DV471" s="76"/>
      <c r="DW471" s="76"/>
      <c r="DX471" s="76"/>
      <c r="DY471" s="76"/>
      <c r="DZ471" s="76"/>
      <c r="EA471" s="76"/>
      <c r="EB471" s="76"/>
      <c r="EC471" s="76"/>
    </row>
    <row r="472" spans="1:133" s="84" customFormat="1" ht="17" x14ac:dyDescent="0.2">
      <c r="A472" s="100" t="str">
        <f>CONCATENATE(E472," ",F472)</f>
        <v xml:space="preserve">Camelops sp. </v>
      </c>
      <c r="B472" s="69" t="s">
        <v>2112</v>
      </c>
      <c r="C472" s="63" t="s">
        <v>2113</v>
      </c>
      <c r="D472" s="8" t="s">
        <v>2153</v>
      </c>
      <c r="E472" s="172" t="s">
        <v>11</v>
      </c>
      <c r="F472" s="2" t="s">
        <v>177</v>
      </c>
      <c r="G472" s="63">
        <v>31034</v>
      </c>
      <c r="H472" s="63">
        <v>1</v>
      </c>
      <c r="I472" s="63" t="s">
        <v>431</v>
      </c>
      <c r="J472" s="63" t="s">
        <v>220</v>
      </c>
      <c r="K472" s="63" t="s">
        <v>175</v>
      </c>
      <c r="L472" s="175"/>
      <c r="M472" s="63"/>
      <c r="N472" s="63"/>
      <c r="O472" s="63"/>
      <c r="P472" s="63"/>
      <c r="Q472" s="63" t="s">
        <v>152</v>
      </c>
      <c r="R472" s="69" t="s">
        <v>2367</v>
      </c>
      <c r="S472" s="63"/>
      <c r="T472" s="63" t="s">
        <v>166</v>
      </c>
      <c r="U472" s="63" t="s">
        <v>13</v>
      </c>
      <c r="V472" s="63"/>
      <c r="W472" s="63"/>
      <c r="X472" s="63">
        <v>41.88</v>
      </c>
      <c r="Y472" s="63">
        <v>20.77</v>
      </c>
      <c r="Z472" s="63"/>
      <c r="AA472" s="182"/>
      <c r="AB472" s="61"/>
      <c r="AC472" s="63"/>
      <c r="AD472" s="69" t="s">
        <v>2115</v>
      </c>
      <c r="AE472" s="63"/>
      <c r="AF472" s="63"/>
      <c r="AG472" s="76"/>
      <c r="AH472" s="76"/>
      <c r="AI472" s="76"/>
      <c r="AJ472" s="76"/>
      <c r="AK472" s="76"/>
      <c r="AL472" s="76"/>
      <c r="AM472" s="76"/>
      <c r="AN472" s="76"/>
      <c r="AO472" s="76"/>
      <c r="AP472" s="76"/>
      <c r="AQ472" s="76"/>
      <c r="AR472" s="76"/>
      <c r="AS472" s="76"/>
      <c r="AT472" s="76"/>
      <c r="AU472" s="76"/>
      <c r="AV472" s="76"/>
      <c r="AW472" s="76"/>
      <c r="AX472" s="76"/>
      <c r="AY472" s="76"/>
      <c r="AZ472" s="76"/>
      <c r="BA472" s="76"/>
      <c r="BB472" s="76"/>
      <c r="BC472" s="76"/>
      <c r="BD472" s="76"/>
      <c r="BE472" s="76"/>
      <c r="BF472" s="76"/>
      <c r="BG472" s="76"/>
      <c r="BH472" s="76"/>
      <c r="BI472" s="76"/>
      <c r="BJ472" s="76"/>
      <c r="BK472" s="76"/>
      <c r="BL472" s="76"/>
      <c r="BM472" s="76"/>
      <c r="BN472" s="76"/>
      <c r="BO472" s="76"/>
      <c r="BP472" s="76"/>
      <c r="BQ472" s="76"/>
      <c r="BR472" s="76"/>
      <c r="BS472" s="76"/>
      <c r="BT472" s="76"/>
      <c r="BU472" s="76"/>
      <c r="BV472" s="76"/>
      <c r="BW472" s="76"/>
      <c r="BX472" s="76"/>
      <c r="BY472" s="76"/>
      <c r="BZ472" s="76"/>
      <c r="CA472" s="76"/>
      <c r="CB472" s="76"/>
      <c r="CC472" s="76"/>
      <c r="CD472" s="76"/>
      <c r="CE472" s="76"/>
      <c r="CF472" s="76"/>
      <c r="CG472" s="76"/>
      <c r="CH472" s="76"/>
      <c r="CI472" s="76"/>
      <c r="CJ472" s="76"/>
      <c r="CK472" s="76"/>
      <c r="CL472" s="76"/>
      <c r="CM472" s="76"/>
      <c r="CN472" s="76"/>
      <c r="CO472" s="76"/>
      <c r="CP472" s="76"/>
      <c r="CQ472" s="76"/>
      <c r="CR472" s="76"/>
      <c r="CS472" s="76"/>
      <c r="CT472" s="76"/>
      <c r="CU472" s="76"/>
      <c r="CV472" s="76"/>
      <c r="CW472" s="76"/>
      <c r="CX472" s="76"/>
      <c r="CY472" s="76"/>
      <c r="CZ472" s="76"/>
      <c r="DA472" s="76"/>
      <c r="DB472" s="76"/>
      <c r="DC472" s="76"/>
      <c r="DD472" s="76"/>
      <c r="DE472" s="76"/>
      <c r="DF472" s="76"/>
      <c r="DG472" s="76"/>
      <c r="DH472" s="76"/>
      <c r="DI472" s="76"/>
      <c r="DJ472" s="76"/>
      <c r="DK472" s="76"/>
      <c r="DL472" s="76"/>
      <c r="DM472" s="76"/>
      <c r="DN472" s="76"/>
      <c r="DO472" s="76"/>
      <c r="DP472" s="76"/>
      <c r="DQ472" s="76"/>
      <c r="DR472" s="76"/>
      <c r="DS472" s="76"/>
      <c r="DT472" s="76"/>
      <c r="DU472" s="76"/>
      <c r="DV472" s="76"/>
      <c r="DW472" s="76"/>
      <c r="DX472" s="76"/>
      <c r="DY472" s="76"/>
      <c r="DZ472" s="76"/>
      <c r="EA472" s="76"/>
      <c r="EB472" s="76"/>
      <c r="EC472" s="76"/>
    </row>
    <row r="473" spans="1:133" s="84" customFormat="1" ht="17" x14ac:dyDescent="0.2">
      <c r="A473" s="100" t="str">
        <f>CONCATENATE(E473," ",F473)</f>
        <v xml:space="preserve">Camelops sp. </v>
      </c>
      <c r="B473" s="69" t="s">
        <v>2112</v>
      </c>
      <c r="C473" s="63" t="s">
        <v>2113</v>
      </c>
      <c r="D473" s="8" t="s">
        <v>2153</v>
      </c>
      <c r="E473" s="172" t="s">
        <v>11</v>
      </c>
      <c r="F473" s="2" t="s">
        <v>177</v>
      </c>
      <c r="G473" s="63">
        <v>31034</v>
      </c>
      <c r="H473" s="63">
        <v>21</v>
      </c>
      <c r="I473" s="63" t="s">
        <v>431</v>
      </c>
      <c r="J473" s="63" t="s">
        <v>220</v>
      </c>
      <c r="K473" s="63" t="s">
        <v>175</v>
      </c>
      <c r="L473" s="175"/>
      <c r="M473" s="63"/>
      <c r="N473" s="63"/>
      <c r="O473" s="63"/>
      <c r="P473" s="63"/>
      <c r="Q473" s="63" t="s">
        <v>152</v>
      </c>
      <c r="R473" s="69" t="s">
        <v>2367</v>
      </c>
      <c r="S473" s="63"/>
      <c r="T473" s="63" t="s">
        <v>171</v>
      </c>
      <c r="U473" s="63" t="s">
        <v>13</v>
      </c>
      <c r="V473" s="63"/>
      <c r="W473" s="63"/>
      <c r="X473" s="63">
        <v>59.75</v>
      </c>
      <c r="Y473" s="63">
        <v>20</v>
      </c>
      <c r="Z473" s="63"/>
      <c r="AA473" s="182"/>
      <c r="AB473" s="61"/>
      <c r="AC473" s="63"/>
      <c r="AD473" s="69" t="s">
        <v>2118</v>
      </c>
      <c r="AE473" s="63"/>
      <c r="AF473" s="63"/>
      <c r="AG473" s="76"/>
      <c r="AH473" s="76"/>
      <c r="AI473" s="76"/>
      <c r="AJ473" s="76"/>
      <c r="AK473" s="76"/>
      <c r="AL473" s="76"/>
      <c r="AM473" s="76"/>
      <c r="AN473" s="76"/>
      <c r="AO473" s="76"/>
      <c r="AP473" s="76"/>
      <c r="AQ473" s="76"/>
      <c r="AR473" s="76"/>
      <c r="AS473" s="76"/>
      <c r="AT473" s="76"/>
      <c r="AU473" s="76"/>
      <c r="AV473" s="76"/>
      <c r="AW473" s="76"/>
      <c r="AX473" s="76"/>
      <c r="AY473" s="76"/>
      <c r="AZ473" s="76"/>
      <c r="BA473" s="76"/>
      <c r="BB473" s="76"/>
      <c r="BC473" s="76"/>
      <c r="BD473" s="76"/>
      <c r="BE473" s="76"/>
      <c r="BF473" s="76"/>
      <c r="BG473" s="76"/>
      <c r="BH473" s="76"/>
      <c r="BI473" s="76"/>
      <c r="BJ473" s="76"/>
      <c r="BK473" s="76"/>
      <c r="BL473" s="76"/>
      <c r="BM473" s="76"/>
      <c r="BN473" s="76"/>
      <c r="BO473" s="76"/>
      <c r="BP473" s="76"/>
      <c r="BQ473" s="76"/>
      <c r="BR473" s="76"/>
      <c r="BS473" s="76"/>
      <c r="BT473" s="76"/>
      <c r="BU473" s="76"/>
      <c r="BV473" s="76"/>
      <c r="BW473" s="76"/>
      <c r="BX473" s="76"/>
      <c r="BY473" s="76"/>
      <c r="BZ473" s="76"/>
      <c r="CA473" s="76"/>
      <c r="CB473" s="76"/>
      <c r="CC473" s="76"/>
      <c r="CD473" s="76"/>
      <c r="CE473" s="76"/>
      <c r="CF473" s="76"/>
      <c r="CG473" s="76"/>
      <c r="CH473" s="76"/>
      <c r="CI473" s="76"/>
      <c r="CJ473" s="76"/>
      <c r="CK473" s="76"/>
      <c r="CL473" s="76"/>
      <c r="CM473" s="76"/>
      <c r="CN473" s="76"/>
      <c r="CO473" s="76"/>
      <c r="CP473" s="76"/>
      <c r="CQ473" s="76"/>
      <c r="CR473" s="76"/>
      <c r="CS473" s="76"/>
      <c r="CT473" s="76"/>
      <c r="CU473" s="76"/>
      <c r="CV473" s="76"/>
      <c r="CW473" s="76"/>
      <c r="CX473" s="76"/>
      <c r="CY473" s="76"/>
      <c r="CZ473" s="76"/>
      <c r="DA473" s="76"/>
      <c r="DB473" s="76"/>
      <c r="DC473" s="76"/>
      <c r="DD473" s="76"/>
      <c r="DE473" s="76"/>
      <c r="DF473" s="76"/>
      <c r="DG473" s="76"/>
      <c r="DH473" s="76"/>
      <c r="DI473" s="76"/>
      <c r="DJ473" s="76"/>
      <c r="DK473" s="76"/>
      <c r="DL473" s="76"/>
      <c r="DM473" s="76"/>
      <c r="DN473" s="76"/>
      <c r="DO473" s="76"/>
      <c r="DP473" s="76"/>
      <c r="DQ473" s="76"/>
      <c r="DR473" s="76"/>
      <c r="DS473" s="76"/>
      <c r="DT473" s="76"/>
      <c r="DU473" s="76"/>
      <c r="DV473" s="76"/>
      <c r="DW473" s="76"/>
      <c r="DX473" s="76"/>
      <c r="DY473" s="76"/>
      <c r="DZ473" s="76"/>
      <c r="EA473" s="76"/>
      <c r="EB473" s="76"/>
      <c r="EC473" s="76"/>
    </row>
    <row r="474" spans="1:133" s="84" customFormat="1" ht="17" x14ac:dyDescent="0.2">
      <c r="A474" s="100" t="str">
        <f>CONCATENATE(E474," ",F474)</f>
        <v xml:space="preserve">Camelops sp. </v>
      </c>
      <c r="B474" s="69" t="s">
        <v>2126</v>
      </c>
      <c r="C474" s="63" t="s">
        <v>2113</v>
      </c>
      <c r="D474" s="8" t="s">
        <v>2153</v>
      </c>
      <c r="E474" s="172" t="s">
        <v>11</v>
      </c>
      <c r="F474" s="2" t="s">
        <v>177</v>
      </c>
      <c r="G474" s="63">
        <v>31034</v>
      </c>
      <c r="H474" s="63">
        <v>13</v>
      </c>
      <c r="I474" s="63" t="s">
        <v>431</v>
      </c>
      <c r="J474" s="63" t="s">
        <v>220</v>
      </c>
      <c r="K474" s="63" t="s">
        <v>175</v>
      </c>
      <c r="L474" s="175"/>
      <c r="M474" s="63"/>
      <c r="N474" s="63"/>
      <c r="O474" s="63"/>
      <c r="P474" s="63"/>
      <c r="Q474" s="63" t="s">
        <v>152</v>
      </c>
      <c r="R474" s="69" t="s">
        <v>2367</v>
      </c>
      <c r="S474" s="63"/>
      <c r="T474" s="63" t="s">
        <v>171</v>
      </c>
      <c r="U474" s="63" t="s">
        <v>13</v>
      </c>
      <c r="V474" s="63"/>
      <c r="W474" s="63"/>
      <c r="X474" s="63">
        <v>63.3</v>
      </c>
      <c r="Y474" s="63">
        <v>23</v>
      </c>
      <c r="Z474" s="63"/>
      <c r="AA474" s="182"/>
      <c r="AB474" s="61"/>
      <c r="AC474" s="63"/>
      <c r="AD474" s="69" t="s">
        <v>2127</v>
      </c>
      <c r="AE474" s="63"/>
      <c r="AF474" s="63"/>
      <c r="AG474" s="76"/>
      <c r="AH474" s="76"/>
      <c r="AI474" s="76"/>
      <c r="AJ474" s="76"/>
      <c r="AK474" s="76"/>
      <c r="AL474" s="76"/>
      <c r="AM474" s="76"/>
      <c r="AN474" s="76"/>
      <c r="AO474" s="76"/>
      <c r="AP474" s="76"/>
      <c r="AQ474" s="76"/>
      <c r="AR474" s="76"/>
      <c r="AS474" s="76"/>
      <c r="AT474" s="76"/>
      <c r="AU474" s="76"/>
      <c r="AV474" s="76"/>
      <c r="AW474" s="76"/>
      <c r="AX474" s="76"/>
      <c r="AY474" s="76"/>
      <c r="AZ474" s="76"/>
      <c r="BA474" s="76"/>
      <c r="BB474" s="76"/>
      <c r="BC474" s="76"/>
      <c r="BD474" s="76"/>
      <c r="BE474" s="76"/>
      <c r="BF474" s="76"/>
      <c r="BG474" s="76"/>
      <c r="BH474" s="76"/>
      <c r="BI474" s="76"/>
      <c r="BJ474" s="76"/>
      <c r="BK474" s="76"/>
      <c r="BL474" s="76"/>
      <c r="BM474" s="76"/>
      <c r="BN474" s="76"/>
      <c r="BO474" s="76"/>
      <c r="BP474" s="76"/>
      <c r="BQ474" s="76"/>
      <c r="BR474" s="76"/>
      <c r="BS474" s="76"/>
      <c r="BT474" s="76"/>
      <c r="BU474" s="76"/>
      <c r="BV474" s="76"/>
      <c r="BW474" s="76"/>
      <c r="BX474" s="76"/>
      <c r="BY474" s="76"/>
      <c r="BZ474" s="76"/>
      <c r="CA474" s="76"/>
      <c r="CB474" s="76"/>
      <c r="CC474" s="76"/>
      <c r="CD474" s="76"/>
      <c r="CE474" s="76"/>
      <c r="CF474" s="76"/>
      <c r="CG474" s="76"/>
      <c r="CH474" s="76"/>
      <c r="CI474" s="76"/>
      <c r="CJ474" s="76"/>
      <c r="CK474" s="76"/>
      <c r="CL474" s="76"/>
      <c r="CM474" s="76"/>
      <c r="CN474" s="76"/>
      <c r="CO474" s="76"/>
      <c r="CP474" s="76"/>
      <c r="CQ474" s="76"/>
      <c r="CR474" s="76"/>
      <c r="CS474" s="76"/>
      <c r="CT474" s="76"/>
      <c r="CU474" s="76"/>
      <c r="CV474" s="76"/>
      <c r="CW474" s="76"/>
      <c r="CX474" s="76"/>
      <c r="CY474" s="76"/>
      <c r="CZ474" s="76"/>
      <c r="DA474" s="76"/>
      <c r="DB474" s="76"/>
      <c r="DC474" s="76"/>
      <c r="DD474" s="76"/>
      <c r="DE474" s="76"/>
      <c r="DF474" s="76"/>
      <c r="DG474" s="76"/>
      <c r="DH474" s="76"/>
      <c r="DI474" s="76"/>
      <c r="DJ474" s="76"/>
      <c r="DK474" s="76"/>
      <c r="DL474" s="76"/>
      <c r="DM474" s="76"/>
      <c r="DN474" s="76"/>
      <c r="DO474" s="76"/>
      <c r="DP474" s="76"/>
      <c r="DQ474" s="76"/>
      <c r="DR474" s="76"/>
      <c r="DS474" s="76"/>
      <c r="DT474" s="76"/>
      <c r="DU474" s="76"/>
      <c r="DV474" s="76"/>
      <c r="DW474" s="76"/>
      <c r="DX474" s="76"/>
      <c r="DY474" s="76"/>
      <c r="DZ474" s="76"/>
      <c r="EA474" s="76"/>
      <c r="EB474" s="76"/>
      <c r="EC474" s="76"/>
    </row>
    <row r="475" spans="1:133" s="84" customFormat="1" ht="34" x14ac:dyDescent="0.2">
      <c r="A475" s="100" t="str">
        <f>CONCATENATE(E475," ",F475)</f>
        <v xml:space="preserve">Camelops sp. </v>
      </c>
      <c r="B475" s="9"/>
      <c r="C475" s="8" t="s">
        <v>1571</v>
      </c>
      <c r="D475" s="8" t="s">
        <v>2153</v>
      </c>
      <c r="E475" s="129" t="s">
        <v>11</v>
      </c>
      <c r="F475" s="2" t="s">
        <v>177</v>
      </c>
      <c r="G475" s="83">
        <v>31041</v>
      </c>
      <c r="H475" s="81">
        <v>75</v>
      </c>
      <c r="I475" s="83" t="s">
        <v>403</v>
      </c>
      <c r="J475" s="81" t="s">
        <v>389</v>
      </c>
      <c r="K475" s="69" t="s">
        <v>175</v>
      </c>
      <c r="L475" s="175" t="s">
        <v>179</v>
      </c>
      <c r="M475" s="99"/>
      <c r="N475" s="105"/>
      <c r="O475" s="105"/>
      <c r="P475" s="63"/>
      <c r="Q475" s="69" t="s">
        <v>170</v>
      </c>
      <c r="R475" s="69" t="s">
        <v>1514</v>
      </c>
      <c r="S475" s="69" t="s">
        <v>2362</v>
      </c>
      <c r="T475" s="63"/>
      <c r="U475" s="63" t="s">
        <v>13</v>
      </c>
      <c r="V475" s="63"/>
      <c r="W475" s="63">
        <v>205</v>
      </c>
      <c r="X475" s="119"/>
      <c r="Y475" s="119"/>
      <c r="Z475" s="69"/>
      <c r="AA475" s="179"/>
      <c r="AB475" s="98"/>
      <c r="AC475" s="83"/>
      <c r="AD475" s="83"/>
      <c r="AE475" s="63"/>
      <c r="AF475" s="63"/>
      <c r="AG475" s="76"/>
      <c r="AH475" s="76"/>
      <c r="AI475" s="76"/>
      <c r="AJ475" s="76"/>
      <c r="AK475" s="76"/>
      <c r="AL475" s="76"/>
      <c r="AM475" s="76"/>
      <c r="AN475" s="76"/>
      <c r="AO475" s="76"/>
      <c r="AP475" s="76"/>
      <c r="AQ475" s="76"/>
      <c r="AR475" s="76"/>
      <c r="AS475" s="76"/>
      <c r="AT475" s="76"/>
      <c r="AU475" s="76"/>
      <c r="AV475" s="76"/>
      <c r="AW475" s="76"/>
      <c r="AX475" s="76"/>
      <c r="AY475" s="76"/>
      <c r="AZ475" s="76"/>
      <c r="BA475" s="76"/>
      <c r="BB475" s="76"/>
      <c r="BC475" s="76"/>
      <c r="BD475" s="76"/>
      <c r="BE475" s="76"/>
      <c r="BF475" s="76"/>
      <c r="BG475" s="76"/>
      <c r="BH475" s="76"/>
      <c r="BI475" s="76"/>
      <c r="BJ475" s="76"/>
      <c r="BK475" s="76"/>
      <c r="BL475" s="76"/>
      <c r="BM475" s="76"/>
      <c r="BN475" s="76"/>
      <c r="BO475" s="76"/>
      <c r="BP475" s="76"/>
      <c r="BQ475" s="76"/>
      <c r="BR475" s="76"/>
      <c r="BS475" s="76"/>
      <c r="BT475" s="76"/>
      <c r="BU475" s="76"/>
      <c r="BV475" s="76"/>
      <c r="BW475" s="76"/>
      <c r="BX475" s="76"/>
      <c r="BY475" s="76"/>
      <c r="BZ475" s="76"/>
      <c r="CA475" s="76"/>
      <c r="CB475" s="76"/>
      <c r="CC475" s="76"/>
      <c r="CD475" s="76"/>
      <c r="CE475" s="76"/>
      <c r="CF475" s="76"/>
      <c r="CG475" s="76"/>
      <c r="CH475" s="76"/>
      <c r="CI475" s="76"/>
      <c r="CJ475" s="76"/>
      <c r="CK475" s="76"/>
      <c r="CL475" s="76"/>
      <c r="CM475" s="76"/>
      <c r="CN475" s="76"/>
      <c r="CO475" s="76"/>
      <c r="CP475" s="76"/>
      <c r="CQ475" s="76"/>
      <c r="CR475" s="76"/>
      <c r="CS475" s="76"/>
      <c r="CT475" s="76"/>
      <c r="CU475" s="76"/>
      <c r="CV475" s="76"/>
      <c r="CW475" s="76"/>
      <c r="CX475" s="76"/>
      <c r="CY475" s="76"/>
      <c r="CZ475" s="76"/>
      <c r="DA475" s="76"/>
      <c r="DB475" s="76"/>
      <c r="DC475" s="76"/>
      <c r="DD475" s="76"/>
      <c r="DE475" s="76"/>
      <c r="DF475" s="76"/>
      <c r="DG475" s="76"/>
      <c r="DH475" s="76"/>
      <c r="DI475" s="76"/>
      <c r="DJ475" s="76"/>
      <c r="DK475" s="76"/>
      <c r="DL475" s="76"/>
      <c r="DM475" s="76"/>
      <c r="DN475" s="76"/>
      <c r="DO475" s="76"/>
      <c r="DP475" s="76"/>
      <c r="DQ475" s="76"/>
      <c r="DR475" s="76"/>
      <c r="DS475" s="76"/>
      <c r="DT475" s="76"/>
      <c r="DU475" s="76"/>
      <c r="DV475" s="76"/>
      <c r="DW475" s="76"/>
      <c r="DX475" s="76"/>
      <c r="DY475" s="76"/>
      <c r="DZ475" s="76"/>
      <c r="EA475" s="76"/>
      <c r="EB475" s="76"/>
      <c r="EC475" s="76"/>
    </row>
    <row r="476" spans="1:133" s="84" customFormat="1" ht="17" x14ac:dyDescent="0.2">
      <c r="A476" s="100" t="str">
        <f>CONCATENATE(E476," ",F476)</f>
        <v xml:space="preserve">Camelops sp. </v>
      </c>
      <c r="B476" s="69"/>
      <c r="C476" s="63" t="s">
        <v>2113</v>
      </c>
      <c r="D476" s="8" t="s">
        <v>2153</v>
      </c>
      <c r="E476" s="106" t="s">
        <v>11</v>
      </c>
      <c r="F476" s="2" t="s">
        <v>177</v>
      </c>
      <c r="G476" s="69">
        <v>31108</v>
      </c>
      <c r="H476" s="63">
        <v>91</v>
      </c>
      <c r="I476" s="69" t="s">
        <v>195</v>
      </c>
      <c r="J476" s="63" t="s">
        <v>389</v>
      </c>
      <c r="K476" s="69" t="s">
        <v>175</v>
      </c>
      <c r="L476" s="175" t="s">
        <v>2192</v>
      </c>
      <c r="M476" s="134"/>
      <c r="N476" s="105"/>
      <c r="O476" s="105"/>
      <c r="P476" s="63"/>
      <c r="Q476" s="69" t="s">
        <v>152</v>
      </c>
      <c r="R476" s="69" t="s">
        <v>2367</v>
      </c>
      <c r="S476" s="69"/>
      <c r="T476" s="63"/>
      <c r="U476" s="63" t="s">
        <v>13</v>
      </c>
      <c r="V476" s="63"/>
      <c r="W476" s="63"/>
      <c r="X476" s="119">
        <v>56.18</v>
      </c>
      <c r="Y476" s="119">
        <v>21.67</v>
      </c>
      <c r="Z476" s="69"/>
      <c r="AA476" s="180"/>
      <c r="AB476" s="98"/>
      <c r="AC476" s="69"/>
      <c r="AD476" s="69" t="s">
        <v>2193</v>
      </c>
      <c r="AE476" s="63"/>
      <c r="AF476" s="63"/>
      <c r="AG476" s="76"/>
      <c r="AH476" s="76"/>
      <c r="AI476" s="76"/>
      <c r="AJ476" s="76"/>
      <c r="AK476" s="76"/>
      <c r="AL476" s="76"/>
      <c r="AM476" s="76"/>
      <c r="AN476" s="76"/>
      <c r="AO476" s="76"/>
      <c r="AP476" s="76"/>
      <c r="AQ476" s="76"/>
      <c r="AR476" s="76"/>
      <c r="AS476" s="76"/>
      <c r="AT476" s="76"/>
      <c r="AU476" s="76"/>
      <c r="AV476" s="76"/>
      <c r="AW476" s="76"/>
      <c r="AX476" s="76"/>
      <c r="AY476" s="76"/>
      <c r="AZ476" s="76"/>
      <c r="BA476" s="76"/>
      <c r="BB476" s="76"/>
      <c r="BC476" s="76"/>
      <c r="BD476" s="76"/>
      <c r="BE476" s="76"/>
      <c r="BF476" s="76"/>
      <c r="BG476" s="76"/>
      <c r="BH476" s="76"/>
      <c r="BI476" s="76"/>
      <c r="BJ476" s="76"/>
      <c r="BK476" s="76"/>
      <c r="BL476" s="76"/>
      <c r="BM476" s="76"/>
      <c r="BN476" s="76"/>
      <c r="BO476" s="76"/>
      <c r="BP476" s="76"/>
      <c r="BQ476" s="76"/>
      <c r="BR476" s="76"/>
      <c r="BS476" s="76"/>
      <c r="BT476" s="76"/>
      <c r="BU476" s="76"/>
      <c r="BV476" s="76"/>
      <c r="BW476" s="76"/>
      <c r="BX476" s="76"/>
      <c r="BY476" s="76"/>
      <c r="BZ476" s="76"/>
      <c r="CA476" s="76"/>
      <c r="CB476" s="76"/>
      <c r="CC476" s="76"/>
      <c r="CD476" s="76"/>
      <c r="CE476" s="76"/>
      <c r="CF476" s="76"/>
      <c r="CG476" s="76"/>
      <c r="CH476" s="76"/>
      <c r="CI476" s="76"/>
      <c r="CJ476" s="76"/>
      <c r="CK476" s="76"/>
      <c r="CL476" s="76"/>
      <c r="CM476" s="76"/>
      <c r="CN476" s="76"/>
      <c r="CO476" s="76"/>
      <c r="CP476" s="76"/>
      <c r="CQ476" s="76"/>
      <c r="CR476" s="76"/>
      <c r="CS476" s="76"/>
      <c r="CT476" s="76"/>
      <c r="CU476" s="76"/>
      <c r="CV476" s="76"/>
      <c r="CW476" s="76"/>
      <c r="CX476" s="76"/>
      <c r="CY476" s="76"/>
      <c r="CZ476" s="76"/>
      <c r="DA476" s="76"/>
      <c r="DB476" s="76"/>
      <c r="DC476" s="76"/>
      <c r="DD476" s="76"/>
      <c r="DE476" s="76"/>
      <c r="DF476" s="76"/>
      <c r="DG476" s="76"/>
      <c r="DH476" s="76"/>
      <c r="DI476" s="76"/>
      <c r="DJ476" s="76"/>
      <c r="DK476" s="76"/>
      <c r="DL476" s="76"/>
      <c r="DM476" s="76"/>
      <c r="DN476" s="76"/>
      <c r="DO476" s="76"/>
      <c r="DP476" s="76"/>
      <c r="DQ476" s="76"/>
      <c r="DR476" s="76"/>
      <c r="DS476" s="76"/>
      <c r="DT476" s="76"/>
      <c r="DU476" s="76"/>
      <c r="DV476" s="76"/>
      <c r="DW476" s="76"/>
      <c r="DX476" s="76"/>
      <c r="DY476" s="76"/>
      <c r="DZ476" s="76"/>
      <c r="EA476" s="76"/>
      <c r="EB476" s="76"/>
      <c r="EC476" s="76"/>
    </row>
    <row r="477" spans="1:133" s="84" customFormat="1" ht="17" x14ac:dyDescent="0.2">
      <c r="A477" s="100" t="str">
        <f>CONCATENATE(E477," ",F477)</f>
        <v xml:space="preserve">Camelops sp. </v>
      </c>
      <c r="B477" s="9" t="s">
        <v>1970</v>
      </c>
      <c r="C477" s="8" t="s">
        <v>1571</v>
      </c>
      <c r="D477" s="8" t="s">
        <v>2153</v>
      </c>
      <c r="E477" s="2" t="s">
        <v>11</v>
      </c>
      <c r="F477" s="2" t="s">
        <v>177</v>
      </c>
      <c r="G477" s="9">
        <v>31141</v>
      </c>
      <c r="H477" s="8">
        <v>95</v>
      </c>
      <c r="I477" s="9" t="s">
        <v>240</v>
      </c>
      <c r="J477" s="8" t="s">
        <v>241</v>
      </c>
      <c r="K477" s="69" t="s">
        <v>175</v>
      </c>
      <c r="L477" s="175" t="s">
        <v>471</v>
      </c>
      <c r="M477" s="134"/>
      <c r="N477" s="105"/>
      <c r="O477" s="105"/>
      <c r="P477" s="63"/>
      <c r="Q477" s="69" t="s">
        <v>154</v>
      </c>
      <c r="R477" s="69" t="s">
        <v>2375</v>
      </c>
      <c r="S477" s="69"/>
      <c r="T477" s="63" t="s">
        <v>166</v>
      </c>
      <c r="U477" s="63" t="s">
        <v>13</v>
      </c>
      <c r="V477" s="63"/>
      <c r="W477" s="63"/>
      <c r="X477" s="119">
        <v>51.87</v>
      </c>
      <c r="Y477" s="119">
        <v>28.43</v>
      </c>
      <c r="Z477" s="69"/>
      <c r="AA477" s="179"/>
      <c r="AB477" s="98"/>
      <c r="AC477" s="9"/>
      <c r="AD477" s="9" t="s">
        <v>1794</v>
      </c>
      <c r="AE477" s="63"/>
      <c r="AF477" s="63"/>
      <c r="AG477" s="76"/>
      <c r="AH477" s="76"/>
      <c r="AI477" s="76"/>
      <c r="AJ477" s="76"/>
      <c r="AK477" s="76"/>
      <c r="AL477" s="76"/>
      <c r="AM477" s="76"/>
      <c r="AN477" s="76"/>
      <c r="AO477" s="76"/>
      <c r="AP477" s="76"/>
      <c r="AQ477" s="76"/>
      <c r="AR477" s="76"/>
      <c r="AS477" s="76"/>
      <c r="AT477" s="76"/>
      <c r="AU477" s="76"/>
      <c r="AV477" s="76"/>
      <c r="AW477" s="76"/>
      <c r="AX477" s="76"/>
      <c r="AY477" s="76"/>
      <c r="AZ477" s="76"/>
      <c r="BA477" s="76"/>
      <c r="BB477" s="76"/>
      <c r="BC477" s="76"/>
      <c r="BD477" s="76"/>
      <c r="BE477" s="76"/>
      <c r="BF477" s="76"/>
      <c r="BG477" s="76"/>
      <c r="BH477" s="76"/>
      <c r="BI477" s="76"/>
      <c r="BJ477" s="76"/>
      <c r="BK477" s="76"/>
      <c r="BL477" s="76"/>
      <c r="BM477" s="76"/>
      <c r="BN477" s="76"/>
      <c r="BO477" s="76"/>
      <c r="BP477" s="76"/>
      <c r="BQ477" s="76"/>
      <c r="BR477" s="76"/>
      <c r="BS477" s="76"/>
      <c r="BT477" s="76"/>
      <c r="BU477" s="76"/>
      <c r="BV477" s="76"/>
      <c r="BW477" s="76"/>
      <c r="BX477" s="76"/>
      <c r="BY477" s="76"/>
      <c r="BZ477" s="76"/>
      <c r="CA477" s="76"/>
      <c r="CB477" s="76"/>
      <c r="CC477" s="76"/>
      <c r="CD477" s="76"/>
      <c r="CE477" s="76"/>
      <c r="CF477" s="76"/>
      <c r="CG477" s="76"/>
      <c r="CH477" s="76"/>
      <c r="CI477" s="76"/>
      <c r="CJ477" s="76"/>
      <c r="CK477" s="76"/>
      <c r="CL477" s="76"/>
      <c r="CM477" s="76"/>
      <c r="CN477" s="76"/>
      <c r="CO477" s="76"/>
      <c r="CP477" s="76"/>
      <c r="CQ477" s="76"/>
      <c r="CR477" s="76"/>
      <c r="CS477" s="76"/>
      <c r="CT477" s="76"/>
      <c r="CU477" s="76"/>
      <c r="CV477" s="76"/>
      <c r="CW477" s="76"/>
      <c r="CX477" s="76"/>
      <c r="CY477" s="76"/>
      <c r="CZ477" s="76"/>
      <c r="DA477" s="76"/>
      <c r="DB477" s="76"/>
      <c r="DC477" s="76"/>
      <c r="DD477" s="76"/>
      <c r="DE477" s="76"/>
      <c r="DF477" s="76"/>
      <c r="DG477" s="76"/>
      <c r="DH477" s="76"/>
      <c r="DI477" s="76"/>
      <c r="DJ477" s="76"/>
      <c r="DK477" s="76"/>
      <c r="DL477" s="76"/>
      <c r="DM477" s="76"/>
      <c r="DN477" s="76"/>
      <c r="DO477" s="76"/>
      <c r="DP477" s="76"/>
      <c r="DQ477" s="76"/>
      <c r="DR477" s="76"/>
      <c r="DS477" s="76"/>
      <c r="DT477" s="76"/>
      <c r="DU477" s="76"/>
      <c r="DV477" s="76"/>
      <c r="DW477" s="76"/>
      <c r="DX477" s="76"/>
      <c r="DY477" s="76"/>
      <c r="DZ477" s="76"/>
      <c r="EA477" s="76"/>
      <c r="EB477" s="76"/>
      <c r="EC477" s="76"/>
    </row>
    <row r="478" spans="1:133" s="84" customFormat="1" ht="17" x14ac:dyDescent="0.2">
      <c r="A478" s="100" t="str">
        <f>CONCATENATE(E478," ",F478)</f>
        <v xml:space="preserve">Camelops sp. </v>
      </c>
      <c r="B478" s="9"/>
      <c r="C478" s="8" t="s">
        <v>1571</v>
      </c>
      <c r="D478" s="8" t="s">
        <v>2153</v>
      </c>
      <c r="E478" s="2" t="s">
        <v>11</v>
      </c>
      <c r="F478" s="2" t="s">
        <v>177</v>
      </c>
      <c r="G478" s="9">
        <v>42263</v>
      </c>
      <c r="H478" s="8">
        <v>1</v>
      </c>
      <c r="I478" s="9"/>
      <c r="J478" s="8"/>
      <c r="K478" s="69" t="s">
        <v>175</v>
      </c>
      <c r="L478" s="175" t="s">
        <v>179</v>
      </c>
      <c r="M478" s="99"/>
      <c r="N478" s="105"/>
      <c r="O478" s="105"/>
      <c r="P478" s="63"/>
      <c r="Q478" s="69" t="s">
        <v>16</v>
      </c>
      <c r="R478" s="69" t="s">
        <v>2375</v>
      </c>
      <c r="S478" s="69"/>
      <c r="T478" s="63" t="s">
        <v>171</v>
      </c>
      <c r="U478" s="63" t="s">
        <v>13</v>
      </c>
      <c r="V478" s="63"/>
      <c r="W478" s="63"/>
      <c r="X478" s="119">
        <v>45.29</v>
      </c>
      <c r="Y478" s="119">
        <v>28.72</v>
      </c>
      <c r="Z478" s="69"/>
      <c r="AA478" s="179"/>
      <c r="AB478" s="98"/>
      <c r="AC478" s="9"/>
      <c r="AD478" s="9" t="s">
        <v>474</v>
      </c>
      <c r="AE478" s="63"/>
      <c r="AF478" s="63"/>
      <c r="AG478" s="76"/>
      <c r="AH478" s="76"/>
      <c r="AI478" s="76"/>
      <c r="AJ478" s="76"/>
      <c r="AK478" s="76"/>
      <c r="AL478" s="76"/>
      <c r="AM478" s="76"/>
      <c r="AN478" s="76"/>
      <c r="AO478" s="76"/>
      <c r="AP478" s="76"/>
      <c r="AQ478" s="76"/>
      <c r="AR478" s="76"/>
      <c r="AS478" s="76"/>
      <c r="AT478" s="76"/>
      <c r="AU478" s="76"/>
      <c r="AV478" s="76"/>
      <c r="AW478" s="76"/>
      <c r="AX478" s="76"/>
      <c r="AY478" s="76"/>
      <c r="AZ478" s="76"/>
      <c r="BA478" s="76"/>
      <c r="BB478" s="76"/>
      <c r="BC478" s="76"/>
      <c r="BD478" s="76"/>
      <c r="BE478" s="76"/>
      <c r="BF478" s="76"/>
      <c r="BG478" s="76"/>
      <c r="BH478" s="76"/>
      <c r="BI478" s="76"/>
      <c r="BJ478" s="76"/>
      <c r="BK478" s="76"/>
      <c r="BL478" s="76"/>
      <c r="BM478" s="76"/>
      <c r="BN478" s="76"/>
      <c r="BO478" s="76"/>
      <c r="BP478" s="76"/>
      <c r="BQ478" s="76"/>
      <c r="BR478" s="76"/>
      <c r="BS478" s="76"/>
      <c r="BT478" s="76"/>
      <c r="BU478" s="76"/>
      <c r="BV478" s="76"/>
      <c r="BW478" s="76"/>
      <c r="BX478" s="76"/>
      <c r="BY478" s="76"/>
      <c r="BZ478" s="76"/>
      <c r="CA478" s="76"/>
      <c r="CB478" s="76"/>
      <c r="CC478" s="76"/>
      <c r="CD478" s="76"/>
      <c r="CE478" s="76"/>
      <c r="CF478" s="76"/>
      <c r="CG478" s="76"/>
      <c r="CH478" s="76"/>
      <c r="CI478" s="76"/>
      <c r="CJ478" s="76"/>
      <c r="CK478" s="76"/>
      <c r="CL478" s="76"/>
      <c r="CM478" s="76"/>
      <c r="CN478" s="76"/>
      <c r="CO478" s="76"/>
      <c r="CP478" s="76"/>
      <c r="CQ478" s="76"/>
      <c r="CR478" s="76"/>
      <c r="CS478" s="76"/>
      <c r="CT478" s="76"/>
      <c r="CU478" s="76"/>
      <c r="CV478" s="76"/>
      <c r="CW478" s="76"/>
      <c r="CX478" s="76"/>
      <c r="CY478" s="76"/>
      <c r="CZ478" s="76"/>
      <c r="DA478" s="76"/>
      <c r="DB478" s="76"/>
      <c r="DC478" s="76"/>
      <c r="DD478" s="76"/>
      <c r="DE478" s="76"/>
      <c r="DF478" s="76"/>
      <c r="DG478" s="76"/>
      <c r="DH478" s="76"/>
      <c r="DI478" s="76"/>
      <c r="DJ478" s="76"/>
      <c r="DK478" s="76"/>
      <c r="DL478" s="76"/>
      <c r="DM478" s="76"/>
      <c r="DN478" s="76"/>
      <c r="DO478" s="76"/>
      <c r="DP478" s="76"/>
      <c r="DQ478" s="76"/>
      <c r="DR478" s="76"/>
      <c r="DS478" s="76"/>
      <c r="DT478" s="76"/>
      <c r="DU478" s="76"/>
      <c r="DV478" s="76"/>
      <c r="DW478" s="76"/>
      <c r="DX478" s="76"/>
      <c r="DY478" s="76"/>
      <c r="DZ478" s="76"/>
      <c r="EA478" s="76"/>
      <c r="EB478" s="76"/>
      <c r="EC478" s="76"/>
    </row>
    <row r="479" spans="1:133" s="84" customFormat="1" ht="17" x14ac:dyDescent="0.2">
      <c r="A479" s="100" t="str">
        <f>CONCATENATE(E479," ",F479)</f>
        <v xml:space="preserve">Camelops sp. </v>
      </c>
      <c r="B479" s="83"/>
      <c r="C479" s="8" t="s">
        <v>1571</v>
      </c>
      <c r="D479" s="8" t="s">
        <v>2153</v>
      </c>
      <c r="E479" s="2" t="s">
        <v>11</v>
      </c>
      <c r="F479" s="2" t="s">
        <v>177</v>
      </c>
      <c r="G479" s="9">
        <v>42263</v>
      </c>
      <c r="H479" s="8">
        <v>1</v>
      </c>
      <c r="I479" s="9"/>
      <c r="J479" s="8"/>
      <c r="K479" s="69" t="s">
        <v>175</v>
      </c>
      <c r="L479" s="175" t="s">
        <v>179</v>
      </c>
      <c r="M479" s="99"/>
      <c r="N479" s="105"/>
      <c r="O479" s="105"/>
      <c r="P479" s="63"/>
      <c r="Q479" s="69" t="s">
        <v>16</v>
      </c>
      <c r="R479" s="69" t="s">
        <v>2375</v>
      </c>
      <c r="S479" s="69"/>
      <c r="T479" s="63" t="s">
        <v>166</v>
      </c>
      <c r="U479" s="63" t="s">
        <v>13</v>
      </c>
      <c r="V479" s="63"/>
      <c r="W479" s="63"/>
      <c r="X479" s="119">
        <v>47.32</v>
      </c>
      <c r="Y479" s="119">
        <v>28.98</v>
      </c>
      <c r="Z479" s="69"/>
      <c r="AA479" s="179"/>
      <c r="AB479" s="98"/>
      <c r="AC479" s="9"/>
      <c r="AD479" s="9" t="s">
        <v>474</v>
      </c>
      <c r="AE479" s="63"/>
      <c r="AF479" s="63"/>
      <c r="AG479" s="76"/>
      <c r="AH479" s="76"/>
      <c r="AI479" s="76"/>
      <c r="AJ479" s="76"/>
      <c r="AK479" s="76"/>
      <c r="AL479" s="76"/>
      <c r="AM479" s="76"/>
      <c r="AN479" s="76"/>
      <c r="AO479" s="76"/>
      <c r="AP479" s="76"/>
      <c r="AQ479" s="76"/>
      <c r="AR479" s="76"/>
      <c r="AS479" s="76"/>
      <c r="AT479" s="76"/>
      <c r="AU479" s="76"/>
      <c r="AV479" s="76"/>
      <c r="AW479" s="76"/>
      <c r="AX479" s="76"/>
      <c r="AY479" s="76"/>
      <c r="AZ479" s="76"/>
      <c r="BA479" s="76"/>
      <c r="BB479" s="76"/>
      <c r="BC479" s="76"/>
      <c r="BD479" s="76"/>
      <c r="BE479" s="76"/>
      <c r="BF479" s="76"/>
      <c r="BG479" s="76"/>
      <c r="BH479" s="76"/>
      <c r="BI479" s="76"/>
      <c r="BJ479" s="76"/>
      <c r="BK479" s="76"/>
      <c r="BL479" s="76"/>
      <c r="BM479" s="76"/>
      <c r="BN479" s="76"/>
      <c r="BO479" s="76"/>
      <c r="BP479" s="76"/>
      <c r="BQ479" s="76"/>
      <c r="BR479" s="76"/>
      <c r="BS479" s="76"/>
      <c r="BT479" s="76"/>
      <c r="BU479" s="76"/>
      <c r="BV479" s="76"/>
      <c r="BW479" s="76"/>
      <c r="BX479" s="76"/>
      <c r="BY479" s="76"/>
      <c r="BZ479" s="76"/>
      <c r="CA479" s="76"/>
      <c r="CB479" s="76"/>
      <c r="CC479" s="76"/>
      <c r="CD479" s="76"/>
      <c r="CE479" s="76"/>
      <c r="CF479" s="76"/>
      <c r="CG479" s="76"/>
      <c r="CH479" s="76"/>
      <c r="CI479" s="76"/>
      <c r="CJ479" s="76"/>
      <c r="CK479" s="76"/>
      <c r="CL479" s="76"/>
      <c r="CM479" s="76"/>
      <c r="CN479" s="76"/>
      <c r="CO479" s="76"/>
      <c r="CP479" s="76"/>
      <c r="CQ479" s="76"/>
      <c r="CR479" s="76"/>
      <c r="CS479" s="76"/>
      <c r="CT479" s="76"/>
      <c r="CU479" s="76"/>
      <c r="CV479" s="76"/>
      <c r="CW479" s="76"/>
      <c r="CX479" s="76"/>
      <c r="CY479" s="76"/>
      <c r="CZ479" s="76"/>
      <c r="DA479" s="76"/>
      <c r="DB479" s="76"/>
      <c r="DC479" s="76"/>
      <c r="DD479" s="76"/>
      <c r="DE479" s="76"/>
      <c r="DF479" s="76"/>
      <c r="DG479" s="76"/>
      <c r="DH479" s="76"/>
      <c r="DI479" s="76"/>
      <c r="DJ479" s="76"/>
      <c r="DK479" s="76"/>
      <c r="DL479" s="76"/>
      <c r="DM479" s="76"/>
      <c r="DN479" s="76"/>
      <c r="DO479" s="76"/>
      <c r="DP479" s="76"/>
      <c r="DQ479" s="76"/>
      <c r="DR479" s="76"/>
      <c r="DS479" s="76"/>
      <c r="DT479" s="76"/>
      <c r="DU479" s="76"/>
      <c r="DV479" s="76"/>
      <c r="DW479" s="76"/>
      <c r="DX479" s="76"/>
      <c r="DY479" s="76"/>
      <c r="DZ479" s="76"/>
      <c r="EA479" s="76"/>
      <c r="EB479" s="76"/>
      <c r="EC479" s="76"/>
    </row>
    <row r="480" spans="1:133" s="84" customFormat="1" ht="17" x14ac:dyDescent="0.2">
      <c r="A480" s="100" t="str">
        <f>CONCATENATE(E480," ",F480)</f>
        <v xml:space="preserve">Camelops sp. </v>
      </c>
      <c r="B480" s="9"/>
      <c r="C480" s="8" t="s">
        <v>1571</v>
      </c>
      <c r="D480" s="8" t="s">
        <v>2153</v>
      </c>
      <c r="E480" s="2" t="s">
        <v>11</v>
      </c>
      <c r="F480" s="2" t="s">
        <v>177</v>
      </c>
      <c r="G480" s="9">
        <v>42263</v>
      </c>
      <c r="H480" s="8">
        <v>1</v>
      </c>
      <c r="I480" s="9"/>
      <c r="J480" s="8"/>
      <c r="K480" s="69" t="s">
        <v>175</v>
      </c>
      <c r="L480" s="175" t="s">
        <v>179</v>
      </c>
      <c r="M480" s="99"/>
      <c r="N480" s="105"/>
      <c r="O480" s="105"/>
      <c r="P480" s="63"/>
      <c r="Q480" s="69" t="s">
        <v>31</v>
      </c>
      <c r="R480" s="69" t="s">
        <v>2376</v>
      </c>
      <c r="S480" s="69"/>
      <c r="T480" s="63" t="s">
        <v>171</v>
      </c>
      <c r="U480" s="63" t="s">
        <v>13</v>
      </c>
      <c r="V480" s="63"/>
      <c r="W480" s="63"/>
      <c r="X480" s="119">
        <v>48.46</v>
      </c>
      <c r="Y480" s="119">
        <v>25.75</v>
      </c>
      <c r="Z480" s="69"/>
      <c r="AA480" s="179"/>
      <c r="AB480" s="98"/>
      <c r="AC480" s="9"/>
      <c r="AD480" s="9" t="s">
        <v>474</v>
      </c>
      <c r="AE480" s="63"/>
      <c r="AF480" s="63"/>
      <c r="AG480" s="76"/>
      <c r="AH480" s="76"/>
      <c r="AI480" s="76"/>
      <c r="AJ480" s="76"/>
      <c r="AK480" s="76"/>
      <c r="AL480" s="76"/>
      <c r="AM480" s="76"/>
      <c r="AN480" s="76"/>
      <c r="AO480" s="76"/>
      <c r="AP480" s="76"/>
      <c r="AQ480" s="76"/>
      <c r="AR480" s="76"/>
      <c r="AS480" s="76"/>
      <c r="AT480" s="76"/>
      <c r="AU480" s="76"/>
      <c r="AV480" s="76"/>
      <c r="AW480" s="76"/>
      <c r="AX480" s="76"/>
      <c r="AY480" s="76"/>
      <c r="AZ480" s="76"/>
      <c r="BA480" s="76"/>
      <c r="BB480" s="76"/>
      <c r="BC480" s="76"/>
      <c r="BD480" s="76"/>
      <c r="BE480" s="76"/>
      <c r="BF480" s="76"/>
      <c r="BG480" s="76"/>
      <c r="BH480" s="76"/>
      <c r="BI480" s="76"/>
      <c r="BJ480" s="76"/>
      <c r="BK480" s="76"/>
      <c r="BL480" s="76"/>
      <c r="BM480" s="76"/>
      <c r="BN480" s="76"/>
      <c r="BO480" s="76"/>
      <c r="BP480" s="76"/>
      <c r="BQ480" s="76"/>
      <c r="BR480" s="76"/>
      <c r="BS480" s="76"/>
      <c r="BT480" s="76"/>
      <c r="BU480" s="76"/>
      <c r="BV480" s="76"/>
      <c r="BW480" s="76"/>
      <c r="BX480" s="76"/>
      <c r="BY480" s="76"/>
      <c r="BZ480" s="76"/>
      <c r="CA480" s="76"/>
      <c r="CB480" s="76"/>
      <c r="CC480" s="76"/>
      <c r="CD480" s="76"/>
      <c r="CE480" s="76"/>
      <c r="CF480" s="76"/>
      <c r="CG480" s="76"/>
      <c r="CH480" s="76"/>
      <c r="CI480" s="76"/>
      <c r="CJ480" s="76"/>
      <c r="CK480" s="76"/>
      <c r="CL480" s="76"/>
      <c r="CM480" s="76"/>
      <c r="CN480" s="76"/>
      <c r="CO480" s="76"/>
      <c r="CP480" s="76"/>
      <c r="CQ480" s="76"/>
      <c r="CR480" s="76"/>
      <c r="CS480" s="76"/>
      <c r="CT480" s="76"/>
      <c r="CU480" s="76"/>
      <c r="CV480" s="76"/>
      <c r="CW480" s="76"/>
      <c r="CX480" s="76"/>
      <c r="CY480" s="76"/>
      <c r="CZ480" s="76"/>
      <c r="DA480" s="76"/>
      <c r="DB480" s="76"/>
      <c r="DC480" s="76"/>
      <c r="DD480" s="76"/>
      <c r="DE480" s="76"/>
      <c r="DF480" s="76"/>
      <c r="DG480" s="76"/>
      <c r="DH480" s="76"/>
      <c r="DI480" s="76"/>
      <c r="DJ480" s="76"/>
      <c r="DK480" s="76"/>
      <c r="DL480" s="76"/>
      <c r="DM480" s="76"/>
      <c r="DN480" s="76"/>
      <c r="DO480" s="76"/>
      <c r="DP480" s="76"/>
      <c r="DQ480" s="76"/>
      <c r="DR480" s="76"/>
      <c r="DS480" s="76"/>
      <c r="DT480" s="76"/>
      <c r="DU480" s="76"/>
      <c r="DV480" s="76"/>
      <c r="DW480" s="76"/>
      <c r="DX480" s="76"/>
      <c r="DY480" s="76"/>
      <c r="DZ480" s="76"/>
      <c r="EA480" s="76"/>
      <c r="EB480" s="76"/>
      <c r="EC480" s="76"/>
    </row>
    <row r="481" spans="1:133" s="84" customFormat="1" ht="17" x14ac:dyDescent="0.2">
      <c r="A481" s="100" t="str">
        <f>CONCATENATE(E481," ",F481)</f>
        <v xml:space="preserve">Camelops sp. </v>
      </c>
      <c r="B481" s="9"/>
      <c r="C481" s="8" t="s">
        <v>1571</v>
      </c>
      <c r="D481" s="8" t="s">
        <v>2153</v>
      </c>
      <c r="E481" s="2" t="s">
        <v>11</v>
      </c>
      <c r="F481" s="2" t="s">
        <v>177</v>
      </c>
      <c r="G481" s="9">
        <v>42263</v>
      </c>
      <c r="H481" s="8">
        <v>1</v>
      </c>
      <c r="I481" s="9"/>
      <c r="J481" s="8"/>
      <c r="K481" s="69" t="s">
        <v>175</v>
      </c>
      <c r="L481" s="175" t="s">
        <v>179</v>
      </c>
      <c r="M481" s="99"/>
      <c r="N481" s="105"/>
      <c r="O481" s="105"/>
      <c r="P481" s="63"/>
      <c r="Q481" s="69" t="s">
        <v>31</v>
      </c>
      <c r="R481" s="69" t="s">
        <v>2376</v>
      </c>
      <c r="S481" s="69"/>
      <c r="T481" s="63" t="s">
        <v>166</v>
      </c>
      <c r="U481" s="63" t="s">
        <v>13</v>
      </c>
      <c r="V481" s="63"/>
      <c r="W481" s="63"/>
      <c r="X481" s="119">
        <v>52.4</v>
      </c>
      <c r="Y481" s="119">
        <v>25.36</v>
      </c>
      <c r="Z481" s="69"/>
      <c r="AA481" s="179"/>
      <c r="AB481" s="98"/>
      <c r="AC481" s="9"/>
      <c r="AD481" s="9" t="s">
        <v>474</v>
      </c>
      <c r="AE481" s="63"/>
      <c r="AF481" s="63"/>
      <c r="AG481" s="76"/>
      <c r="AH481" s="76"/>
      <c r="AI481" s="76"/>
      <c r="AJ481" s="76"/>
      <c r="AK481" s="76"/>
      <c r="AL481" s="76"/>
      <c r="AM481" s="76"/>
      <c r="AN481" s="76"/>
      <c r="AO481" s="76"/>
      <c r="AP481" s="76"/>
      <c r="AQ481" s="76"/>
      <c r="AR481" s="76"/>
      <c r="AS481" s="76"/>
      <c r="AT481" s="76"/>
      <c r="AU481" s="76"/>
      <c r="AV481" s="76"/>
      <c r="AW481" s="76"/>
      <c r="AX481" s="76"/>
      <c r="AY481" s="76"/>
      <c r="AZ481" s="76"/>
      <c r="BA481" s="76"/>
      <c r="BB481" s="76"/>
      <c r="BC481" s="76"/>
      <c r="BD481" s="76"/>
      <c r="BE481" s="76"/>
      <c r="BF481" s="76"/>
      <c r="BG481" s="76"/>
      <c r="BH481" s="76"/>
      <c r="BI481" s="76"/>
      <c r="BJ481" s="76"/>
      <c r="BK481" s="76"/>
      <c r="BL481" s="76"/>
      <c r="BM481" s="76"/>
      <c r="BN481" s="76"/>
      <c r="BO481" s="76"/>
      <c r="BP481" s="76"/>
      <c r="BQ481" s="76"/>
      <c r="BR481" s="76"/>
      <c r="BS481" s="76"/>
      <c r="BT481" s="76"/>
      <c r="BU481" s="76"/>
      <c r="BV481" s="76"/>
      <c r="BW481" s="76"/>
      <c r="BX481" s="76"/>
      <c r="BY481" s="76"/>
      <c r="BZ481" s="76"/>
      <c r="CA481" s="76"/>
      <c r="CB481" s="76"/>
      <c r="CC481" s="76"/>
      <c r="CD481" s="76"/>
      <c r="CE481" s="76"/>
      <c r="CF481" s="76"/>
      <c r="CG481" s="76"/>
      <c r="CH481" s="76"/>
      <c r="CI481" s="76"/>
      <c r="CJ481" s="76"/>
      <c r="CK481" s="76"/>
      <c r="CL481" s="76"/>
      <c r="CM481" s="76"/>
      <c r="CN481" s="76"/>
      <c r="CO481" s="76"/>
      <c r="CP481" s="76"/>
      <c r="CQ481" s="76"/>
      <c r="CR481" s="76"/>
      <c r="CS481" s="76"/>
      <c r="CT481" s="76"/>
      <c r="CU481" s="76"/>
      <c r="CV481" s="76"/>
      <c r="CW481" s="76"/>
      <c r="CX481" s="76"/>
      <c r="CY481" s="76"/>
      <c r="CZ481" s="76"/>
      <c r="DA481" s="76"/>
      <c r="DB481" s="76"/>
      <c r="DC481" s="76"/>
      <c r="DD481" s="76"/>
      <c r="DE481" s="76"/>
      <c r="DF481" s="76"/>
      <c r="DG481" s="76"/>
      <c r="DH481" s="76"/>
      <c r="DI481" s="76"/>
      <c r="DJ481" s="76"/>
      <c r="DK481" s="76"/>
      <c r="DL481" s="76"/>
      <c r="DM481" s="76"/>
      <c r="DN481" s="76"/>
      <c r="DO481" s="76"/>
      <c r="DP481" s="76"/>
      <c r="DQ481" s="76"/>
      <c r="DR481" s="76"/>
      <c r="DS481" s="76"/>
      <c r="DT481" s="76"/>
      <c r="DU481" s="76"/>
      <c r="DV481" s="76"/>
      <c r="DW481" s="76"/>
      <c r="DX481" s="76"/>
      <c r="DY481" s="76"/>
      <c r="DZ481" s="76"/>
      <c r="EA481" s="76"/>
      <c r="EB481" s="76"/>
      <c r="EC481" s="76"/>
    </row>
    <row r="482" spans="1:133" s="84" customFormat="1" ht="17" x14ac:dyDescent="0.2">
      <c r="A482" s="100" t="str">
        <f>CONCATENATE(E482," ",F482)</f>
        <v xml:space="preserve">Camelops sp. </v>
      </c>
      <c r="B482" s="9" t="s">
        <v>1793</v>
      </c>
      <c r="C482" s="8" t="s">
        <v>1571</v>
      </c>
      <c r="D482" s="8" t="s">
        <v>2153</v>
      </c>
      <c r="E482" s="100" t="s">
        <v>11</v>
      </c>
      <c r="F482" s="2" t="s">
        <v>177</v>
      </c>
      <c r="G482" s="9">
        <v>43407</v>
      </c>
      <c r="H482" s="8" t="s">
        <v>2149</v>
      </c>
      <c r="I482" s="9" t="s">
        <v>1074</v>
      </c>
      <c r="J482" s="8" t="s">
        <v>398</v>
      </c>
      <c r="K482" s="69" t="s">
        <v>175</v>
      </c>
      <c r="L482" s="175"/>
      <c r="M482" s="134"/>
      <c r="N482" s="105"/>
      <c r="O482" s="105"/>
      <c r="P482" s="63"/>
      <c r="Q482" s="69" t="s">
        <v>24</v>
      </c>
      <c r="R482" s="69" t="s">
        <v>2379</v>
      </c>
      <c r="S482" s="69"/>
      <c r="T482" s="63"/>
      <c r="U482" s="63" t="s">
        <v>13</v>
      </c>
      <c r="V482" s="63"/>
      <c r="W482" s="63"/>
      <c r="X482" s="119">
        <v>57.5</v>
      </c>
      <c r="Y482" s="119">
        <v>17.899999999999999</v>
      </c>
      <c r="Z482" s="69"/>
      <c r="AA482" s="179"/>
      <c r="AB482" s="98"/>
      <c r="AC482" s="9"/>
      <c r="AD482" s="9" t="s">
        <v>2154</v>
      </c>
      <c r="AE482" s="63"/>
      <c r="AF482" s="63"/>
      <c r="AG482" s="76"/>
      <c r="AH482" s="76"/>
      <c r="AI482" s="76"/>
      <c r="AJ482" s="76"/>
      <c r="AK482" s="76"/>
      <c r="AL482" s="76"/>
      <c r="AM482" s="76"/>
      <c r="AN482" s="76"/>
      <c r="AO482" s="76"/>
      <c r="AP482" s="76"/>
      <c r="AQ482" s="76"/>
      <c r="AR482" s="76"/>
      <c r="AS482" s="76"/>
      <c r="AT482" s="76"/>
      <c r="AU482" s="76"/>
      <c r="AV482" s="76"/>
      <c r="AW482" s="76"/>
      <c r="AX482" s="76"/>
      <c r="AY482" s="76"/>
      <c r="AZ482" s="76"/>
      <c r="BA482" s="76"/>
      <c r="BB482" s="76"/>
      <c r="BC482" s="76"/>
      <c r="BD482" s="76"/>
      <c r="BE482" s="76"/>
      <c r="BF482" s="76"/>
      <c r="BG482" s="76"/>
      <c r="BH482" s="76"/>
      <c r="BI482" s="76"/>
      <c r="BJ482" s="76"/>
      <c r="BK482" s="76"/>
      <c r="BL482" s="76"/>
      <c r="BM482" s="76"/>
      <c r="BN482" s="76"/>
      <c r="BO482" s="76"/>
      <c r="BP482" s="76"/>
      <c r="BQ482" s="76"/>
      <c r="BR482" s="76"/>
      <c r="BS482" s="76"/>
      <c r="BT482" s="76"/>
      <c r="BU482" s="76"/>
      <c r="BV482" s="76"/>
      <c r="BW482" s="76"/>
      <c r="BX482" s="76"/>
      <c r="BY482" s="76"/>
      <c r="BZ482" s="76"/>
      <c r="CA482" s="76"/>
      <c r="CB482" s="76"/>
      <c r="CC482" s="76"/>
      <c r="CD482" s="76"/>
      <c r="CE482" s="76"/>
      <c r="CF482" s="76"/>
      <c r="CG482" s="76"/>
      <c r="CH482" s="76"/>
      <c r="CI482" s="76"/>
      <c r="CJ482" s="76"/>
      <c r="CK482" s="76"/>
      <c r="CL482" s="76"/>
      <c r="CM482" s="76"/>
      <c r="CN482" s="76"/>
      <c r="CO482" s="76"/>
      <c r="CP482" s="76"/>
      <c r="CQ482" s="76"/>
      <c r="CR482" s="76"/>
      <c r="CS482" s="76"/>
      <c r="CT482" s="76"/>
      <c r="CU482" s="76"/>
      <c r="CV482" s="76"/>
      <c r="CW482" s="76"/>
      <c r="CX482" s="76"/>
      <c r="CY482" s="76"/>
      <c r="CZ482" s="76"/>
      <c r="DA482" s="76"/>
      <c r="DB482" s="76"/>
      <c r="DC482" s="76"/>
      <c r="DD482" s="76"/>
      <c r="DE482" s="76"/>
      <c r="DF482" s="76"/>
      <c r="DG482" s="76"/>
      <c r="DH482" s="76"/>
      <c r="DI482" s="76"/>
      <c r="DJ482" s="76"/>
      <c r="DK482" s="76"/>
      <c r="DL482" s="76"/>
      <c r="DM482" s="76"/>
      <c r="DN482" s="76"/>
      <c r="DO482" s="76"/>
      <c r="DP482" s="76"/>
      <c r="DQ482" s="76"/>
      <c r="DR482" s="76"/>
      <c r="DS482" s="76"/>
      <c r="DT482" s="76"/>
      <c r="DU482" s="76"/>
      <c r="DV482" s="76"/>
      <c r="DW482" s="76"/>
      <c r="DX482" s="76"/>
      <c r="DY482" s="76"/>
      <c r="DZ482" s="76"/>
      <c r="EA482" s="76"/>
      <c r="EB482" s="76"/>
      <c r="EC482" s="76"/>
    </row>
    <row r="483" spans="1:133" s="84" customFormat="1" ht="17" x14ac:dyDescent="0.2">
      <c r="A483" s="100" t="str">
        <f>CONCATENATE(E483," ",F483)</f>
        <v>Paleolama mirifica</v>
      </c>
      <c r="B483" s="83"/>
      <c r="C483" s="69" t="s">
        <v>1571</v>
      </c>
      <c r="D483" s="69" t="s">
        <v>2153</v>
      </c>
      <c r="E483" s="2" t="s">
        <v>247</v>
      </c>
      <c r="F483" s="2" t="s">
        <v>248</v>
      </c>
      <c r="G483" s="9">
        <v>30967</v>
      </c>
      <c r="H483" s="8">
        <v>342</v>
      </c>
      <c r="I483" s="9" t="s">
        <v>249</v>
      </c>
      <c r="J483" s="8" t="s">
        <v>241</v>
      </c>
      <c r="K483" s="69" t="s">
        <v>175</v>
      </c>
      <c r="L483" s="175" t="s">
        <v>395</v>
      </c>
      <c r="M483" s="134">
        <v>30</v>
      </c>
      <c r="N483" s="105"/>
      <c r="O483" s="105"/>
      <c r="P483" s="63"/>
      <c r="Q483" s="69" t="s">
        <v>207</v>
      </c>
      <c r="R483" s="69" t="s">
        <v>2363</v>
      </c>
      <c r="S483" s="69"/>
      <c r="T483" s="63" t="s">
        <v>166</v>
      </c>
      <c r="U483" s="63" t="s">
        <v>13</v>
      </c>
      <c r="V483" s="63"/>
      <c r="W483" s="63"/>
      <c r="X483" s="119">
        <v>21.67</v>
      </c>
      <c r="Y483" s="119">
        <v>12.26</v>
      </c>
      <c r="Z483" s="69"/>
      <c r="AA483" s="179"/>
      <c r="AB483" s="98"/>
      <c r="AC483" s="9"/>
      <c r="AD483" s="9" t="s">
        <v>289</v>
      </c>
      <c r="AE483" s="63"/>
      <c r="AF483" s="63"/>
      <c r="AG483" s="76"/>
      <c r="AH483" s="76"/>
      <c r="AI483" s="76"/>
      <c r="AJ483" s="76"/>
      <c r="AK483" s="76"/>
      <c r="AL483" s="76"/>
      <c r="AM483" s="76"/>
      <c r="AN483" s="76"/>
      <c r="AO483" s="76"/>
      <c r="AP483" s="76"/>
      <c r="AQ483" s="76"/>
      <c r="AR483" s="76"/>
      <c r="AS483" s="76"/>
      <c r="AT483" s="76"/>
      <c r="AU483" s="76"/>
      <c r="AV483" s="76"/>
      <c r="AW483" s="76"/>
      <c r="AX483" s="76"/>
      <c r="AY483" s="76"/>
      <c r="AZ483" s="76"/>
      <c r="BA483" s="76"/>
      <c r="BB483" s="76"/>
      <c r="BC483" s="76"/>
      <c r="BD483" s="76"/>
      <c r="BE483" s="76"/>
      <c r="BF483" s="76"/>
      <c r="BG483" s="76"/>
      <c r="BH483" s="76"/>
      <c r="BI483" s="76"/>
      <c r="BJ483" s="76"/>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c r="CO483" s="10"/>
      <c r="CP483" s="10"/>
      <c r="CQ483" s="10"/>
      <c r="CR483" s="10"/>
      <c r="CS483" s="10"/>
      <c r="CT483" s="10"/>
      <c r="CU483" s="10"/>
      <c r="CV483" s="10"/>
      <c r="CW483" s="10"/>
      <c r="CX483" s="76"/>
      <c r="CY483" s="76"/>
      <c r="CZ483" s="76"/>
      <c r="DA483" s="76"/>
      <c r="DB483" s="76"/>
      <c r="DC483" s="76"/>
      <c r="DD483" s="76"/>
      <c r="DE483" s="76"/>
      <c r="DF483" s="76"/>
      <c r="DG483" s="76"/>
      <c r="DH483" s="76"/>
      <c r="DI483" s="76"/>
      <c r="DJ483" s="76"/>
      <c r="DK483" s="76"/>
      <c r="DL483" s="76"/>
      <c r="DM483" s="76"/>
      <c r="DN483" s="76"/>
      <c r="DO483" s="76"/>
      <c r="DP483" s="76"/>
      <c r="DQ483" s="76"/>
      <c r="DR483" s="76"/>
      <c r="DS483" s="76"/>
      <c r="DT483" s="76"/>
      <c r="DU483" s="76"/>
      <c r="DV483" s="76"/>
      <c r="DW483" s="76"/>
      <c r="DX483" s="76"/>
      <c r="DY483" s="76"/>
      <c r="DZ483" s="76"/>
      <c r="EA483" s="10"/>
      <c r="EB483" s="10"/>
      <c r="EC483" s="10"/>
    </row>
    <row r="484" spans="1:133" s="84" customFormat="1" ht="17" x14ac:dyDescent="0.2">
      <c r="A484" s="100" t="str">
        <f>CONCATENATE(E484," ",F484)</f>
        <v>Paleolama mirifica</v>
      </c>
      <c r="B484" s="9"/>
      <c r="C484" s="69" t="s">
        <v>1571</v>
      </c>
      <c r="D484" s="69" t="s">
        <v>2153</v>
      </c>
      <c r="E484" s="2" t="s">
        <v>247</v>
      </c>
      <c r="F484" s="2" t="s">
        <v>248</v>
      </c>
      <c r="G484" s="9">
        <v>30967</v>
      </c>
      <c r="H484" s="8">
        <v>445</v>
      </c>
      <c r="I484" s="9" t="s">
        <v>249</v>
      </c>
      <c r="J484" s="8" t="s">
        <v>241</v>
      </c>
      <c r="K484" s="69" t="s">
        <v>175</v>
      </c>
      <c r="L484" s="175" t="s">
        <v>395</v>
      </c>
      <c r="M484" s="134">
        <v>30</v>
      </c>
      <c r="N484" s="105"/>
      <c r="O484" s="105"/>
      <c r="P484" s="63"/>
      <c r="Q484" s="69" t="s">
        <v>207</v>
      </c>
      <c r="R484" s="69" t="s">
        <v>2363</v>
      </c>
      <c r="S484" s="69"/>
      <c r="T484" s="63" t="s">
        <v>166</v>
      </c>
      <c r="U484" s="63" t="s">
        <v>13</v>
      </c>
      <c r="V484" s="63"/>
      <c r="W484" s="63"/>
      <c r="X484" s="119">
        <v>28.29</v>
      </c>
      <c r="Y484" s="119">
        <v>15.07</v>
      </c>
      <c r="Z484" s="69"/>
      <c r="AA484" s="179"/>
      <c r="AB484" s="98"/>
      <c r="AC484" s="9"/>
      <c r="AD484" s="9" t="s">
        <v>280</v>
      </c>
      <c r="AE484" s="63"/>
      <c r="AF484" s="63"/>
      <c r="AG484" s="76"/>
      <c r="AH484" s="76"/>
      <c r="AI484" s="76"/>
      <c r="AJ484" s="76"/>
      <c r="AK484" s="76"/>
      <c r="AL484" s="76"/>
      <c r="AM484" s="76"/>
      <c r="AN484" s="76"/>
      <c r="AO484" s="76"/>
      <c r="AP484" s="76"/>
      <c r="AQ484" s="76"/>
      <c r="AR484" s="76"/>
      <c r="AS484" s="76"/>
      <c r="AT484" s="76"/>
      <c r="AU484" s="76"/>
      <c r="AV484" s="76"/>
      <c r="AW484" s="76"/>
      <c r="AX484" s="76"/>
      <c r="AY484" s="76"/>
      <c r="AZ484" s="76"/>
      <c r="BA484" s="76"/>
      <c r="BB484" s="76"/>
      <c r="BC484" s="76"/>
      <c r="BD484" s="76"/>
      <c r="BE484" s="76"/>
      <c r="BF484" s="76"/>
      <c r="BG484" s="76"/>
      <c r="BH484" s="76"/>
      <c r="BI484" s="76"/>
      <c r="BJ484" s="76"/>
      <c r="BK484" s="76"/>
      <c r="BL484" s="76"/>
      <c r="BM484" s="76"/>
      <c r="BN484" s="76"/>
      <c r="BO484" s="76"/>
      <c r="BP484" s="76"/>
      <c r="BQ484" s="76"/>
      <c r="BR484" s="76"/>
      <c r="BS484" s="76"/>
      <c r="BT484" s="76"/>
      <c r="BU484" s="76"/>
      <c r="BV484" s="76"/>
      <c r="BW484" s="76"/>
      <c r="BX484" s="76"/>
      <c r="BY484" s="76"/>
      <c r="BZ484" s="76"/>
      <c r="CA484" s="76"/>
      <c r="CB484" s="76"/>
      <c r="CC484" s="76"/>
      <c r="CD484" s="76"/>
      <c r="CE484" s="76"/>
      <c r="CF484" s="76"/>
      <c r="CG484" s="76"/>
      <c r="CH484" s="76"/>
      <c r="CI484" s="76"/>
      <c r="CJ484" s="76"/>
      <c r="CK484" s="76"/>
      <c r="CL484" s="76"/>
      <c r="CM484" s="76"/>
      <c r="CN484" s="76"/>
      <c r="CO484" s="76"/>
      <c r="CP484" s="76"/>
      <c r="CQ484" s="76"/>
      <c r="CR484" s="76"/>
      <c r="CS484" s="76"/>
      <c r="CT484" s="76"/>
      <c r="CU484" s="76"/>
      <c r="CV484" s="76"/>
      <c r="CW484" s="76"/>
      <c r="CX484" s="76"/>
      <c r="CY484" s="76"/>
      <c r="CZ484" s="76"/>
      <c r="DA484" s="76"/>
      <c r="DB484" s="76"/>
      <c r="DC484" s="76"/>
      <c r="DD484" s="76"/>
      <c r="DE484" s="76"/>
      <c r="DF484" s="76"/>
      <c r="DG484" s="76"/>
      <c r="DH484" s="76"/>
      <c r="DI484" s="76"/>
      <c r="DJ484" s="76"/>
      <c r="DK484" s="76"/>
      <c r="DL484" s="76"/>
      <c r="DM484" s="76"/>
      <c r="DN484" s="76"/>
      <c r="DO484" s="76"/>
      <c r="DP484" s="76"/>
      <c r="DQ484" s="76"/>
      <c r="DR484" s="76"/>
      <c r="DS484" s="76"/>
      <c r="DT484" s="76"/>
      <c r="DU484" s="76"/>
      <c r="DV484" s="76"/>
      <c r="DW484" s="76"/>
      <c r="DX484" s="76"/>
      <c r="DY484" s="76"/>
      <c r="DZ484" s="76"/>
      <c r="EA484" s="10"/>
      <c r="EB484" s="10"/>
      <c r="EC484" s="10"/>
    </row>
    <row r="485" spans="1:133" s="84" customFormat="1" ht="17" x14ac:dyDescent="0.2">
      <c r="A485" s="100" t="str">
        <f>CONCATENATE(E485," ",F485)</f>
        <v>Paleolama mirifica</v>
      </c>
      <c r="B485" s="83"/>
      <c r="C485" s="69" t="s">
        <v>1571</v>
      </c>
      <c r="D485" s="69" t="s">
        <v>2153</v>
      </c>
      <c r="E485" s="2" t="s">
        <v>247</v>
      </c>
      <c r="F485" s="2" t="s">
        <v>248</v>
      </c>
      <c r="G485" s="9">
        <v>30967</v>
      </c>
      <c r="H485" s="8">
        <v>485</v>
      </c>
      <c r="I485" s="9" t="s">
        <v>249</v>
      </c>
      <c r="J485" s="8" t="s">
        <v>241</v>
      </c>
      <c r="K485" s="69" t="s">
        <v>175</v>
      </c>
      <c r="L485" s="175" t="s">
        <v>395</v>
      </c>
      <c r="M485" s="134">
        <v>30</v>
      </c>
      <c r="N485" s="105"/>
      <c r="O485" s="105"/>
      <c r="P485" s="63"/>
      <c r="Q485" s="69" t="s">
        <v>207</v>
      </c>
      <c r="R485" s="69" t="s">
        <v>2363</v>
      </c>
      <c r="S485" s="69"/>
      <c r="T485" s="63" t="s">
        <v>166</v>
      </c>
      <c r="U485" s="63" t="s">
        <v>13</v>
      </c>
      <c r="V485" s="63"/>
      <c r="W485" s="63"/>
      <c r="X485" s="119">
        <v>20.87</v>
      </c>
      <c r="Y485" s="119">
        <v>15.4</v>
      </c>
      <c r="Z485" s="69"/>
      <c r="AA485" s="179"/>
      <c r="AB485" s="98"/>
      <c r="AC485" s="9"/>
      <c r="AD485" s="9" t="s">
        <v>278</v>
      </c>
      <c r="AE485" s="63"/>
      <c r="AF485" s="63"/>
      <c r="AG485" s="76"/>
      <c r="AH485" s="76"/>
      <c r="AI485" s="76"/>
      <c r="AJ485" s="76"/>
      <c r="AK485" s="76"/>
      <c r="AL485" s="76"/>
      <c r="AM485" s="76"/>
      <c r="AN485" s="76"/>
      <c r="AO485" s="76"/>
      <c r="AP485" s="76"/>
      <c r="AQ485" s="76"/>
      <c r="AR485" s="76"/>
      <c r="AS485" s="76"/>
      <c r="AT485" s="76"/>
      <c r="AU485" s="76"/>
      <c r="AV485" s="76"/>
      <c r="AW485" s="76"/>
      <c r="AX485" s="76"/>
      <c r="AY485" s="76"/>
      <c r="AZ485" s="76"/>
      <c r="BA485" s="76"/>
      <c r="BB485" s="76"/>
      <c r="BC485" s="76"/>
      <c r="BD485" s="76"/>
      <c r="BE485" s="76"/>
      <c r="BF485" s="76"/>
      <c r="BG485" s="76"/>
      <c r="BH485" s="76"/>
      <c r="BI485" s="76"/>
      <c r="BJ485" s="76"/>
      <c r="BK485" s="76"/>
      <c r="BL485" s="76"/>
      <c r="BM485" s="76"/>
      <c r="BN485" s="76"/>
      <c r="BO485" s="76"/>
      <c r="BP485" s="76"/>
      <c r="BQ485" s="76"/>
      <c r="BR485" s="76"/>
      <c r="BS485" s="76"/>
      <c r="BT485" s="76"/>
      <c r="BU485" s="76"/>
      <c r="BV485" s="76"/>
      <c r="BW485" s="76"/>
      <c r="BX485" s="76"/>
      <c r="BY485" s="76"/>
      <c r="BZ485" s="76"/>
      <c r="CA485" s="76"/>
      <c r="CB485" s="76"/>
      <c r="CC485" s="76"/>
      <c r="CD485" s="76"/>
      <c r="CE485" s="76"/>
      <c r="CF485" s="76"/>
      <c r="CG485" s="76"/>
      <c r="CH485" s="76"/>
      <c r="CI485" s="76"/>
      <c r="CJ485" s="76"/>
      <c r="CK485" s="76"/>
      <c r="CL485" s="76"/>
      <c r="CM485" s="76"/>
      <c r="CN485" s="76"/>
      <c r="CO485" s="76"/>
      <c r="CP485" s="76"/>
      <c r="CQ485" s="76"/>
      <c r="CR485" s="76"/>
      <c r="CS485" s="76"/>
      <c r="CT485" s="76"/>
      <c r="CU485" s="76"/>
      <c r="CV485" s="76"/>
      <c r="CW485" s="76"/>
      <c r="CX485" s="76"/>
      <c r="CY485" s="76"/>
      <c r="CZ485" s="76"/>
      <c r="DA485" s="76"/>
      <c r="DB485" s="76"/>
      <c r="DC485" s="76"/>
      <c r="DD485" s="76"/>
      <c r="DE485" s="76"/>
      <c r="DF485" s="76"/>
      <c r="DG485" s="76"/>
      <c r="DH485" s="76"/>
      <c r="DI485" s="76"/>
      <c r="DJ485" s="76"/>
      <c r="DK485" s="76"/>
      <c r="DL485" s="76"/>
      <c r="DM485" s="76"/>
      <c r="DN485" s="76"/>
      <c r="DO485" s="76"/>
      <c r="DP485" s="76"/>
      <c r="DQ485" s="76"/>
      <c r="DR485" s="76"/>
      <c r="DS485" s="76"/>
      <c r="DT485" s="76"/>
      <c r="DU485" s="76"/>
      <c r="DV485" s="76"/>
      <c r="DW485" s="76"/>
      <c r="DX485" s="76"/>
      <c r="DY485" s="76"/>
      <c r="DZ485" s="76"/>
      <c r="EA485" s="10"/>
      <c r="EB485" s="10"/>
      <c r="EC485" s="10"/>
    </row>
    <row r="486" spans="1:133" s="84" customFormat="1" ht="17" x14ac:dyDescent="0.2">
      <c r="A486" s="100" t="str">
        <f>CONCATENATE(E486," ",F486)</f>
        <v>Paleolama mirifica</v>
      </c>
      <c r="B486" s="9"/>
      <c r="C486" s="69" t="s">
        <v>1571</v>
      </c>
      <c r="D486" s="69" t="s">
        <v>2153</v>
      </c>
      <c r="E486" s="2" t="s">
        <v>247</v>
      </c>
      <c r="F486" s="2" t="s">
        <v>248</v>
      </c>
      <c r="G486" s="9">
        <v>30967</v>
      </c>
      <c r="H486" s="8">
        <v>880</v>
      </c>
      <c r="I486" s="9" t="s">
        <v>249</v>
      </c>
      <c r="J486" s="8" t="s">
        <v>241</v>
      </c>
      <c r="K486" s="69" t="s">
        <v>175</v>
      </c>
      <c r="L486" s="175" t="s">
        <v>395</v>
      </c>
      <c r="M486" s="134">
        <v>30</v>
      </c>
      <c r="N486" s="105"/>
      <c r="O486" s="105"/>
      <c r="P486" s="63"/>
      <c r="Q486" s="69" t="s">
        <v>207</v>
      </c>
      <c r="R486" s="69" t="s">
        <v>2363</v>
      </c>
      <c r="S486" s="69"/>
      <c r="T486" s="63" t="s">
        <v>171</v>
      </c>
      <c r="U486" s="63" t="s">
        <v>13</v>
      </c>
      <c r="V486" s="63"/>
      <c r="W486" s="63"/>
      <c r="X486" s="119">
        <v>20.09</v>
      </c>
      <c r="Y486" s="119">
        <v>14.65</v>
      </c>
      <c r="Z486" s="69"/>
      <c r="AA486" s="179"/>
      <c r="AB486" s="98"/>
      <c r="AC486" s="9"/>
      <c r="AD486" s="9" t="s">
        <v>277</v>
      </c>
      <c r="AE486" s="63"/>
      <c r="AF486" s="63"/>
      <c r="AG486" s="76"/>
      <c r="AH486" s="76"/>
      <c r="AI486" s="76"/>
      <c r="AJ486" s="76"/>
      <c r="AK486" s="76"/>
      <c r="AL486" s="76"/>
      <c r="AM486" s="76"/>
      <c r="AN486" s="76"/>
      <c r="AO486" s="76"/>
      <c r="AP486" s="76"/>
      <c r="AQ486" s="76"/>
      <c r="AR486" s="76"/>
      <c r="AS486" s="76"/>
      <c r="AT486" s="76"/>
      <c r="AU486" s="76"/>
      <c r="AV486" s="76"/>
      <c r="AW486" s="76"/>
      <c r="AX486" s="76"/>
      <c r="AY486" s="76"/>
      <c r="AZ486" s="76"/>
      <c r="BA486" s="76"/>
      <c r="BB486" s="76"/>
      <c r="BC486" s="76"/>
      <c r="BD486" s="76"/>
      <c r="BE486" s="76"/>
      <c r="BF486" s="76"/>
      <c r="BG486" s="76"/>
      <c r="BH486" s="76"/>
      <c r="BI486" s="76"/>
      <c r="BJ486" s="76"/>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row>
    <row r="487" spans="1:133" s="84" customFormat="1" ht="17" x14ac:dyDescent="0.2">
      <c r="A487" s="100" t="str">
        <f>CONCATENATE(E487," ",F487)</f>
        <v>paleolama mirifica</v>
      </c>
      <c r="B487" s="9"/>
      <c r="C487" s="69" t="s">
        <v>1571</v>
      </c>
      <c r="D487" s="69" t="s">
        <v>2153</v>
      </c>
      <c r="E487" s="2" t="s">
        <v>286</v>
      </c>
      <c r="F487" s="2" t="s">
        <v>248</v>
      </c>
      <c r="G487" s="9">
        <v>30967</v>
      </c>
      <c r="H487" s="8">
        <v>916</v>
      </c>
      <c r="I487" s="9" t="s">
        <v>249</v>
      </c>
      <c r="J487" s="8" t="s">
        <v>241</v>
      </c>
      <c r="K487" s="69" t="s">
        <v>175</v>
      </c>
      <c r="L487" s="175" t="s">
        <v>395</v>
      </c>
      <c r="M487" s="134">
        <v>30</v>
      </c>
      <c r="N487" s="105"/>
      <c r="O487" s="105"/>
      <c r="P487" s="63"/>
      <c r="Q487" s="69" t="s">
        <v>207</v>
      </c>
      <c r="R487" s="69" t="s">
        <v>2363</v>
      </c>
      <c r="S487" s="69"/>
      <c r="T487" s="63" t="s">
        <v>171</v>
      </c>
      <c r="U487" s="63" t="s">
        <v>13</v>
      </c>
      <c r="V487" s="63"/>
      <c r="W487" s="63"/>
      <c r="X487" s="119">
        <v>24</v>
      </c>
      <c r="Y487" s="119">
        <v>13.07</v>
      </c>
      <c r="Z487" s="69"/>
      <c r="AA487" s="179"/>
      <c r="AB487" s="98"/>
      <c r="AC487" s="9"/>
      <c r="AD487" s="9" t="s">
        <v>287</v>
      </c>
      <c r="AE487" s="63"/>
      <c r="AF487" s="63"/>
      <c r="AG487" s="76"/>
      <c r="AH487" s="76"/>
      <c r="AI487" s="76"/>
      <c r="AJ487" s="76"/>
      <c r="AK487" s="76"/>
      <c r="AL487" s="76"/>
      <c r="AM487" s="76"/>
      <c r="AN487" s="76"/>
      <c r="AO487" s="76"/>
      <c r="AP487" s="76"/>
      <c r="AQ487" s="76"/>
      <c r="AR487" s="76"/>
      <c r="AS487" s="76"/>
      <c r="AT487" s="76"/>
      <c r="AU487" s="76"/>
      <c r="AV487" s="76"/>
      <c r="AW487" s="76"/>
      <c r="AX487" s="76"/>
      <c r="AY487" s="76"/>
      <c r="AZ487" s="76"/>
      <c r="BA487" s="76"/>
      <c r="BB487" s="76"/>
      <c r="BC487" s="76"/>
      <c r="BD487" s="76"/>
      <c r="BE487" s="76"/>
      <c r="BF487" s="76"/>
      <c r="BG487" s="76"/>
      <c r="BH487" s="76"/>
      <c r="BI487" s="76"/>
      <c r="BJ487" s="76"/>
      <c r="BK487" s="10"/>
      <c r="BL487" s="10"/>
      <c r="BM487" s="10"/>
      <c r="BN487" s="10"/>
      <c r="BO487" s="10"/>
      <c r="BP487" s="10"/>
      <c r="BQ487" s="10"/>
      <c r="BR487" s="10"/>
      <c r="BS487" s="10"/>
      <c r="BT487" s="10"/>
      <c r="BU487" s="10"/>
      <c r="BV487" s="10"/>
      <c r="BW487" s="10"/>
      <c r="BX487" s="10"/>
      <c r="BY487" s="10"/>
      <c r="BZ487" s="10"/>
      <c r="CA487" s="10"/>
      <c r="CB487" s="10"/>
      <c r="CC487" s="10"/>
      <c r="CD487" s="10"/>
      <c r="CE487" s="10"/>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row>
    <row r="488" spans="1:133" s="84" customFormat="1" ht="17" x14ac:dyDescent="0.2">
      <c r="A488" s="100" t="str">
        <f>CONCATENATE(E488," ",F488)</f>
        <v>paleolama mirifica</v>
      </c>
      <c r="B488" s="83"/>
      <c r="C488" s="69" t="s">
        <v>1571</v>
      </c>
      <c r="D488" s="69" t="s">
        <v>2153</v>
      </c>
      <c r="E488" s="2" t="s">
        <v>286</v>
      </c>
      <c r="F488" s="2" t="s">
        <v>248</v>
      </c>
      <c r="G488" s="9">
        <v>30967</v>
      </c>
      <c r="H488" s="8">
        <v>1028</v>
      </c>
      <c r="I488" s="9" t="s">
        <v>249</v>
      </c>
      <c r="J488" s="8" t="s">
        <v>241</v>
      </c>
      <c r="K488" s="69" t="s">
        <v>175</v>
      </c>
      <c r="L488" s="175" t="s">
        <v>395</v>
      </c>
      <c r="M488" s="134">
        <v>30</v>
      </c>
      <c r="N488" s="105"/>
      <c r="O488" s="105"/>
      <c r="P488" s="63"/>
      <c r="Q488" s="69" t="s">
        <v>207</v>
      </c>
      <c r="R488" s="69" t="s">
        <v>2363</v>
      </c>
      <c r="S488" s="69"/>
      <c r="T488" s="63" t="s">
        <v>166</v>
      </c>
      <c r="U488" s="63" t="s">
        <v>13</v>
      </c>
      <c r="V488" s="63"/>
      <c r="W488" s="63"/>
      <c r="X488" s="119">
        <v>22.9</v>
      </c>
      <c r="Y488" s="119">
        <v>12.14</v>
      </c>
      <c r="Z488" s="69"/>
      <c r="AA488" s="179"/>
      <c r="AB488" s="98"/>
      <c r="AC488" s="9"/>
      <c r="AD488" s="9" t="s">
        <v>288</v>
      </c>
      <c r="AE488" s="63"/>
      <c r="AF488" s="63"/>
      <c r="AG488" s="76"/>
      <c r="AH488" s="76"/>
      <c r="AI488" s="76"/>
      <c r="AJ488" s="76"/>
      <c r="AK488" s="76"/>
      <c r="AL488" s="76"/>
      <c r="AM488" s="76"/>
      <c r="AN488" s="76"/>
      <c r="AO488" s="76"/>
      <c r="AP488" s="76"/>
      <c r="AQ488" s="76"/>
      <c r="AR488" s="76"/>
      <c r="AS488" s="76"/>
      <c r="AT488" s="76"/>
      <c r="AU488" s="76"/>
      <c r="AV488" s="76"/>
      <c r="AW488" s="76"/>
      <c r="AX488" s="76"/>
      <c r="AY488" s="76"/>
      <c r="AZ488" s="76"/>
      <c r="BA488" s="76"/>
      <c r="BB488" s="76"/>
      <c r="BC488" s="76"/>
      <c r="BD488" s="76"/>
      <c r="BE488" s="76"/>
      <c r="BF488" s="76"/>
      <c r="BG488" s="76"/>
      <c r="BH488" s="76"/>
      <c r="BI488" s="76"/>
      <c r="BJ488" s="76"/>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row>
    <row r="489" spans="1:133" s="84" customFormat="1" ht="17" x14ac:dyDescent="0.2">
      <c r="A489" s="100" t="str">
        <f>CONCATENATE(E489," ",F489)</f>
        <v>Paleolama mirifica</v>
      </c>
      <c r="B489" s="83"/>
      <c r="C489" s="69" t="s">
        <v>1571</v>
      </c>
      <c r="D489" s="69" t="s">
        <v>2153</v>
      </c>
      <c r="E489" s="2" t="s">
        <v>247</v>
      </c>
      <c r="F489" s="2" t="s">
        <v>248</v>
      </c>
      <c r="G489" s="9">
        <v>30967</v>
      </c>
      <c r="H489" s="8">
        <v>1590</v>
      </c>
      <c r="I489" s="9" t="s">
        <v>249</v>
      </c>
      <c r="J489" s="8" t="s">
        <v>241</v>
      </c>
      <c r="K489" s="69" t="s">
        <v>175</v>
      </c>
      <c r="L489" s="175" t="s">
        <v>395</v>
      </c>
      <c r="M489" s="134">
        <v>30</v>
      </c>
      <c r="N489" s="105"/>
      <c r="O489" s="105"/>
      <c r="P489" s="63"/>
      <c r="Q489" s="69" t="s">
        <v>207</v>
      </c>
      <c r="R489" s="69" t="s">
        <v>2363</v>
      </c>
      <c r="S489" s="69"/>
      <c r="T489" s="63" t="s">
        <v>171</v>
      </c>
      <c r="U489" s="63" t="s">
        <v>13</v>
      </c>
      <c r="V489" s="63"/>
      <c r="W489" s="63"/>
      <c r="X489" s="119">
        <v>21.97</v>
      </c>
      <c r="Y489" s="119">
        <v>13.54</v>
      </c>
      <c r="Z489" s="69"/>
      <c r="AA489" s="179"/>
      <c r="AB489" s="98"/>
      <c r="AC489" s="9"/>
      <c r="AD489" s="9" t="s">
        <v>279</v>
      </c>
      <c r="AE489" s="63"/>
      <c r="AF489" s="63"/>
      <c r="AG489" s="76"/>
      <c r="AH489" s="76"/>
      <c r="AI489" s="76"/>
      <c r="AJ489" s="76"/>
      <c r="AK489" s="76"/>
      <c r="AL489" s="76"/>
      <c r="AM489" s="76"/>
      <c r="AN489" s="76"/>
      <c r="AO489" s="76"/>
      <c r="AP489" s="76"/>
      <c r="AQ489" s="76"/>
      <c r="AR489" s="76"/>
      <c r="AS489" s="76"/>
      <c r="AT489" s="76"/>
      <c r="AU489" s="76"/>
      <c r="AV489" s="76"/>
      <c r="AW489" s="76"/>
      <c r="AX489" s="76"/>
      <c r="AY489" s="76"/>
      <c r="AZ489" s="76"/>
      <c r="BA489" s="76"/>
      <c r="BB489" s="76"/>
      <c r="BC489" s="76"/>
      <c r="BD489" s="76"/>
      <c r="BE489" s="76"/>
      <c r="BF489" s="76"/>
      <c r="BG489" s="76"/>
      <c r="BH489" s="76"/>
      <c r="BI489" s="76"/>
      <c r="BJ489" s="76"/>
      <c r="BK489" s="10"/>
      <c r="BL489" s="10"/>
      <c r="BM489" s="10"/>
      <c r="BN489" s="10"/>
      <c r="BO489" s="10"/>
      <c r="BP489" s="10"/>
      <c r="BQ489" s="10"/>
      <c r="BR489" s="10"/>
      <c r="BS489" s="10"/>
      <c r="BT489" s="10"/>
      <c r="BU489" s="10"/>
      <c r="BV489" s="10"/>
      <c r="BW489" s="10"/>
      <c r="BX489" s="10"/>
      <c r="BY489" s="10"/>
      <c r="BZ489" s="10"/>
      <c r="CA489" s="10"/>
      <c r="CB489" s="10"/>
      <c r="CC489" s="10"/>
      <c r="CD489" s="10"/>
      <c r="CE489" s="10"/>
      <c r="CF489" s="10"/>
      <c r="CG489" s="10"/>
      <c r="CH489" s="10"/>
      <c r="CI489" s="10"/>
      <c r="CJ489" s="10"/>
      <c r="CK489" s="10"/>
      <c r="CL489" s="10"/>
      <c r="CM489" s="10"/>
      <c r="CN489" s="10"/>
      <c r="CO489" s="10"/>
      <c r="CP489" s="10"/>
      <c r="CQ489" s="10"/>
      <c r="CR489" s="10"/>
      <c r="CS489" s="10"/>
      <c r="CT489" s="10"/>
      <c r="CU489" s="10"/>
      <c r="CV489" s="10"/>
      <c r="CW489" s="10"/>
      <c r="CX489" s="10"/>
      <c r="CY489" s="10"/>
      <c r="CZ489" s="10"/>
      <c r="DA489" s="10"/>
      <c r="DB489" s="10"/>
      <c r="DC489" s="10"/>
      <c r="DD489" s="10"/>
      <c r="DE489" s="10"/>
      <c r="DF489" s="10"/>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row>
    <row r="490" spans="1:133" s="84" customFormat="1" ht="17" x14ac:dyDescent="0.2">
      <c r="A490" s="100" t="str">
        <f>CONCATENATE(E490," ",F490)</f>
        <v>Paleolama mirifica</v>
      </c>
      <c r="B490" s="9" t="s">
        <v>1885</v>
      </c>
      <c r="C490" s="69" t="s">
        <v>1571</v>
      </c>
      <c r="D490" s="69" t="s">
        <v>2153</v>
      </c>
      <c r="E490" s="2" t="s">
        <v>247</v>
      </c>
      <c r="F490" s="2" t="s">
        <v>248</v>
      </c>
      <c r="G490" s="9">
        <v>30967</v>
      </c>
      <c r="H490" s="8">
        <v>1806</v>
      </c>
      <c r="I490" s="9" t="s">
        <v>249</v>
      </c>
      <c r="J490" s="8" t="s">
        <v>241</v>
      </c>
      <c r="K490" s="69" t="s">
        <v>175</v>
      </c>
      <c r="L490" s="175" t="s">
        <v>395</v>
      </c>
      <c r="M490" s="134">
        <v>30</v>
      </c>
      <c r="N490" s="105"/>
      <c r="O490" s="105"/>
      <c r="P490" s="63"/>
      <c r="Q490" s="69" t="s">
        <v>207</v>
      </c>
      <c r="R490" s="69" t="s">
        <v>2363</v>
      </c>
      <c r="S490" s="69"/>
      <c r="T490" s="63" t="s">
        <v>166</v>
      </c>
      <c r="U490" s="63" t="s">
        <v>13</v>
      </c>
      <c r="V490" s="63"/>
      <c r="W490" s="63"/>
      <c r="X490" s="119">
        <v>19.920000000000002</v>
      </c>
      <c r="Y490" s="119">
        <v>15.25</v>
      </c>
      <c r="Z490" s="69"/>
      <c r="AA490" s="179"/>
      <c r="AB490" s="98"/>
      <c r="AC490" s="9"/>
      <c r="AD490" s="9" t="s">
        <v>1887</v>
      </c>
      <c r="AE490" s="63"/>
      <c r="AF490" s="63"/>
      <c r="AG490" s="76"/>
      <c r="AH490" s="76"/>
      <c r="AI490" s="76"/>
      <c r="AJ490" s="76"/>
      <c r="AK490" s="76"/>
      <c r="AL490" s="76"/>
      <c r="AM490" s="76"/>
      <c r="AN490" s="76"/>
      <c r="AO490" s="76"/>
      <c r="AP490" s="76"/>
      <c r="AQ490" s="76"/>
      <c r="AR490" s="76"/>
      <c r="AS490" s="76"/>
      <c r="AT490" s="76"/>
      <c r="AU490" s="76"/>
      <c r="AV490" s="76"/>
      <c r="AW490" s="76"/>
      <c r="AX490" s="76"/>
      <c r="AY490" s="76"/>
      <c r="AZ490" s="76"/>
      <c r="BA490" s="76"/>
      <c r="BB490" s="76"/>
      <c r="BC490" s="76"/>
      <c r="BD490" s="76"/>
      <c r="BE490" s="76"/>
      <c r="BF490" s="76"/>
      <c r="BG490" s="76"/>
      <c r="BH490" s="76"/>
      <c r="BI490" s="76"/>
      <c r="BJ490" s="76"/>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c r="DY490" s="10"/>
      <c r="DZ490" s="10"/>
      <c r="EA490" s="10"/>
      <c r="EB490" s="10"/>
      <c r="EC490" s="10"/>
    </row>
    <row r="491" spans="1:133" s="84" customFormat="1" ht="17" x14ac:dyDescent="0.2">
      <c r="A491" s="100" t="str">
        <f>CONCATENATE(E491," ",F491)</f>
        <v>Paleolama mirifica</v>
      </c>
      <c r="B491" s="9" t="s">
        <v>1888</v>
      </c>
      <c r="C491" s="69" t="s">
        <v>1571</v>
      </c>
      <c r="D491" s="69" t="s">
        <v>2153</v>
      </c>
      <c r="E491" s="2" t="s">
        <v>247</v>
      </c>
      <c r="F491" s="2" t="s">
        <v>248</v>
      </c>
      <c r="G491" s="9">
        <v>30967</v>
      </c>
      <c r="H491" s="8">
        <v>2576</v>
      </c>
      <c r="I491" s="9" t="s">
        <v>249</v>
      </c>
      <c r="J491" s="8" t="s">
        <v>241</v>
      </c>
      <c r="K491" s="69" t="s">
        <v>175</v>
      </c>
      <c r="L491" s="175" t="s">
        <v>395</v>
      </c>
      <c r="M491" s="134">
        <v>30</v>
      </c>
      <c r="N491" s="105"/>
      <c r="O491" s="105"/>
      <c r="P491" s="63"/>
      <c r="Q491" s="69" t="s">
        <v>207</v>
      </c>
      <c r="R491" s="69" t="s">
        <v>2363</v>
      </c>
      <c r="S491" s="69"/>
      <c r="T491" s="63" t="s">
        <v>171</v>
      </c>
      <c r="U491" s="63" t="s">
        <v>13</v>
      </c>
      <c r="V491" s="63"/>
      <c r="W491" s="63"/>
      <c r="X491" s="119">
        <v>23.42</v>
      </c>
      <c r="Y491" s="119">
        <v>15.49</v>
      </c>
      <c r="Z491" s="69"/>
      <c r="AA491" s="179"/>
      <c r="AB491" s="98"/>
      <c r="AC491" s="9"/>
      <c r="AD491" s="9"/>
      <c r="AE491" s="63"/>
      <c r="AF491" s="63"/>
      <c r="AG491" s="76"/>
      <c r="AH491" s="76"/>
      <c r="AI491" s="76"/>
      <c r="AJ491" s="76"/>
      <c r="AK491" s="76"/>
      <c r="AL491" s="76"/>
      <c r="AM491" s="76"/>
      <c r="AN491" s="76"/>
      <c r="AO491" s="76"/>
      <c r="AP491" s="76"/>
      <c r="AQ491" s="76"/>
      <c r="AR491" s="76"/>
      <c r="AS491" s="76"/>
      <c r="AT491" s="76"/>
      <c r="AU491" s="76"/>
      <c r="AV491" s="76"/>
      <c r="AW491" s="76"/>
      <c r="AX491" s="76"/>
      <c r="AY491" s="76"/>
      <c r="AZ491" s="76"/>
      <c r="BA491" s="76"/>
      <c r="BB491" s="76"/>
      <c r="BC491" s="76"/>
      <c r="BD491" s="76"/>
      <c r="BE491" s="76"/>
      <c r="BF491" s="76"/>
      <c r="BG491" s="76"/>
      <c r="BH491" s="76"/>
      <c r="BI491" s="76"/>
      <c r="BJ491" s="76"/>
      <c r="BK491" s="10"/>
      <c r="BL491" s="10"/>
      <c r="BM491" s="10"/>
      <c r="BN491" s="10"/>
      <c r="BO491" s="10"/>
      <c r="BP491" s="10"/>
      <c r="BQ491" s="10"/>
      <c r="BR491" s="10"/>
      <c r="BS491" s="10"/>
      <c r="BT491" s="10"/>
      <c r="BU491" s="10"/>
      <c r="BV491" s="10"/>
      <c r="BW491" s="10"/>
      <c r="BX491" s="10"/>
      <c r="BY491" s="10"/>
      <c r="BZ491" s="10"/>
      <c r="CA491" s="10"/>
      <c r="CB491" s="10"/>
      <c r="CC491" s="10"/>
      <c r="CD491" s="10"/>
      <c r="CE491" s="10"/>
      <c r="CF491" s="10"/>
      <c r="CG491" s="10"/>
      <c r="CH491" s="10"/>
      <c r="CI491" s="10"/>
      <c r="CJ491" s="10"/>
      <c r="CK491" s="10"/>
      <c r="CL491" s="10"/>
      <c r="CM491" s="10"/>
      <c r="CN491" s="10"/>
      <c r="CO491" s="10"/>
      <c r="CP491" s="10"/>
      <c r="CQ491" s="10"/>
      <c r="CR491" s="10"/>
      <c r="CS491" s="10"/>
      <c r="CT491" s="10"/>
      <c r="CU491" s="10"/>
      <c r="CV491" s="10"/>
      <c r="CW491" s="10"/>
      <c r="CX491" s="10"/>
      <c r="CY491" s="10"/>
      <c r="CZ491" s="10"/>
      <c r="DA491" s="10"/>
      <c r="DB491" s="10"/>
      <c r="DC491" s="10"/>
      <c r="DD491" s="10"/>
      <c r="DE491" s="10"/>
      <c r="DF491" s="10"/>
      <c r="DG491" s="10"/>
      <c r="DH491" s="10"/>
      <c r="DI491" s="10"/>
      <c r="DJ491" s="10"/>
      <c r="DK491" s="10"/>
      <c r="DL491" s="10"/>
      <c r="DM491" s="10"/>
      <c r="DN491" s="10"/>
      <c r="DO491" s="10"/>
      <c r="DP491" s="10"/>
      <c r="DQ491" s="10"/>
      <c r="DR491" s="10"/>
      <c r="DS491" s="10"/>
      <c r="DT491" s="10"/>
      <c r="DU491" s="10"/>
      <c r="DV491" s="10"/>
      <c r="DW491" s="10"/>
      <c r="DX491" s="10"/>
      <c r="DY491" s="10"/>
      <c r="DZ491" s="10"/>
      <c r="EA491" s="10"/>
      <c r="EB491" s="10"/>
      <c r="EC491" s="10"/>
    </row>
    <row r="492" spans="1:133" s="84" customFormat="1" ht="17" x14ac:dyDescent="0.2">
      <c r="A492" s="100" t="str">
        <f>CONCATENATE(E492," ",F492)</f>
        <v>Paleolama mirifica</v>
      </c>
      <c r="B492" s="9" t="s">
        <v>1888</v>
      </c>
      <c r="C492" s="69" t="s">
        <v>1571</v>
      </c>
      <c r="D492" s="69" t="s">
        <v>2153</v>
      </c>
      <c r="E492" s="2" t="s">
        <v>247</v>
      </c>
      <c r="F492" s="2" t="s">
        <v>248</v>
      </c>
      <c r="G492" s="9">
        <v>30967</v>
      </c>
      <c r="H492" s="8">
        <v>2578</v>
      </c>
      <c r="I492" s="9" t="s">
        <v>249</v>
      </c>
      <c r="J492" s="8" t="s">
        <v>241</v>
      </c>
      <c r="K492" s="69" t="s">
        <v>175</v>
      </c>
      <c r="L492" s="175" t="s">
        <v>395</v>
      </c>
      <c r="M492" s="134">
        <v>30</v>
      </c>
      <c r="N492" s="105"/>
      <c r="O492" s="105"/>
      <c r="P492" s="63"/>
      <c r="Q492" s="69" t="s">
        <v>207</v>
      </c>
      <c r="R492" s="69" t="s">
        <v>2363</v>
      </c>
      <c r="S492" s="69"/>
      <c r="T492" s="63" t="s">
        <v>166</v>
      </c>
      <c r="U492" s="63" t="s">
        <v>13</v>
      </c>
      <c r="V492" s="63"/>
      <c r="W492" s="63"/>
      <c r="X492" s="119">
        <v>20.36</v>
      </c>
      <c r="Y492" s="119">
        <v>14.86</v>
      </c>
      <c r="Z492" s="69"/>
      <c r="AA492" s="179"/>
      <c r="AB492" s="98"/>
      <c r="AC492" s="9"/>
      <c r="AD492" s="9"/>
      <c r="AE492" s="63"/>
      <c r="AF492" s="63"/>
      <c r="AG492" s="76"/>
      <c r="AH492" s="76"/>
      <c r="AI492" s="76"/>
      <c r="AJ492" s="76"/>
      <c r="AK492" s="76"/>
      <c r="AL492" s="76"/>
      <c r="AM492" s="76"/>
      <c r="AN492" s="76"/>
      <c r="AO492" s="76"/>
      <c r="AP492" s="76"/>
      <c r="AQ492" s="76"/>
      <c r="AR492" s="76"/>
      <c r="AS492" s="76"/>
      <c r="AT492" s="76"/>
      <c r="AU492" s="76"/>
      <c r="AV492" s="76"/>
      <c r="AW492" s="76"/>
      <c r="AX492" s="76"/>
      <c r="AY492" s="76"/>
      <c r="AZ492" s="76"/>
      <c r="BA492" s="76"/>
      <c r="BB492" s="76"/>
      <c r="BC492" s="76"/>
      <c r="BD492" s="76"/>
      <c r="BE492" s="76"/>
      <c r="BF492" s="76"/>
      <c r="BG492" s="76"/>
      <c r="BH492" s="76"/>
      <c r="BI492" s="76"/>
      <c r="BJ492" s="76"/>
      <c r="BK492" s="10"/>
      <c r="BL492" s="10"/>
      <c r="BM492" s="10"/>
      <c r="BN492" s="10"/>
      <c r="BO492" s="10"/>
      <c r="BP492" s="10"/>
      <c r="BQ492" s="10"/>
      <c r="BR492" s="10"/>
      <c r="BS492" s="10"/>
      <c r="BT492" s="10"/>
      <c r="BU492" s="10"/>
      <c r="BV492" s="10"/>
      <c r="BW492" s="10"/>
      <c r="BX492" s="10"/>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c r="DG492" s="10"/>
      <c r="DH492" s="10"/>
      <c r="DI492" s="10"/>
      <c r="DJ492" s="10"/>
      <c r="DK492" s="10"/>
      <c r="DL492" s="10"/>
      <c r="DM492" s="10"/>
      <c r="DN492" s="10"/>
      <c r="DO492" s="10"/>
      <c r="DP492" s="10"/>
      <c r="DQ492" s="10"/>
      <c r="DR492" s="10"/>
      <c r="DS492" s="10"/>
      <c r="DT492" s="10"/>
      <c r="DU492" s="10"/>
      <c r="DV492" s="10"/>
      <c r="DW492" s="10"/>
      <c r="DX492" s="10"/>
      <c r="DY492" s="10"/>
      <c r="DZ492" s="10"/>
      <c r="EA492" s="10"/>
      <c r="EB492" s="10"/>
      <c r="EC492" s="10"/>
    </row>
    <row r="493" spans="1:133" s="84" customFormat="1" ht="17" x14ac:dyDescent="0.2">
      <c r="A493" s="100" t="str">
        <f>CONCATENATE(E493," ",F493)</f>
        <v>Paleolama mirifica</v>
      </c>
      <c r="B493" s="9" t="s">
        <v>1888</v>
      </c>
      <c r="C493" s="69" t="s">
        <v>1571</v>
      </c>
      <c r="D493" s="69" t="s">
        <v>2153</v>
      </c>
      <c r="E493" s="2" t="s">
        <v>247</v>
      </c>
      <c r="F493" s="2" t="s">
        <v>248</v>
      </c>
      <c r="G493" s="9">
        <v>30967</v>
      </c>
      <c r="H493" s="8">
        <v>2579</v>
      </c>
      <c r="I493" s="9" t="s">
        <v>249</v>
      </c>
      <c r="J493" s="8" t="s">
        <v>241</v>
      </c>
      <c r="K493" s="69" t="s">
        <v>175</v>
      </c>
      <c r="L493" s="175" t="s">
        <v>395</v>
      </c>
      <c r="M493" s="134">
        <v>30</v>
      </c>
      <c r="N493" s="105"/>
      <c r="O493" s="105"/>
      <c r="P493" s="63"/>
      <c r="Q493" s="69" t="s">
        <v>207</v>
      </c>
      <c r="R493" s="69" t="s">
        <v>2363</v>
      </c>
      <c r="S493" s="69"/>
      <c r="T493" s="63" t="s">
        <v>166</v>
      </c>
      <c r="U493" s="63" t="s">
        <v>13</v>
      </c>
      <c r="V493" s="63"/>
      <c r="W493" s="63"/>
      <c r="X493" s="119">
        <v>21.42</v>
      </c>
      <c r="Y493" s="119">
        <v>13.96</v>
      </c>
      <c r="Z493" s="69"/>
      <c r="AA493" s="179"/>
      <c r="AB493" s="98"/>
      <c r="AC493" s="9"/>
      <c r="AD493" s="9"/>
      <c r="AE493" s="63"/>
      <c r="AF493" s="63"/>
      <c r="AG493" s="76"/>
      <c r="AH493" s="76"/>
      <c r="AI493" s="76"/>
      <c r="AJ493" s="76"/>
      <c r="AK493" s="76"/>
      <c r="AL493" s="76"/>
      <c r="AM493" s="76"/>
      <c r="AN493" s="76"/>
      <c r="AO493" s="76"/>
      <c r="AP493" s="76"/>
      <c r="AQ493" s="76"/>
      <c r="AR493" s="76"/>
      <c r="AS493" s="76"/>
      <c r="AT493" s="76"/>
      <c r="AU493" s="76"/>
      <c r="AV493" s="76"/>
      <c r="AW493" s="76"/>
      <c r="AX493" s="76"/>
      <c r="AY493" s="76"/>
      <c r="AZ493" s="76"/>
      <c r="BA493" s="76"/>
      <c r="BB493" s="76"/>
      <c r="BC493" s="76"/>
      <c r="BD493" s="76"/>
      <c r="BE493" s="76"/>
      <c r="BF493" s="76"/>
      <c r="BG493" s="76"/>
      <c r="BH493" s="76"/>
      <c r="BI493" s="76"/>
      <c r="BJ493" s="76"/>
      <c r="BK493" s="10"/>
      <c r="BL493" s="10"/>
      <c r="BM493" s="10"/>
      <c r="BN493" s="10"/>
      <c r="BO493" s="10"/>
      <c r="BP493" s="10"/>
      <c r="BQ493" s="10"/>
      <c r="BR493" s="10"/>
      <c r="BS493" s="10"/>
      <c r="BT493" s="10"/>
      <c r="BU493" s="10"/>
      <c r="BV493" s="10"/>
      <c r="BW493" s="10"/>
      <c r="BX493" s="10"/>
      <c r="BY493" s="10"/>
      <c r="BZ493" s="10"/>
      <c r="CA493" s="10"/>
      <c r="CB493" s="10"/>
      <c r="CC493" s="10"/>
      <c r="CD493" s="10"/>
      <c r="CE493" s="10"/>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c r="DC493" s="10"/>
      <c r="DD493" s="10"/>
      <c r="DE493" s="10"/>
      <c r="DF493" s="10"/>
      <c r="DG493" s="10"/>
      <c r="DH493" s="10"/>
      <c r="DI493" s="10"/>
      <c r="DJ493" s="10"/>
      <c r="DK493" s="10"/>
      <c r="DL493" s="10"/>
      <c r="DM493" s="10"/>
      <c r="DN493" s="10"/>
      <c r="DO493" s="10"/>
      <c r="DP493" s="10"/>
      <c r="DQ493" s="10"/>
      <c r="DR493" s="10"/>
      <c r="DS493" s="10"/>
      <c r="DT493" s="10"/>
      <c r="DU493" s="10"/>
      <c r="DV493" s="10"/>
      <c r="DW493" s="10"/>
      <c r="DX493" s="10"/>
      <c r="DY493" s="10"/>
      <c r="DZ493" s="10"/>
      <c r="EA493" s="10"/>
      <c r="EB493" s="10"/>
      <c r="EC493" s="10"/>
    </row>
    <row r="494" spans="1:133" s="84" customFormat="1" ht="17" x14ac:dyDescent="0.2">
      <c r="A494" s="100" t="str">
        <f>CONCATENATE(E494," ",F494)</f>
        <v>Paleolama mirifica</v>
      </c>
      <c r="B494" s="9" t="s">
        <v>1888</v>
      </c>
      <c r="C494" s="69" t="s">
        <v>1571</v>
      </c>
      <c r="D494" s="69" t="s">
        <v>2153</v>
      </c>
      <c r="E494" s="2" t="s">
        <v>247</v>
      </c>
      <c r="F494" s="2" t="s">
        <v>248</v>
      </c>
      <c r="G494" s="9">
        <v>30967</v>
      </c>
      <c r="H494" s="8">
        <v>2580</v>
      </c>
      <c r="I494" s="9" t="s">
        <v>249</v>
      </c>
      <c r="J494" s="8" t="s">
        <v>241</v>
      </c>
      <c r="K494" s="69" t="s">
        <v>175</v>
      </c>
      <c r="L494" s="175" t="s">
        <v>395</v>
      </c>
      <c r="M494" s="134">
        <v>30</v>
      </c>
      <c r="N494" s="105"/>
      <c r="O494" s="105"/>
      <c r="P494" s="63"/>
      <c r="Q494" s="69" t="s">
        <v>207</v>
      </c>
      <c r="R494" s="69" t="s">
        <v>2363</v>
      </c>
      <c r="S494" s="69"/>
      <c r="T494" s="63" t="s">
        <v>166</v>
      </c>
      <c r="U494" s="63" t="s">
        <v>13</v>
      </c>
      <c r="V494" s="63"/>
      <c r="W494" s="63"/>
      <c r="X494" s="119">
        <v>23.7</v>
      </c>
      <c r="Y494" s="119">
        <v>15.55</v>
      </c>
      <c r="Z494" s="69"/>
      <c r="AA494" s="179"/>
      <c r="AB494" s="98"/>
      <c r="AC494" s="9"/>
      <c r="AD494" s="9"/>
      <c r="AE494" s="63"/>
      <c r="AF494" s="63"/>
      <c r="AG494" s="76"/>
      <c r="AH494" s="76"/>
      <c r="AI494" s="76"/>
      <c r="AJ494" s="76"/>
      <c r="AK494" s="76"/>
      <c r="AL494" s="76"/>
      <c r="AM494" s="76"/>
      <c r="AN494" s="76"/>
      <c r="AO494" s="76"/>
      <c r="AP494" s="76"/>
      <c r="AQ494" s="76"/>
      <c r="AR494" s="76"/>
      <c r="AS494" s="76"/>
      <c r="AT494" s="76"/>
      <c r="AU494" s="76"/>
      <c r="AV494" s="76"/>
      <c r="AW494" s="76"/>
      <c r="AX494" s="76"/>
      <c r="AY494" s="76"/>
      <c r="AZ494" s="76"/>
      <c r="BA494" s="76"/>
      <c r="BB494" s="76"/>
      <c r="BC494" s="76"/>
      <c r="BD494" s="76"/>
      <c r="BE494" s="76"/>
      <c r="BF494" s="76"/>
      <c r="BG494" s="76"/>
      <c r="BH494" s="76"/>
      <c r="BI494" s="76"/>
      <c r="BJ494" s="76"/>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c r="DX494" s="10"/>
      <c r="DY494" s="10"/>
      <c r="DZ494" s="10"/>
      <c r="EA494" s="10"/>
      <c r="EB494" s="10"/>
      <c r="EC494" s="10"/>
    </row>
    <row r="495" spans="1:133" s="84" customFormat="1" ht="17" x14ac:dyDescent="0.2">
      <c r="A495" s="100" t="str">
        <f>CONCATENATE(E495," ",F495)</f>
        <v>Paleolama mirifica</v>
      </c>
      <c r="B495" s="9"/>
      <c r="C495" s="69" t="s">
        <v>1571</v>
      </c>
      <c r="D495" s="69" t="s">
        <v>2153</v>
      </c>
      <c r="E495" s="2" t="s">
        <v>247</v>
      </c>
      <c r="F495" s="2" t="s">
        <v>248</v>
      </c>
      <c r="G495" s="9">
        <v>30967</v>
      </c>
      <c r="H495" s="8">
        <v>445</v>
      </c>
      <c r="I495" s="9" t="s">
        <v>249</v>
      </c>
      <c r="J495" s="8" t="s">
        <v>241</v>
      </c>
      <c r="K495" s="69" t="s">
        <v>175</v>
      </c>
      <c r="L495" s="175" t="s">
        <v>395</v>
      </c>
      <c r="M495" s="134">
        <v>30</v>
      </c>
      <c r="N495" s="105"/>
      <c r="O495" s="105"/>
      <c r="P495" s="63"/>
      <c r="Q495" s="69" t="s">
        <v>129</v>
      </c>
      <c r="R495" s="63" t="s">
        <v>2366</v>
      </c>
      <c r="S495" s="69"/>
      <c r="T495" s="63" t="s">
        <v>166</v>
      </c>
      <c r="U495" s="63" t="s">
        <v>13</v>
      </c>
      <c r="V495" s="63"/>
      <c r="W495" s="63"/>
      <c r="X495" s="119">
        <v>23.83</v>
      </c>
      <c r="Y495" s="119">
        <v>14.96</v>
      </c>
      <c r="Z495" s="69"/>
      <c r="AA495" s="179"/>
      <c r="AB495" s="98"/>
      <c r="AC495" s="9"/>
      <c r="AD495" s="9" t="s">
        <v>280</v>
      </c>
      <c r="AE495" s="63"/>
      <c r="AF495" s="63"/>
      <c r="AG495" s="76"/>
      <c r="AH495" s="76"/>
      <c r="AI495" s="76"/>
      <c r="AJ495" s="76"/>
      <c r="AK495" s="76"/>
      <c r="AL495" s="76"/>
      <c r="AM495" s="76"/>
      <c r="AN495" s="76"/>
      <c r="AO495" s="76"/>
      <c r="AP495" s="76"/>
      <c r="AQ495" s="76"/>
      <c r="AR495" s="76"/>
      <c r="AS495" s="76"/>
      <c r="AT495" s="76"/>
      <c r="AU495" s="76"/>
      <c r="AV495" s="76"/>
      <c r="AW495" s="76"/>
      <c r="AX495" s="76"/>
      <c r="AY495" s="76"/>
      <c r="AZ495" s="76"/>
      <c r="BA495" s="76"/>
      <c r="BB495" s="76"/>
      <c r="BC495" s="76"/>
      <c r="BD495" s="76"/>
      <c r="BE495" s="76"/>
      <c r="BF495" s="76"/>
      <c r="BG495" s="76"/>
      <c r="BH495" s="76"/>
      <c r="BI495" s="76"/>
      <c r="BJ495" s="76"/>
      <c r="BK495" s="10"/>
      <c r="BL495" s="10"/>
      <c r="BM495" s="10"/>
      <c r="BN495" s="10"/>
      <c r="BO495" s="10"/>
      <c r="BP495" s="10"/>
      <c r="BQ495" s="10"/>
      <c r="BR495" s="10"/>
      <c r="BS495" s="10"/>
      <c r="BT495" s="10"/>
      <c r="BU495" s="10"/>
      <c r="BV495" s="10"/>
      <c r="BW495" s="10"/>
      <c r="BX495" s="10"/>
      <c r="BY495" s="10"/>
      <c r="BZ495" s="10"/>
      <c r="CA495" s="10"/>
      <c r="CB495" s="10"/>
      <c r="CC495" s="10"/>
      <c r="CD495" s="10"/>
      <c r="CE495" s="10"/>
      <c r="CF495" s="10"/>
      <c r="CG495" s="10"/>
      <c r="CH495" s="10"/>
      <c r="CI495" s="10"/>
      <c r="CJ495" s="10"/>
      <c r="CK495" s="10"/>
      <c r="CL495" s="10"/>
      <c r="CM495" s="10"/>
      <c r="CN495" s="10"/>
      <c r="CO495" s="10"/>
      <c r="CP495" s="10"/>
      <c r="CQ495" s="10"/>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row>
    <row r="496" spans="1:133" s="84" customFormat="1" ht="17" x14ac:dyDescent="0.2">
      <c r="A496" s="100" t="str">
        <f>CONCATENATE(E496," ",F496)</f>
        <v>Paleolama mirifica</v>
      </c>
      <c r="B496" s="9"/>
      <c r="C496" s="69" t="s">
        <v>1571</v>
      </c>
      <c r="D496" s="69" t="s">
        <v>2153</v>
      </c>
      <c r="E496" s="2" t="s">
        <v>247</v>
      </c>
      <c r="F496" s="2" t="s">
        <v>248</v>
      </c>
      <c r="G496" s="9">
        <v>30967</v>
      </c>
      <c r="H496" s="8">
        <v>485</v>
      </c>
      <c r="I496" s="9" t="s">
        <v>249</v>
      </c>
      <c r="J496" s="8" t="s">
        <v>241</v>
      </c>
      <c r="K496" s="69" t="s">
        <v>175</v>
      </c>
      <c r="L496" s="175" t="s">
        <v>395</v>
      </c>
      <c r="M496" s="134">
        <v>30</v>
      </c>
      <c r="N496" s="105"/>
      <c r="O496" s="105"/>
      <c r="P496" s="63"/>
      <c r="Q496" s="69" t="s">
        <v>129</v>
      </c>
      <c r="R496" s="63" t="s">
        <v>2366</v>
      </c>
      <c r="S496" s="69"/>
      <c r="T496" s="63" t="s">
        <v>166</v>
      </c>
      <c r="U496" s="63" t="s">
        <v>13</v>
      </c>
      <c r="V496" s="63"/>
      <c r="W496" s="63"/>
      <c r="X496" s="119">
        <v>25.74</v>
      </c>
      <c r="Y496" s="119">
        <v>16.7</v>
      </c>
      <c r="Z496" s="69"/>
      <c r="AA496" s="179"/>
      <c r="AB496" s="98"/>
      <c r="AC496" s="9"/>
      <c r="AD496" s="9" t="s">
        <v>278</v>
      </c>
      <c r="AE496" s="63"/>
      <c r="AF496" s="63"/>
      <c r="AG496" s="76"/>
      <c r="AH496" s="76"/>
      <c r="AI496" s="76"/>
      <c r="AJ496" s="76"/>
      <c r="AK496" s="76"/>
      <c r="AL496" s="76"/>
      <c r="AM496" s="76"/>
      <c r="AN496" s="76"/>
      <c r="AO496" s="76"/>
      <c r="AP496" s="76"/>
      <c r="AQ496" s="76"/>
      <c r="AR496" s="76"/>
      <c r="AS496" s="76"/>
      <c r="AT496" s="76"/>
      <c r="AU496" s="76"/>
      <c r="AV496" s="76"/>
      <c r="AW496" s="76"/>
      <c r="AX496" s="76"/>
      <c r="AY496" s="76"/>
      <c r="AZ496" s="76"/>
      <c r="BA496" s="76"/>
      <c r="BB496" s="76"/>
      <c r="BC496" s="76"/>
      <c r="BD496" s="76"/>
      <c r="BE496" s="76"/>
      <c r="BF496" s="76"/>
      <c r="BG496" s="76"/>
      <c r="BH496" s="76"/>
      <c r="BI496" s="76"/>
      <c r="BJ496" s="76"/>
      <c r="BK496" s="10"/>
      <c r="BL496" s="10"/>
      <c r="BM496" s="10"/>
      <c r="BN496" s="10"/>
      <c r="BO496" s="10"/>
      <c r="BP496" s="10"/>
      <c r="BQ496" s="10"/>
      <c r="BR496" s="10"/>
      <c r="BS496" s="10"/>
      <c r="BT496" s="10"/>
      <c r="BU496" s="10"/>
      <c r="BV496" s="10"/>
      <c r="BW496" s="10"/>
      <c r="BX496" s="10"/>
      <c r="BY496" s="10"/>
      <c r="BZ496" s="10"/>
      <c r="CA496" s="10"/>
      <c r="CB496" s="10"/>
      <c r="CC496" s="10"/>
      <c r="CD496" s="10"/>
      <c r="CE496" s="10"/>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row>
    <row r="497" spans="1:133" s="84" customFormat="1" ht="17" x14ac:dyDescent="0.2">
      <c r="A497" s="100" t="str">
        <f>CONCATENATE(E497," ",F497)</f>
        <v>Paleolama mirifica</v>
      </c>
      <c r="B497" s="9"/>
      <c r="C497" s="69" t="s">
        <v>1571</v>
      </c>
      <c r="D497" s="69" t="s">
        <v>2153</v>
      </c>
      <c r="E497" s="2" t="s">
        <v>247</v>
      </c>
      <c r="F497" s="2" t="s">
        <v>248</v>
      </c>
      <c r="G497" s="9">
        <v>30967</v>
      </c>
      <c r="H497" s="8">
        <v>880</v>
      </c>
      <c r="I497" s="9" t="s">
        <v>249</v>
      </c>
      <c r="J497" s="8" t="s">
        <v>241</v>
      </c>
      <c r="K497" s="69" t="s">
        <v>175</v>
      </c>
      <c r="L497" s="175" t="s">
        <v>395</v>
      </c>
      <c r="M497" s="134">
        <v>30</v>
      </c>
      <c r="N497" s="105"/>
      <c r="O497" s="105"/>
      <c r="P497" s="63"/>
      <c r="Q497" s="69" t="s">
        <v>129</v>
      </c>
      <c r="R497" s="63" t="s">
        <v>2366</v>
      </c>
      <c r="S497" s="69"/>
      <c r="T497" s="63" t="s">
        <v>171</v>
      </c>
      <c r="U497" s="63" t="s">
        <v>13</v>
      </c>
      <c r="V497" s="63"/>
      <c r="W497" s="63"/>
      <c r="X497" s="119">
        <v>22.77</v>
      </c>
      <c r="Y497" s="119">
        <v>14.69</v>
      </c>
      <c r="Z497" s="69"/>
      <c r="AA497" s="179"/>
      <c r="AB497" s="98"/>
      <c r="AC497" s="9"/>
      <c r="AD497" s="9" t="s">
        <v>277</v>
      </c>
      <c r="AE497" s="63"/>
      <c r="AF497" s="63"/>
      <c r="AG497" s="76"/>
      <c r="AH497" s="76"/>
      <c r="AI497" s="76"/>
      <c r="AJ497" s="76"/>
      <c r="AK497" s="76"/>
      <c r="AL497" s="76"/>
      <c r="AM497" s="76"/>
      <c r="AN497" s="76"/>
      <c r="AO497" s="76"/>
      <c r="AP497" s="76"/>
      <c r="AQ497" s="76"/>
      <c r="AR497" s="76"/>
      <c r="AS497" s="76"/>
      <c r="AT497" s="76"/>
      <c r="AU497" s="76"/>
      <c r="AV497" s="76"/>
      <c r="AW497" s="76"/>
      <c r="AX497" s="76"/>
      <c r="AY497" s="76"/>
      <c r="AZ497" s="76"/>
      <c r="BA497" s="76"/>
      <c r="BB497" s="76"/>
      <c r="BC497" s="76"/>
      <c r="BD497" s="76"/>
      <c r="BE497" s="76"/>
      <c r="BF497" s="76"/>
      <c r="BG497" s="76"/>
      <c r="BH497" s="76"/>
      <c r="BI497" s="76"/>
      <c r="BJ497" s="76"/>
      <c r="BK497" s="76"/>
      <c r="BL497" s="76"/>
      <c r="BM497" s="76"/>
      <c r="BN497" s="76"/>
      <c r="BO497" s="76"/>
      <c r="BP497" s="76"/>
      <c r="BQ497" s="76"/>
      <c r="BR497" s="76"/>
      <c r="BS497" s="76"/>
      <c r="BT497" s="76"/>
      <c r="BU497" s="76"/>
      <c r="BV497" s="76"/>
      <c r="BW497" s="76"/>
      <c r="BX497" s="76"/>
      <c r="BY497" s="76"/>
      <c r="BZ497" s="76"/>
      <c r="CA497" s="76"/>
      <c r="CB497" s="76"/>
      <c r="CC497" s="76"/>
      <c r="CD497" s="76"/>
      <c r="CE497" s="76"/>
      <c r="CF497" s="76"/>
      <c r="CG497" s="76"/>
      <c r="CH497" s="76"/>
      <c r="CI497" s="76"/>
      <c r="CJ497" s="76"/>
      <c r="CK497" s="76"/>
      <c r="CL497" s="76"/>
      <c r="CM497" s="76"/>
      <c r="CN497" s="76"/>
      <c r="CO497" s="76"/>
      <c r="CP497" s="76"/>
      <c r="CQ497" s="76"/>
      <c r="CR497" s="76"/>
      <c r="CS497" s="76"/>
      <c r="CT497" s="76"/>
      <c r="CU497" s="76"/>
      <c r="CV497" s="76"/>
      <c r="CW497" s="76"/>
      <c r="CX497" s="76"/>
      <c r="CY497" s="76"/>
      <c r="CZ497" s="76"/>
      <c r="DA497" s="76"/>
      <c r="DB497" s="76"/>
      <c r="DC497" s="76"/>
      <c r="DD497" s="76"/>
      <c r="DE497" s="76"/>
      <c r="DF497" s="76"/>
      <c r="DG497" s="76"/>
      <c r="DH497" s="76"/>
      <c r="DI497" s="76"/>
      <c r="DJ497" s="76"/>
      <c r="DK497" s="76"/>
      <c r="DL497" s="76"/>
      <c r="DM497" s="76"/>
      <c r="DN497" s="76"/>
      <c r="DO497" s="76"/>
      <c r="DP497" s="76"/>
      <c r="DQ497" s="76"/>
      <c r="DR497" s="76"/>
      <c r="DS497" s="76"/>
      <c r="DT497" s="76"/>
      <c r="DU497" s="76"/>
      <c r="DV497" s="76"/>
      <c r="DW497" s="76"/>
      <c r="DX497" s="76"/>
      <c r="DY497" s="76"/>
      <c r="DZ497" s="76"/>
    </row>
    <row r="498" spans="1:133" s="84" customFormat="1" ht="17" x14ac:dyDescent="0.2">
      <c r="A498" s="100" t="str">
        <f>CONCATENATE(E498," ",F498)</f>
        <v>paleolama mirifica</v>
      </c>
      <c r="B498" s="9"/>
      <c r="C498" s="69" t="s">
        <v>1571</v>
      </c>
      <c r="D498" s="69" t="s">
        <v>2153</v>
      </c>
      <c r="E498" s="2" t="s">
        <v>286</v>
      </c>
      <c r="F498" s="2" t="s">
        <v>248</v>
      </c>
      <c r="G498" s="9">
        <v>30967</v>
      </c>
      <c r="H498" s="8">
        <v>916</v>
      </c>
      <c r="I498" s="9" t="s">
        <v>249</v>
      </c>
      <c r="J498" s="8" t="s">
        <v>241</v>
      </c>
      <c r="K498" s="69" t="s">
        <v>175</v>
      </c>
      <c r="L498" s="175" t="s">
        <v>395</v>
      </c>
      <c r="M498" s="134">
        <v>30</v>
      </c>
      <c r="N498" s="105"/>
      <c r="O498" s="105"/>
      <c r="P498" s="63"/>
      <c r="Q498" s="69" t="s">
        <v>129</v>
      </c>
      <c r="R498" s="63" t="s">
        <v>2366</v>
      </c>
      <c r="S498" s="69"/>
      <c r="T498" s="63" t="s">
        <v>171</v>
      </c>
      <c r="U498" s="63" t="s">
        <v>13</v>
      </c>
      <c r="V498" s="63"/>
      <c r="W498" s="63"/>
      <c r="X498" s="119">
        <v>26.73</v>
      </c>
      <c r="Y498" s="119">
        <v>13.97</v>
      </c>
      <c r="Z498" s="69"/>
      <c r="AA498" s="179"/>
      <c r="AB498" s="98"/>
      <c r="AC498" s="9"/>
      <c r="AD498" s="9" t="s">
        <v>287</v>
      </c>
      <c r="AE498" s="63"/>
      <c r="AF498" s="63"/>
      <c r="AG498" s="76"/>
      <c r="AH498" s="76"/>
      <c r="AI498" s="76"/>
      <c r="AJ498" s="76"/>
      <c r="AK498" s="76"/>
      <c r="AL498" s="76"/>
      <c r="AM498" s="76"/>
      <c r="AN498" s="76"/>
      <c r="AO498" s="76"/>
      <c r="AP498" s="76"/>
      <c r="AQ498" s="76"/>
      <c r="AR498" s="76"/>
      <c r="AS498" s="76"/>
      <c r="AT498" s="76"/>
      <c r="AU498" s="76"/>
      <c r="AV498" s="76"/>
      <c r="AW498" s="76"/>
      <c r="AX498" s="76"/>
      <c r="AY498" s="76"/>
      <c r="AZ498" s="76"/>
      <c r="BA498" s="76"/>
      <c r="BB498" s="76"/>
      <c r="BC498" s="76"/>
      <c r="BD498" s="76"/>
      <c r="BE498" s="76"/>
      <c r="BF498" s="76"/>
      <c r="BG498" s="76"/>
      <c r="BH498" s="76"/>
      <c r="BI498" s="76"/>
      <c r="BJ498" s="76"/>
      <c r="BK498" s="76"/>
      <c r="BL498" s="76"/>
      <c r="BM498" s="76"/>
      <c r="BN498" s="76"/>
      <c r="BO498" s="76"/>
      <c r="BP498" s="76"/>
      <c r="BQ498" s="76"/>
      <c r="BR498" s="76"/>
      <c r="BS498" s="76"/>
      <c r="BT498" s="76"/>
      <c r="BU498" s="76"/>
      <c r="BV498" s="76"/>
      <c r="BW498" s="76"/>
      <c r="BX498" s="76"/>
      <c r="BY498" s="76"/>
      <c r="BZ498" s="76"/>
      <c r="CA498" s="76"/>
      <c r="CB498" s="76"/>
      <c r="CC498" s="76"/>
      <c r="CD498" s="76"/>
      <c r="CE498" s="76"/>
      <c r="CF498" s="76"/>
      <c r="CG498" s="76"/>
      <c r="CH498" s="76"/>
      <c r="CI498" s="76"/>
      <c r="CJ498" s="76"/>
      <c r="CK498" s="76"/>
      <c r="CL498" s="76"/>
      <c r="CM498" s="76"/>
      <c r="CN498" s="76"/>
      <c r="CO498" s="76"/>
      <c r="CP498" s="76"/>
      <c r="CQ498" s="76"/>
      <c r="CR498" s="76"/>
      <c r="CS498" s="76"/>
      <c r="CT498" s="76"/>
      <c r="CU498" s="76"/>
      <c r="CV498" s="76"/>
      <c r="CW498" s="76"/>
      <c r="CX498" s="76"/>
      <c r="CY498" s="76"/>
      <c r="CZ498" s="76"/>
      <c r="DA498" s="76"/>
      <c r="DB498" s="76"/>
      <c r="DC498" s="76"/>
      <c r="DD498" s="76"/>
      <c r="DE498" s="76"/>
      <c r="DF498" s="76"/>
      <c r="DG498" s="76"/>
      <c r="DH498" s="76"/>
      <c r="DI498" s="76"/>
      <c r="DJ498" s="76"/>
      <c r="DK498" s="76"/>
      <c r="DL498" s="76"/>
      <c r="DM498" s="76"/>
      <c r="DN498" s="76"/>
      <c r="DO498" s="76"/>
      <c r="DP498" s="76"/>
      <c r="DQ498" s="76"/>
      <c r="DR498" s="76"/>
      <c r="DS498" s="76"/>
      <c r="DT498" s="76"/>
      <c r="DU498" s="76"/>
      <c r="DV498" s="76"/>
      <c r="DW498" s="76"/>
      <c r="DX498" s="76"/>
      <c r="DY498" s="76"/>
      <c r="DZ498" s="76"/>
    </row>
    <row r="499" spans="1:133" s="84" customFormat="1" ht="17" x14ac:dyDescent="0.2">
      <c r="A499" s="100" t="str">
        <f>CONCATENATE(E499," ",F499)</f>
        <v>Paleolama mirifica</v>
      </c>
      <c r="B499" s="83"/>
      <c r="C499" s="69" t="s">
        <v>1571</v>
      </c>
      <c r="D499" s="69" t="s">
        <v>2153</v>
      </c>
      <c r="E499" s="2" t="s">
        <v>247</v>
      </c>
      <c r="F499" s="2" t="s">
        <v>248</v>
      </c>
      <c r="G499" s="9">
        <v>30967</v>
      </c>
      <c r="H499" s="8">
        <v>1274</v>
      </c>
      <c r="I499" s="9" t="s">
        <v>249</v>
      </c>
      <c r="J499" s="8" t="s">
        <v>241</v>
      </c>
      <c r="K499" s="69" t="s">
        <v>175</v>
      </c>
      <c r="L499" s="175" t="s">
        <v>395</v>
      </c>
      <c r="M499" s="134">
        <v>30</v>
      </c>
      <c r="N499" s="105"/>
      <c r="O499" s="105"/>
      <c r="P499" s="63"/>
      <c r="Q499" s="69" t="s">
        <v>129</v>
      </c>
      <c r="R499" s="63" t="s">
        <v>2366</v>
      </c>
      <c r="S499" s="69"/>
      <c r="T499" s="63" t="s">
        <v>171</v>
      </c>
      <c r="U499" s="63" t="s">
        <v>13</v>
      </c>
      <c r="V499" s="63"/>
      <c r="W499" s="63"/>
      <c r="X499" s="119">
        <v>22.48</v>
      </c>
      <c r="Y499" s="119">
        <v>14.57</v>
      </c>
      <c r="Z499" s="69"/>
      <c r="AA499" s="179"/>
      <c r="AB499" s="98"/>
      <c r="AC499" s="9"/>
      <c r="AD499" s="9" t="s">
        <v>279</v>
      </c>
      <c r="AE499" s="63"/>
      <c r="AF499" s="63"/>
      <c r="AG499" s="76"/>
      <c r="AH499" s="76"/>
      <c r="AI499" s="76"/>
      <c r="AJ499" s="76"/>
      <c r="AK499" s="76"/>
      <c r="AL499" s="76"/>
      <c r="AM499" s="76"/>
      <c r="AN499" s="76"/>
      <c r="AO499" s="76"/>
      <c r="AP499" s="76"/>
      <c r="AQ499" s="76"/>
      <c r="AR499" s="76"/>
      <c r="AS499" s="76"/>
      <c r="AT499" s="76"/>
      <c r="AU499" s="76"/>
      <c r="AV499" s="76"/>
      <c r="AW499" s="76"/>
      <c r="AX499" s="76"/>
      <c r="AY499" s="76"/>
      <c r="AZ499" s="76"/>
      <c r="BA499" s="76"/>
      <c r="BB499" s="76"/>
      <c r="BC499" s="76"/>
      <c r="BD499" s="76"/>
      <c r="BE499" s="76"/>
      <c r="BF499" s="76"/>
      <c r="BG499" s="76"/>
      <c r="BH499" s="76"/>
      <c r="BI499" s="76"/>
      <c r="BJ499" s="76"/>
      <c r="BK499" s="76"/>
      <c r="BL499" s="76"/>
      <c r="BM499" s="76"/>
      <c r="BN499" s="76"/>
      <c r="BO499" s="76"/>
      <c r="BP499" s="76"/>
      <c r="BQ499" s="76"/>
      <c r="BR499" s="76"/>
      <c r="BS499" s="76"/>
      <c r="BT499" s="76"/>
      <c r="BU499" s="76"/>
      <c r="BV499" s="76"/>
      <c r="BW499" s="76"/>
      <c r="BX499" s="76"/>
      <c r="BY499" s="76"/>
      <c r="BZ499" s="76"/>
      <c r="CA499" s="76"/>
      <c r="CB499" s="76"/>
      <c r="CC499" s="76"/>
      <c r="CD499" s="76"/>
      <c r="CE499" s="76"/>
      <c r="CF499" s="76"/>
      <c r="CG499" s="76"/>
      <c r="CH499" s="76"/>
      <c r="CI499" s="76"/>
      <c r="CJ499" s="76"/>
      <c r="CK499" s="76"/>
      <c r="CL499" s="76"/>
      <c r="CM499" s="76"/>
      <c r="CN499" s="76"/>
      <c r="CO499" s="76"/>
      <c r="CP499" s="76"/>
      <c r="CQ499" s="76"/>
      <c r="CR499" s="76"/>
      <c r="CS499" s="76"/>
      <c r="CT499" s="76"/>
      <c r="CU499" s="76"/>
      <c r="CV499" s="76"/>
      <c r="CW499" s="76"/>
      <c r="CX499" s="76"/>
      <c r="CY499" s="76"/>
      <c r="CZ499" s="76"/>
      <c r="DA499" s="76"/>
      <c r="DB499" s="76"/>
      <c r="DC499" s="76"/>
      <c r="DD499" s="76"/>
      <c r="DE499" s="76"/>
      <c r="DF499" s="76"/>
      <c r="DG499" s="76"/>
      <c r="DH499" s="76"/>
      <c r="DI499" s="76"/>
      <c r="DJ499" s="76"/>
      <c r="DK499" s="76"/>
      <c r="DL499" s="76"/>
      <c r="DM499" s="76"/>
      <c r="DN499" s="76"/>
      <c r="DO499" s="76"/>
      <c r="DP499" s="76"/>
      <c r="DQ499" s="76"/>
      <c r="DR499" s="76"/>
      <c r="DS499" s="76"/>
      <c r="DT499" s="76"/>
      <c r="DU499" s="76"/>
      <c r="DV499" s="76"/>
      <c r="DW499" s="76"/>
      <c r="DX499" s="76"/>
      <c r="DY499" s="76"/>
      <c r="DZ499" s="76"/>
      <c r="EA499" s="10"/>
      <c r="EB499" s="10"/>
      <c r="EC499" s="10"/>
    </row>
    <row r="500" spans="1:133" s="84" customFormat="1" ht="17" x14ac:dyDescent="0.2">
      <c r="A500" s="100" t="str">
        <f>CONCATENATE(E500," ",F500)</f>
        <v>Paleolama mirifica</v>
      </c>
      <c r="B500" s="9"/>
      <c r="C500" s="69" t="s">
        <v>1571</v>
      </c>
      <c r="D500" s="69" t="s">
        <v>2153</v>
      </c>
      <c r="E500" s="2" t="s">
        <v>247</v>
      </c>
      <c r="F500" s="2" t="s">
        <v>248</v>
      </c>
      <c r="G500" s="9">
        <v>30967</v>
      </c>
      <c r="H500" s="8">
        <v>1590</v>
      </c>
      <c r="I500" s="9" t="s">
        <v>249</v>
      </c>
      <c r="J500" s="8" t="s">
        <v>241</v>
      </c>
      <c r="K500" s="69" t="s">
        <v>175</v>
      </c>
      <c r="L500" s="175" t="s">
        <v>395</v>
      </c>
      <c r="M500" s="134">
        <v>30</v>
      </c>
      <c r="N500" s="105"/>
      <c r="O500" s="105"/>
      <c r="P500" s="63"/>
      <c r="Q500" s="69" t="s">
        <v>129</v>
      </c>
      <c r="R500" s="63" t="s">
        <v>2366</v>
      </c>
      <c r="S500" s="69"/>
      <c r="T500" s="63" t="s">
        <v>171</v>
      </c>
      <c r="U500" s="63" t="s">
        <v>13</v>
      </c>
      <c r="V500" s="63"/>
      <c r="W500" s="63"/>
      <c r="X500" s="119">
        <v>24.64</v>
      </c>
      <c r="Y500" s="119">
        <v>13.85</v>
      </c>
      <c r="Z500" s="69"/>
      <c r="AA500" s="179"/>
      <c r="AB500" s="98"/>
      <c r="AC500" s="9"/>
      <c r="AD500" s="9" t="s">
        <v>279</v>
      </c>
      <c r="AE500" s="63"/>
      <c r="AF500" s="63"/>
      <c r="AG500" s="76"/>
      <c r="AH500" s="76"/>
      <c r="AI500" s="76"/>
      <c r="AJ500" s="76"/>
      <c r="AK500" s="76"/>
      <c r="AL500" s="76"/>
      <c r="AM500" s="76"/>
      <c r="AN500" s="76"/>
      <c r="AO500" s="76"/>
      <c r="AP500" s="76"/>
      <c r="AQ500" s="76"/>
      <c r="AR500" s="76"/>
      <c r="AS500" s="76"/>
      <c r="AT500" s="76"/>
      <c r="AU500" s="76"/>
      <c r="AV500" s="76"/>
      <c r="AW500" s="76"/>
      <c r="AX500" s="76"/>
      <c r="AY500" s="76"/>
      <c r="AZ500" s="76"/>
      <c r="BA500" s="76"/>
      <c r="BB500" s="76"/>
      <c r="BC500" s="76"/>
      <c r="BD500" s="76"/>
      <c r="BE500" s="76"/>
      <c r="BF500" s="76"/>
      <c r="BG500" s="76"/>
      <c r="BH500" s="76"/>
      <c r="BI500" s="76"/>
      <c r="BJ500" s="76"/>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row>
    <row r="501" spans="1:133" s="84" customFormat="1" ht="17" x14ac:dyDescent="0.2">
      <c r="A501" s="100" t="str">
        <f>CONCATENATE(E501," ",F501)</f>
        <v>Paleolama mirifica</v>
      </c>
      <c r="B501" s="9"/>
      <c r="C501" s="69" t="s">
        <v>1571</v>
      </c>
      <c r="D501" s="69" t="s">
        <v>2153</v>
      </c>
      <c r="E501" s="2" t="s">
        <v>247</v>
      </c>
      <c r="F501" s="2" t="s">
        <v>248</v>
      </c>
      <c r="G501" s="9">
        <v>30967</v>
      </c>
      <c r="H501" s="8">
        <v>1274</v>
      </c>
      <c r="I501" s="9" t="s">
        <v>249</v>
      </c>
      <c r="J501" s="8" t="s">
        <v>241</v>
      </c>
      <c r="K501" s="69" t="s">
        <v>175</v>
      </c>
      <c r="L501" s="175" t="s">
        <v>395</v>
      </c>
      <c r="M501" s="134">
        <v>30</v>
      </c>
      <c r="N501" s="105"/>
      <c r="O501" s="105"/>
      <c r="P501" s="63"/>
      <c r="Q501" s="69" t="s">
        <v>152</v>
      </c>
      <c r="R501" s="69" t="s">
        <v>2367</v>
      </c>
      <c r="S501" s="69"/>
      <c r="T501" s="63" t="s">
        <v>171</v>
      </c>
      <c r="U501" s="63" t="s">
        <v>13</v>
      </c>
      <c r="V501" s="63"/>
      <c r="W501" s="63"/>
      <c r="X501" s="119">
        <v>28.48</v>
      </c>
      <c r="Y501" s="119">
        <v>13.56</v>
      </c>
      <c r="Z501" s="69"/>
      <c r="AA501" s="179"/>
      <c r="AB501" s="98"/>
      <c r="AC501" s="9"/>
      <c r="AD501" s="9" t="s">
        <v>279</v>
      </c>
      <c r="AE501" s="63"/>
      <c r="AF501" s="63"/>
      <c r="AG501" s="76"/>
      <c r="AH501" s="76"/>
      <c r="AI501" s="76"/>
      <c r="AJ501" s="76"/>
      <c r="AK501" s="76"/>
      <c r="AL501" s="76"/>
      <c r="AM501" s="76"/>
      <c r="AN501" s="76"/>
      <c r="AO501" s="76"/>
      <c r="AP501" s="76"/>
      <c r="AQ501" s="76"/>
      <c r="AR501" s="76"/>
      <c r="AS501" s="76"/>
      <c r="AT501" s="76"/>
      <c r="AU501" s="76"/>
      <c r="AV501" s="76"/>
      <c r="AW501" s="76"/>
      <c r="AX501" s="76"/>
      <c r="AY501" s="76"/>
      <c r="AZ501" s="76"/>
      <c r="BA501" s="76"/>
      <c r="BB501" s="76"/>
      <c r="BC501" s="76"/>
      <c r="BD501" s="76"/>
      <c r="BE501" s="76"/>
      <c r="BF501" s="76"/>
      <c r="BG501" s="76"/>
      <c r="BH501" s="76"/>
      <c r="BI501" s="76"/>
      <c r="BJ501" s="76"/>
      <c r="BK501" s="76"/>
      <c r="BL501" s="76"/>
      <c r="BM501" s="76"/>
      <c r="BN501" s="76"/>
      <c r="BO501" s="76"/>
      <c r="BP501" s="76"/>
      <c r="BQ501" s="76"/>
      <c r="BR501" s="76"/>
      <c r="BS501" s="76"/>
      <c r="BT501" s="76"/>
      <c r="BU501" s="76"/>
      <c r="BV501" s="76"/>
      <c r="BW501" s="76"/>
      <c r="BX501" s="76"/>
      <c r="BY501" s="76"/>
      <c r="BZ501" s="76"/>
      <c r="CA501" s="76"/>
      <c r="CB501" s="76"/>
      <c r="CC501" s="76"/>
      <c r="CD501" s="76"/>
      <c r="CE501" s="76"/>
      <c r="CF501" s="76"/>
      <c r="CG501" s="76"/>
      <c r="CH501" s="76"/>
      <c r="CI501" s="76"/>
      <c r="CJ501" s="76"/>
      <c r="CK501" s="76"/>
      <c r="CL501" s="76"/>
      <c r="CM501" s="76"/>
      <c r="CN501" s="76"/>
      <c r="CO501" s="76"/>
      <c r="CP501" s="76"/>
      <c r="CQ501" s="76"/>
      <c r="CR501" s="76"/>
      <c r="CS501" s="76"/>
      <c r="CT501" s="76"/>
      <c r="CU501" s="76"/>
      <c r="CV501" s="76"/>
      <c r="CW501" s="76"/>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c r="DY501" s="10"/>
      <c r="DZ501" s="10"/>
      <c r="EA501" s="10"/>
      <c r="EB501" s="10"/>
      <c r="EC501" s="10"/>
    </row>
    <row r="502" spans="1:133" s="84" customFormat="1" ht="17" x14ac:dyDescent="0.2">
      <c r="A502" s="100" t="str">
        <f>CONCATENATE(E502," ",F502)</f>
        <v>Paleolama mirifica</v>
      </c>
      <c r="B502" s="9" t="s">
        <v>1885</v>
      </c>
      <c r="C502" s="69" t="s">
        <v>1571</v>
      </c>
      <c r="D502" s="69" t="s">
        <v>2153</v>
      </c>
      <c r="E502" s="2" t="s">
        <v>247</v>
      </c>
      <c r="F502" s="2" t="s">
        <v>248</v>
      </c>
      <c r="G502" s="9">
        <v>30967</v>
      </c>
      <c r="H502" s="8">
        <v>1651</v>
      </c>
      <c r="I502" s="9" t="s">
        <v>249</v>
      </c>
      <c r="J502" s="8" t="s">
        <v>241</v>
      </c>
      <c r="K502" s="69" t="s">
        <v>175</v>
      </c>
      <c r="L502" s="175" t="s">
        <v>395</v>
      </c>
      <c r="M502" s="134">
        <v>30</v>
      </c>
      <c r="N502" s="105"/>
      <c r="O502" s="105"/>
      <c r="P502" s="63"/>
      <c r="Q502" s="69" t="s">
        <v>152</v>
      </c>
      <c r="R502" s="69" t="s">
        <v>2367</v>
      </c>
      <c r="S502" s="69"/>
      <c r="T502" s="63" t="s">
        <v>166</v>
      </c>
      <c r="U502" s="63" t="s">
        <v>13</v>
      </c>
      <c r="V502" s="63"/>
      <c r="W502" s="63"/>
      <c r="X502" s="119">
        <v>35.14</v>
      </c>
      <c r="Y502" s="119">
        <v>16.5</v>
      </c>
      <c r="Z502" s="69"/>
      <c r="AA502" s="179"/>
      <c r="AB502" s="98"/>
      <c r="AC502" s="9"/>
      <c r="AD502" s="9" t="s">
        <v>1886</v>
      </c>
      <c r="AE502" s="63"/>
      <c r="AF502" s="63"/>
      <c r="AG502" s="76"/>
      <c r="AH502" s="76"/>
      <c r="AI502" s="76"/>
      <c r="AJ502" s="76"/>
      <c r="AK502" s="76"/>
      <c r="AL502" s="76"/>
      <c r="AM502" s="76"/>
      <c r="AN502" s="76"/>
      <c r="AO502" s="76"/>
      <c r="AP502" s="76"/>
      <c r="AQ502" s="76"/>
      <c r="AR502" s="76"/>
      <c r="AS502" s="76"/>
      <c r="AT502" s="76"/>
      <c r="AU502" s="76"/>
      <c r="AV502" s="76"/>
      <c r="AW502" s="76"/>
      <c r="AX502" s="76"/>
      <c r="AY502" s="76"/>
      <c r="AZ502" s="76"/>
      <c r="BA502" s="76"/>
      <c r="BB502" s="76"/>
      <c r="BC502" s="76"/>
      <c r="BD502" s="76"/>
      <c r="BE502" s="76"/>
      <c r="BF502" s="76"/>
      <c r="BG502" s="76"/>
      <c r="BH502" s="76"/>
      <c r="BI502" s="76"/>
      <c r="BJ502" s="76"/>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row>
    <row r="503" spans="1:133" s="84" customFormat="1" ht="17" x14ac:dyDescent="0.2">
      <c r="A503" s="100" t="str">
        <f>CONCATENATE(E503," ",F503)</f>
        <v>Paleolama mirifica</v>
      </c>
      <c r="B503" s="9"/>
      <c r="C503" s="69" t="s">
        <v>1571</v>
      </c>
      <c r="D503" s="69" t="s">
        <v>2153</v>
      </c>
      <c r="E503" s="2" t="s">
        <v>247</v>
      </c>
      <c r="F503" s="2" t="s">
        <v>248</v>
      </c>
      <c r="G503" s="9">
        <v>30967</v>
      </c>
      <c r="H503" s="8">
        <v>342</v>
      </c>
      <c r="I503" s="9" t="s">
        <v>249</v>
      </c>
      <c r="J503" s="8" t="s">
        <v>241</v>
      </c>
      <c r="K503" s="69" t="s">
        <v>175</v>
      </c>
      <c r="L503" s="175" t="s">
        <v>395</v>
      </c>
      <c r="M503" s="134">
        <v>30</v>
      </c>
      <c r="N503" s="105"/>
      <c r="O503" s="105"/>
      <c r="P503" s="63"/>
      <c r="Q503" s="69" t="s">
        <v>377</v>
      </c>
      <c r="R503" s="69" t="s">
        <v>2372</v>
      </c>
      <c r="S503" s="69"/>
      <c r="T503" s="63" t="s">
        <v>166</v>
      </c>
      <c r="U503" s="63" t="s">
        <v>13</v>
      </c>
      <c r="V503" s="63"/>
      <c r="W503" s="63"/>
      <c r="X503" s="119">
        <v>26.08</v>
      </c>
      <c r="Y503" s="119">
        <v>11.68</v>
      </c>
      <c r="Z503" s="69"/>
      <c r="AA503" s="179"/>
      <c r="AB503" s="98"/>
      <c r="AC503" s="9"/>
      <c r="AD503" s="9" t="s">
        <v>289</v>
      </c>
      <c r="AE503" s="63"/>
      <c r="AF503" s="63"/>
      <c r="AG503" s="76"/>
      <c r="AH503" s="76"/>
      <c r="AI503" s="76"/>
      <c r="AJ503" s="76"/>
      <c r="AK503" s="76"/>
      <c r="AL503" s="76"/>
      <c r="AM503" s="76"/>
      <c r="AN503" s="76"/>
      <c r="AO503" s="76"/>
      <c r="AP503" s="76"/>
      <c r="AQ503" s="76"/>
      <c r="AR503" s="76"/>
      <c r="AS503" s="76"/>
      <c r="AT503" s="76"/>
      <c r="AU503" s="76"/>
      <c r="AV503" s="76"/>
      <c r="AW503" s="76"/>
      <c r="AX503" s="76"/>
      <c r="AY503" s="76"/>
      <c r="AZ503" s="76"/>
      <c r="BA503" s="76"/>
      <c r="BB503" s="76"/>
      <c r="BC503" s="76"/>
      <c r="BD503" s="76"/>
      <c r="BE503" s="76"/>
      <c r="BF503" s="76"/>
      <c r="BG503" s="76"/>
      <c r="BH503" s="76"/>
      <c r="BI503" s="76"/>
      <c r="BJ503" s="76"/>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row>
    <row r="504" spans="1:133" s="84" customFormat="1" ht="17" x14ac:dyDescent="0.2">
      <c r="A504" s="100" t="str">
        <f>CONCATENATE(E504," ",F504)</f>
        <v>Paleolama mirifica</v>
      </c>
      <c r="B504" s="9"/>
      <c r="C504" s="69" t="s">
        <v>1571</v>
      </c>
      <c r="D504" s="69" t="s">
        <v>2153</v>
      </c>
      <c r="E504" s="2" t="s">
        <v>247</v>
      </c>
      <c r="F504" s="2" t="s">
        <v>248</v>
      </c>
      <c r="G504" s="9">
        <v>30967</v>
      </c>
      <c r="H504" s="8">
        <v>1028</v>
      </c>
      <c r="I504" s="9" t="s">
        <v>249</v>
      </c>
      <c r="J504" s="8" t="s">
        <v>241</v>
      </c>
      <c r="K504" s="69" t="s">
        <v>175</v>
      </c>
      <c r="L504" s="175" t="s">
        <v>395</v>
      </c>
      <c r="M504" s="134">
        <v>30</v>
      </c>
      <c r="N504" s="105"/>
      <c r="O504" s="105"/>
      <c r="P504" s="63"/>
      <c r="Q504" s="69" t="s">
        <v>377</v>
      </c>
      <c r="R504" s="69" t="s">
        <v>2372</v>
      </c>
      <c r="S504" s="69"/>
      <c r="T504" s="63" t="s">
        <v>166</v>
      </c>
      <c r="U504" s="63" t="s">
        <v>13</v>
      </c>
      <c r="V504" s="63"/>
      <c r="W504" s="63"/>
      <c r="X504" s="119">
        <v>26.26</v>
      </c>
      <c r="Y504" s="119">
        <v>11.17</v>
      </c>
      <c r="Z504" s="69"/>
      <c r="AA504" s="179"/>
      <c r="AB504" s="98"/>
      <c r="AC504" s="9"/>
      <c r="AD504" s="9"/>
      <c r="AE504" s="63"/>
      <c r="AF504" s="63"/>
      <c r="AG504" s="76"/>
      <c r="AH504" s="76"/>
      <c r="AI504" s="76"/>
      <c r="AJ504" s="76"/>
      <c r="AK504" s="76"/>
      <c r="AL504" s="76"/>
      <c r="AM504" s="76"/>
      <c r="AN504" s="76"/>
      <c r="AO504" s="76"/>
      <c r="AP504" s="76"/>
      <c r="AQ504" s="76"/>
      <c r="AR504" s="76"/>
      <c r="AS504" s="76"/>
      <c r="AT504" s="76"/>
      <c r="AU504" s="76"/>
      <c r="AV504" s="76"/>
      <c r="AW504" s="76"/>
      <c r="AX504" s="76"/>
      <c r="AY504" s="76"/>
      <c r="AZ504" s="76"/>
      <c r="BA504" s="76"/>
      <c r="BB504" s="76"/>
      <c r="BC504" s="76"/>
      <c r="BD504" s="76"/>
      <c r="BE504" s="76"/>
      <c r="BF504" s="76"/>
      <c r="BG504" s="76"/>
      <c r="BH504" s="76"/>
      <c r="BI504" s="76"/>
      <c r="BJ504" s="76"/>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c r="DY504" s="10"/>
      <c r="DZ504" s="10"/>
    </row>
    <row r="505" spans="1:133" s="84" customFormat="1" ht="17" x14ac:dyDescent="0.2">
      <c r="A505" s="100" t="str">
        <f>CONCATENATE(E505," ",F505)</f>
        <v>Paleolama mirifica</v>
      </c>
      <c r="B505" s="9"/>
      <c r="C505" s="69" t="s">
        <v>1571</v>
      </c>
      <c r="D505" s="69" t="s">
        <v>2153</v>
      </c>
      <c r="E505" s="2" t="s">
        <v>247</v>
      </c>
      <c r="F505" s="2" t="s">
        <v>248</v>
      </c>
      <c r="G505" s="9">
        <v>30967</v>
      </c>
      <c r="H505" s="8">
        <v>874</v>
      </c>
      <c r="I505" s="9" t="s">
        <v>249</v>
      </c>
      <c r="J505" s="8" t="s">
        <v>241</v>
      </c>
      <c r="K505" s="69" t="s">
        <v>175</v>
      </c>
      <c r="L505" s="175" t="s">
        <v>395</v>
      </c>
      <c r="M505" s="134">
        <v>30</v>
      </c>
      <c r="N505" s="105"/>
      <c r="O505" s="105"/>
      <c r="P505" s="63"/>
      <c r="Q505" s="69" t="s">
        <v>16</v>
      </c>
      <c r="R505" s="69" t="s">
        <v>1271</v>
      </c>
      <c r="S505" s="69"/>
      <c r="T505" s="63" t="s">
        <v>171</v>
      </c>
      <c r="U505" s="63" t="s">
        <v>13</v>
      </c>
      <c r="V505" s="63"/>
      <c r="W505" s="63"/>
      <c r="X505" s="119">
        <v>23.61</v>
      </c>
      <c r="Y505" s="119">
        <v>13.26</v>
      </c>
      <c r="Z505" s="69"/>
      <c r="AA505" s="179"/>
      <c r="AB505" s="98"/>
      <c r="AC505" s="9"/>
      <c r="AD505" s="9"/>
      <c r="AE505" s="63"/>
      <c r="AF505" s="63"/>
      <c r="AG505" s="76"/>
      <c r="AH505" s="76"/>
      <c r="AI505" s="76"/>
      <c r="AJ505" s="76"/>
      <c r="AK505" s="76"/>
      <c r="AL505" s="76"/>
      <c r="AM505" s="76"/>
      <c r="AN505" s="76"/>
      <c r="AO505" s="76"/>
      <c r="AP505" s="76"/>
      <c r="AQ505" s="76"/>
      <c r="AR505" s="76"/>
      <c r="AS505" s="76"/>
      <c r="AT505" s="76"/>
      <c r="AU505" s="76"/>
      <c r="AV505" s="76"/>
      <c r="AW505" s="76"/>
      <c r="AX505" s="76"/>
      <c r="AY505" s="76"/>
      <c r="AZ505" s="76"/>
      <c r="BA505" s="76"/>
      <c r="BB505" s="76"/>
      <c r="BC505" s="76"/>
      <c r="BD505" s="76"/>
      <c r="BE505" s="76"/>
      <c r="BF505" s="76"/>
      <c r="BG505" s="76"/>
      <c r="BH505" s="76"/>
      <c r="BI505" s="76"/>
      <c r="BJ505" s="76"/>
      <c r="BK505" s="76"/>
      <c r="BL505" s="76"/>
      <c r="BM505" s="76"/>
      <c r="BN505" s="76"/>
      <c r="BO505" s="76"/>
      <c r="BP505" s="76"/>
      <c r="BQ505" s="76"/>
      <c r="BR505" s="76"/>
      <c r="BS505" s="76"/>
      <c r="BT505" s="76"/>
      <c r="BU505" s="76"/>
      <c r="BV505" s="76"/>
      <c r="BW505" s="76"/>
      <c r="BX505" s="76"/>
      <c r="BY505" s="76"/>
      <c r="BZ505" s="76"/>
      <c r="CA505" s="76"/>
      <c r="CB505" s="76"/>
      <c r="CC505" s="76"/>
      <c r="CD505" s="76"/>
      <c r="CE505" s="76"/>
      <c r="CF505" s="76"/>
      <c r="CG505" s="76"/>
      <c r="CH505" s="76"/>
      <c r="CI505" s="76"/>
      <c r="CJ505" s="76"/>
      <c r="CK505" s="76"/>
      <c r="CL505" s="76"/>
      <c r="CM505" s="76"/>
      <c r="CN505" s="76"/>
      <c r="CO505" s="76"/>
      <c r="CP505" s="76"/>
      <c r="CQ505" s="76"/>
      <c r="CR505" s="76"/>
      <c r="CS505" s="76"/>
      <c r="CT505" s="76"/>
      <c r="CU505" s="76"/>
      <c r="CV505" s="76"/>
      <c r="CW505" s="76"/>
      <c r="CX505" s="76"/>
      <c r="CY505" s="76"/>
      <c r="CZ505" s="76"/>
      <c r="DA505" s="76"/>
      <c r="DB505" s="76"/>
      <c r="DC505" s="76"/>
      <c r="DD505" s="76"/>
      <c r="DE505" s="76"/>
      <c r="DF505" s="76"/>
      <c r="DG505" s="76"/>
      <c r="DH505" s="76"/>
      <c r="DI505" s="76"/>
      <c r="DJ505" s="76"/>
      <c r="DK505" s="76"/>
      <c r="DL505" s="76"/>
      <c r="DM505" s="76"/>
      <c r="DN505" s="76"/>
      <c r="DO505" s="76"/>
      <c r="DP505" s="76"/>
      <c r="DQ505" s="76"/>
      <c r="DR505" s="76"/>
      <c r="DS505" s="76"/>
      <c r="DT505" s="76"/>
      <c r="DU505" s="76"/>
      <c r="DV505" s="76"/>
      <c r="DW505" s="76"/>
      <c r="DX505" s="76"/>
      <c r="DY505" s="76"/>
      <c r="DZ505" s="76"/>
      <c r="EA505" s="10"/>
      <c r="EB505" s="10"/>
      <c r="EC505" s="10"/>
    </row>
    <row r="506" spans="1:133" s="84" customFormat="1" ht="17" x14ac:dyDescent="0.2">
      <c r="A506" s="100" t="str">
        <f>CONCATENATE(E506," ",F506)</f>
        <v>Paleolama mirifica</v>
      </c>
      <c r="B506" s="9"/>
      <c r="C506" s="69" t="s">
        <v>1571</v>
      </c>
      <c r="D506" s="69" t="s">
        <v>2153</v>
      </c>
      <c r="E506" s="2" t="s">
        <v>247</v>
      </c>
      <c r="F506" s="2" t="s">
        <v>248</v>
      </c>
      <c r="G506" s="9">
        <v>30967</v>
      </c>
      <c r="H506" s="8">
        <v>874</v>
      </c>
      <c r="I506" s="9" t="s">
        <v>249</v>
      </c>
      <c r="J506" s="8" t="s">
        <v>241</v>
      </c>
      <c r="K506" s="69" t="s">
        <v>175</v>
      </c>
      <c r="L506" s="175" t="s">
        <v>395</v>
      </c>
      <c r="M506" s="134">
        <v>30</v>
      </c>
      <c r="N506" s="105"/>
      <c r="O506" s="105"/>
      <c r="P506" s="63"/>
      <c r="Q506" s="69" t="s">
        <v>16</v>
      </c>
      <c r="R506" s="69" t="s">
        <v>1271</v>
      </c>
      <c r="S506" s="69"/>
      <c r="T506" s="63" t="s">
        <v>166</v>
      </c>
      <c r="U506" s="63" t="s">
        <v>13</v>
      </c>
      <c r="V506" s="63"/>
      <c r="W506" s="63"/>
      <c r="X506" s="119">
        <v>24.11</v>
      </c>
      <c r="Y506" s="119">
        <v>13.8</v>
      </c>
      <c r="Z506" s="69"/>
      <c r="AA506" s="179"/>
      <c r="AB506" s="98"/>
      <c r="AC506" s="9"/>
      <c r="AD506" s="9"/>
      <c r="AE506" s="63"/>
      <c r="AF506" s="63"/>
      <c r="AG506" s="76"/>
      <c r="AH506" s="76"/>
      <c r="AI506" s="76"/>
      <c r="AJ506" s="76"/>
      <c r="AK506" s="76"/>
      <c r="AL506" s="76"/>
      <c r="AM506" s="76"/>
      <c r="AN506" s="76"/>
      <c r="AO506" s="76"/>
      <c r="AP506" s="76"/>
      <c r="AQ506" s="76"/>
      <c r="AR506" s="76"/>
      <c r="AS506" s="76"/>
      <c r="AT506" s="76"/>
      <c r="AU506" s="76"/>
      <c r="AV506" s="76"/>
      <c r="AW506" s="76"/>
      <c r="AX506" s="76"/>
      <c r="AY506" s="76"/>
      <c r="AZ506" s="76"/>
      <c r="BA506" s="76"/>
      <c r="BB506" s="76"/>
      <c r="BC506" s="76"/>
      <c r="BD506" s="76"/>
      <c r="BE506" s="76"/>
      <c r="BF506" s="76"/>
      <c r="BG506" s="76"/>
      <c r="BH506" s="76"/>
      <c r="BI506" s="76"/>
      <c r="BJ506" s="76"/>
      <c r="CX506" s="10"/>
      <c r="CY506" s="10"/>
      <c r="CZ506" s="10"/>
      <c r="DA506" s="10"/>
      <c r="DB506" s="10"/>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c r="DY506" s="10"/>
      <c r="DZ506" s="10"/>
      <c r="EA506" s="76"/>
      <c r="EB506" s="76"/>
      <c r="EC506" s="76"/>
    </row>
    <row r="507" spans="1:133" s="84" customFormat="1" ht="17" x14ac:dyDescent="0.2">
      <c r="A507" s="100" t="str">
        <f>CONCATENATE(E507," ",F507)</f>
        <v>Paleolama mirifica</v>
      </c>
      <c r="B507" s="9"/>
      <c r="C507" s="69" t="s">
        <v>1571</v>
      </c>
      <c r="D507" s="69" t="s">
        <v>2153</v>
      </c>
      <c r="E507" s="2" t="s">
        <v>247</v>
      </c>
      <c r="F507" s="2" t="s">
        <v>248</v>
      </c>
      <c r="G507" s="9">
        <v>30967</v>
      </c>
      <c r="H507" s="8">
        <v>874</v>
      </c>
      <c r="I507" s="9" t="s">
        <v>249</v>
      </c>
      <c r="J507" s="8" t="s">
        <v>241</v>
      </c>
      <c r="K507" s="69" t="s">
        <v>175</v>
      </c>
      <c r="L507" s="175" t="s">
        <v>395</v>
      </c>
      <c r="M507" s="134">
        <v>30</v>
      </c>
      <c r="N507" s="105"/>
      <c r="O507" s="105"/>
      <c r="P507" s="63"/>
      <c r="Q507" s="69" t="s">
        <v>31</v>
      </c>
      <c r="R507" s="69" t="s">
        <v>2377</v>
      </c>
      <c r="S507" s="69"/>
      <c r="T507" s="63" t="s">
        <v>171</v>
      </c>
      <c r="U507" s="63" t="s">
        <v>13</v>
      </c>
      <c r="V507" s="63"/>
      <c r="W507" s="63"/>
      <c r="X507" s="119">
        <v>26.87</v>
      </c>
      <c r="Y507" s="119">
        <v>13.67</v>
      </c>
      <c r="Z507" s="69"/>
      <c r="AA507" s="179"/>
      <c r="AB507" s="98"/>
      <c r="AC507" s="9"/>
      <c r="AD507" s="9"/>
      <c r="AE507" s="63"/>
      <c r="AF507" s="63"/>
      <c r="AG507" s="76"/>
      <c r="AH507" s="76"/>
      <c r="AI507" s="76"/>
      <c r="AJ507" s="76"/>
      <c r="AK507" s="76"/>
      <c r="AL507" s="76"/>
      <c r="AM507" s="76"/>
      <c r="AN507" s="76"/>
      <c r="AO507" s="76"/>
      <c r="AP507" s="76"/>
      <c r="AQ507" s="76"/>
      <c r="AR507" s="76"/>
      <c r="AS507" s="76"/>
      <c r="AT507" s="76"/>
      <c r="AU507" s="76"/>
      <c r="AV507" s="76"/>
      <c r="AW507" s="76"/>
      <c r="AX507" s="76"/>
      <c r="AY507" s="76"/>
      <c r="AZ507" s="76"/>
      <c r="BA507" s="76"/>
      <c r="BB507" s="76"/>
      <c r="BC507" s="76"/>
      <c r="BD507" s="76"/>
      <c r="BE507" s="76"/>
      <c r="BF507" s="76"/>
      <c r="BG507" s="76"/>
      <c r="BH507" s="76"/>
      <c r="BI507" s="76"/>
      <c r="BJ507" s="76"/>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c r="CM507" s="10"/>
      <c r="CN507" s="10"/>
      <c r="CO507" s="10"/>
      <c r="CP507" s="10"/>
      <c r="CQ507" s="10"/>
      <c r="CR507" s="10"/>
      <c r="CS507" s="10"/>
      <c r="CT507" s="10"/>
      <c r="CU507" s="10"/>
      <c r="CV507" s="10"/>
      <c r="CW507" s="10"/>
      <c r="CX507" s="10"/>
      <c r="CY507" s="10"/>
      <c r="CZ507" s="10"/>
      <c r="DA507" s="10"/>
      <c r="DB507" s="10"/>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c r="DY507" s="10"/>
      <c r="DZ507" s="10"/>
      <c r="EA507" s="10"/>
      <c r="EB507" s="10"/>
      <c r="EC507" s="10"/>
    </row>
    <row r="508" spans="1:133" s="84" customFormat="1" ht="17" x14ac:dyDescent="0.2">
      <c r="A508" s="100" t="str">
        <f>CONCATENATE(E508," ",F508)</f>
        <v>Paleolama mirifica</v>
      </c>
      <c r="B508" s="9"/>
      <c r="C508" s="69" t="s">
        <v>1571</v>
      </c>
      <c r="D508" s="69" t="s">
        <v>2153</v>
      </c>
      <c r="E508" s="2" t="s">
        <v>247</v>
      </c>
      <c r="F508" s="2" t="s">
        <v>248</v>
      </c>
      <c r="G508" s="9">
        <v>30967</v>
      </c>
      <c r="H508" s="8">
        <v>874</v>
      </c>
      <c r="I508" s="9" t="s">
        <v>249</v>
      </c>
      <c r="J508" s="8" t="s">
        <v>241</v>
      </c>
      <c r="K508" s="69" t="s">
        <v>175</v>
      </c>
      <c r="L508" s="175" t="s">
        <v>395</v>
      </c>
      <c r="M508" s="134">
        <v>30</v>
      </c>
      <c r="N508" s="105"/>
      <c r="O508" s="105"/>
      <c r="P508" s="63"/>
      <c r="Q508" s="69" t="s">
        <v>31</v>
      </c>
      <c r="R508" s="69" t="s">
        <v>2377</v>
      </c>
      <c r="S508" s="69"/>
      <c r="T508" s="63" t="s">
        <v>166</v>
      </c>
      <c r="U508" s="63" t="s">
        <v>13</v>
      </c>
      <c r="V508" s="63"/>
      <c r="W508" s="63"/>
      <c r="X508" s="119">
        <v>26.16</v>
      </c>
      <c r="Y508" s="119">
        <v>14.5</v>
      </c>
      <c r="Z508" s="69"/>
      <c r="AA508" s="179"/>
      <c r="AB508" s="98"/>
      <c r="AC508" s="9"/>
      <c r="AD508" s="9"/>
      <c r="AE508" s="63"/>
      <c r="AF508" s="63"/>
      <c r="AG508" s="76"/>
      <c r="AH508" s="76"/>
      <c r="AI508" s="76"/>
      <c r="AJ508" s="76"/>
      <c r="AK508" s="76"/>
      <c r="AL508" s="76"/>
      <c r="AM508" s="76"/>
      <c r="AN508" s="76"/>
      <c r="AO508" s="76"/>
      <c r="AP508" s="76"/>
      <c r="AQ508" s="76"/>
      <c r="AR508" s="76"/>
      <c r="AS508" s="76"/>
      <c r="AT508" s="76"/>
      <c r="AU508" s="76"/>
      <c r="AV508" s="76"/>
      <c r="AW508" s="76"/>
      <c r="AX508" s="76"/>
      <c r="AY508" s="76"/>
      <c r="AZ508" s="76"/>
      <c r="BA508" s="76"/>
      <c r="BB508" s="76"/>
      <c r="BC508" s="76"/>
      <c r="BD508" s="76"/>
      <c r="BE508" s="76"/>
      <c r="BF508" s="76"/>
      <c r="BG508" s="76"/>
      <c r="BH508" s="76"/>
      <c r="BI508" s="76"/>
      <c r="BJ508" s="76"/>
      <c r="BK508" s="10"/>
      <c r="BL508" s="10"/>
      <c r="BM508" s="10"/>
      <c r="BN508" s="10"/>
      <c r="BO508" s="10"/>
      <c r="BP508" s="10"/>
      <c r="BQ508" s="10"/>
      <c r="BR508" s="10"/>
      <c r="BS508" s="10"/>
      <c r="BT508" s="10"/>
      <c r="BU508" s="10"/>
      <c r="BV508" s="10"/>
      <c r="BW508" s="10"/>
      <c r="BX508" s="10"/>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c r="DX508" s="10"/>
      <c r="DY508" s="10"/>
      <c r="DZ508" s="10"/>
      <c r="EA508" s="10"/>
      <c r="EB508" s="10"/>
      <c r="EC508" s="10"/>
    </row>
    <row r="509" spans="1:133" s="84" customFormat="1" ht="17" x14ac:dyDescent="0.2">
      <c r="A509" s="100" t="str">
        <f>CONCATENATE(E509," ",F509)</f>
        <v>Paleolama mirifica</v>
      </c>
      <c r="B509" s="9"/>
      <c r="C509" s="69" t="s">
        <v>1571</v>
      </c>
      <c r="D509" s="69" t="s">
        <v>2153</v>
      </c>
      <c r="E509" s="2" t="s">
        <v>247</v>
      </c>
      <c r="F509" s="2" t="s">
        <v>248</v>
      </c>
      <c r="G509" s="9">
        <v>30967</v>
      </c>
      <c r="H509" s="8">
        <v>874</v>
      </c>
      <c r="I509" s="9" t="s">
        <v>249</v>
      </c>
      <c r="J509" s="8" t="s">
        <v>241</v>
      </c>
      <c r="K509" s="69" t="s">
        <v>175</v>
      </c>
      <c r="L509" s="175" t="s">
        <v>395</v>
      </c>
      <c r="M509" s="134">
        <v>30</v>
      </c>
      <c r="N509" s="105"/>
      <c r="O509" s="105"/>
      <c r="P509" s="63"/>
      <c r="Q509" s="69" t="s">
        <v>24</v>
      </c>
      <c r="R509" s="69" t="s">
        <v>2367</v>
      </c>
      <c r="S509" s="69"/>
      <c r="T509" s="63" t="s">
        <v>171</v>
      </c>
      <c r="U509" s="63" t="s">
        <v>13</v>
      </c>
      <c r="V509" s="63"/>
      <c r="W509" s="63"/>
      <c r="X509" s="119">
        <v>32.74</v>
      </c>
      <c r="Y509" s="119">
        <v>13.33</v>
      </c>
      <c r="Z509" s="69"/>
      <c r="AA509" s="179"/>
      <c r="AB509" s="98"/>
      <c r="AC509" s="9"/>
      <c r="AD509" s="9" t="s">
        <v>250</v>
      </c>
      <c r="AE509" s="63"/>
      <c r="AF509" s="63"/>
      <c r="AG509" s="76"/>
      <c r="AH509" s="76"/>
      <c r="AI509" s="76"/>
      <c r="AJ509" s="76"/>
      <c r="AK509" s="76"/>
      <c r="AL509" s="76"/>
      <c r="AM509" s="76"/>
      <c r="AN509" s="76"/>
      <c r="AO509" s="76"/>
      <c r="AP509" s="76"/>
      <c r="AQ509" s="76"/>
      <c r="AR509" s="76"/>
      <c r="AS509" s="76"/>
      <c r="AT509" s="76"/>
      <c r="AU509" s="76"/>
      <c r="AV509" s="76"/>
      <c r="AW509" s="76"/>
      <c r="AX509" s="76"/>
      <c r="AY509" s="76"/>
      <c r="AZ509" s="76"/>
      <c r="BA509" s="76"/>
      <c r="BB509" s="76"/>
      <c r="BC509" s="76"/>
      <c r="BD509" s="76"/>
      <c r="BE509" s="76"/>
      <c r="BF509" s="76"/>
      <c r="BG509" s="76"/>
      <c r="BH509" s="76"/>
      <c r="BI509" s="76"/>
      <c r="BJ509" s="76"/>
      <c r="BK509" s="10"/>
      <c r="BL509" s="10"/>
      <c r="BM509" s="10"/>
      <c r="BN509" s="10"/>
      <c r="BO509" s="10"/>
      <c r="BP509" s="10"/>
      <c r="BQ509" s="10"/>
      <c r="BR509" s="10"/>
      <c r="BS509" s="10"/>
      <c r="BT509" s="10"/>
      <c r="BU509" s="10"/>
      <c r="BV509" s="10"/>
      <c r="BW509" s="10"/>
      <c r="BX509" s="10"/>
      <c r="BY509" s="10"/>
      <c r="BZ509" s="10"/>
      <c r="CA509" s="10"/>
      <c r="CB509" s="10"/>
      <c r="CC509" s="10"/>
      <c r="CD509" s="10"/>
      <c r="CE509" s="10"/>
      <c r="CF509" s="10"/>
      <c r="CG509" s="10"/>
      <c r="CH509" s="10"/>
      <c r="CI509" s="10"/>
      <c r="CJ509" s="10"/>
      <c r="CK509" s="10"/>
      <c r="CL509" s="10"/>
      <c r="CM509" s="10"/>
      <c r="CN509" s="10"/>
      <c r="CO509" s="10"/>
      <c r="CP509" s="10"/>
      <c r="CQ509" s="10"/>
      <c r="CR509" s="10"/>
      <c r="CS509" s="10"/>
      <c r="CT509" s="10"/>
      <c r="CU509" s="10"/>
      <c r="CV509" s="10"/>
      <c r="CW509" s="10"/>
      <c r="CX509" s="10"/>
      <c r="CY509" s="10"/>
      <c r="CZ509" s="10"/>
      <c r="DA509" s="10"/>
      <c r="DB509" s="10"/>
      <c r="DC509" s="10"/>
      <c r="DD509" s="10"/>
      <c r="DE509" s="10"/>
      <c r="DF509" s="10"/>
      <c r="DG509" s="10"/>
      <c r="DH509" s="10"/>
      <c r="DI509" s="10"/>
      <c r="DJ509" s="10"/>
      <c r="DK509" s="10"/>
      <c r="DL509" s="10"/>
      <c r="DM509" s="10"/>
      <c r="DN509" s="10"/>
      <c r="DO509" s="10"/>
      <c r="DP509" s="10"/>
      <c r="DQ509" s="10"/>
      <c r="DR509" s="10"/>
      <c r="DS509" s="10"/>
      <c r="DT509" s="10"/>
      <c r="DU509" s="10"/>
      <c r="DV509" s="10"/>
      <c r="DW509" s="10"/>
      <c r="DX509" s="10"/>
      <c r="DY509" s="10"/>
      <c r="DZ509" s="10"/>
      <c r="EA509" s="10"/>
      <c r="EB509" s="10"/>
      <c r="EC509" s="10"/>
    </row>
    <row r="510" spans="1:133" s="84" customFormat="1" ht="17" x14ac:dyDescent="0.2">
      <c r="A510" s="100" t="str">
        <f>CONCATENATE(E510," ",F510)</f>
        <v>Paleolama mirifica</v>
      </c>
      <c r="B510" s="9"/>
      <c r="C510" s="69" t="s">
        <v>1571</v>
      </c>
      <c r="D510" s="69" t="s">
        <v>2153</v>
      </c>
      <c r="E510" s="2" t="s">
        <v>247</v>
      </c>
      <c r="F510" s="2" t="s">
        <v>248</v>
      </c>
      <c r="G510" s="9">
        <v>30967</v>
      </c>
      <c r="H510" s="8">
        <v>874</v>
      </c>
      <c r="I510" s="9" t="s">
        <v>249</v>
      </c>
      <c r="J510" s="8" t="s">
        <v>241</v>
      </c>
      <c r="K510" s="69" t="s">
        <v>175</v>
      </c>
      <c r="L510" s="175" t="s">
        <v>395</v>
      </c>
      <c r="M510" s="134">
        <v>30</v>
      </c>
      <c r="N510" s="105"/>
      <c r="O510" s="105"/>
      <c r="P510" s="63"/>
      <c r="Q510" s="69" t="s">
        <v>24</v>
      </c>
      <c r="R510" s="69" t="s">
        <v>2379</v>
      </c>
      <c r="S510" s="69"/>
      <c r="T510" s="63" t="s">
        <v>166</v>
      </c>
      <c r="U510" s="63" t="s">
        <v>13</v>
      </c>
      <c r="V510" s="63"/>
      <c r="W510" s="63"/>
      <c r="X510" s="119">
        <v>31.46</v>
      </c>
      <c r="Y510" s="119">
        <v>13.28</v>
      </c>
      <c r="Z510" s="69"/>
      <c r="AA510" s="179"/>
      <c r="AB510" s="98"/>
      <c r="AC510" s="9"/>
      <c r="AD510" s="9"/>
      <c r="AE510" s="63"/>
      <c r="AF510" s="63"/>
      <c r="AG510" s="76"/>
      <c r="AH510" s="76"/>
      <c r="AI510" s="76"/>
      <c r="AJ510" s="76"/>
      <c r="AK510" s="76"/>
      <c r="AL510" s="76"/>
      <c r="AM510" s="76"/>
      <c r="AN510" s="76"/>
      <c r="AO510" s="76"/>
      <c r="AP510" s="76"/>
      <c r="AQ510" s="76"/>
      <c r="AR510" s="76"/>
      <c r="AS510" s="76"/>
      <c r="AT510" s="76"/>
      <c r="AU510" s="76"/>
      <c r="AV510" s="76"/>
      <c r="AW510" s="76"/>
      <c r="AX510" s="76"/>
      <c r="AY510" s="76"/>
      <c r="AZ510" s="76"/>
      <c r="BA510" s="76"/>
      <c r="BB510" s="76"/>
      <c r="BC510" s="76"/>
      <c r="BD510" s="76"/>
      <c r="BE510" s="76"/>
      <c r="BF510" s="76"/>
      <c r="BG510" s="76"/>
      <c r="BH510" s="76"/>
      <c r="BI510" s="76"/>
      <c r="BJ510" s="76"/>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c r="CM510" s="10"/>
      <c r="CN510" s="10"/>
      <c r="CO510" s="10"/>
      <c r="CP510" s="10"/>
      <c r="CQ510" s="10"/>
      <c r="CR510" s="10"/>
      <c r="CS510" s="10"/>
      <c r="CT510" s="10"/>
      <c r="CU510" s="10"/>
      <c r="CV510" s="10"/>
      <c r="CW510" s="10"/>
      <c r="CX510" s="10"/>
      <c r="CY510" s="10"/>
      <c r="CZ510" s="10"/>
      <c r="DA510" s="10"/>
      <c r="DB510" s="10"/>
      <c r="DC510" s="10"/>
      <c r="DD510" s="10"/>
      <c r="DE510" s="10"/>
      <c r="DF510" s="10"/>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row>
    <row r="511" spans="1:133" s="84" customFormat="1" ht="17" x14ac:dyDescent="0.2">
      <c r="A511" s="100" t="str">
        <f>CONCATENATE(E511," ",F511)</f>
        <v>Paleolama mirifica</v>
      </c>
      <c r="B511" s="9"/>
      <c r="C511" s="69" t="s">
        <v>1571</v>
      </c>
      <c r="D511" s="69" t="s">
        <v>2153</v>
      </c>
      <c r="E511" s="2" t="s">
        <v>247</v>
      </c>
      <c r="F511" s="2" t="s">
        <v>248</v>
      </c>
      <c r="G511" s="9">
        <v>30967</v>
      </c>
      <c r="H511" s="8">
        <v>92</v>
      </c>
      <c r="I511" s="9" t="s">
        <v>249</v>
      </c>
      <c r="J511" s="8" t="s">
        <v>241</v>
      </c>
      <c r="K511" s="69" t="s">
        <v>175</v>
      </c>
      <c r="L511" s="175" t="s">
        <v>395</v>
      </c>
      <c r="M511" s="134">
        <v>30</v>
      </c>
      <c r="N511" s="105"/>
      <c r="O511" s="105"/>
      <c r="P511" s="63"/>
      <c r="Q511" s="69" t="s">
        <v>154</v>
      </c>
      <c r="R511" s="69" t="s">
        <v>2375</v>
      </c>
      <c r="S511" s="69"/>
      <c r="T511" s="63" t="s">
        <v>171</v>
      </c>
      <c r="U511" s="63" t="s">
        <v>13</v>
      </c>
      <c r="V511" s="63"/>
      <c r="W511" s="63"/>
      <c r="X511" s="119">
        <v>21.35</v>
      </c>
      <c r="Y511" s="119">
        <v>18.12</v>
      </c>
      <c r="Z511" s="69"/>
      <c r="AA511" s="179"/>
      <c r="AB511" s="98"/>
      <c r="AC511" s="9"/>
      <c r="AD511" s="9" t="s">
        <v>281</v>
      </c>
      <c r="AE511" s="63"/>
      <c r="AF511" s="63"/>
      <c r="AG511" s="76"/>
      <c r="AH511" s="76"/>
      <c r="AI511" s="76"/>
      <c r="AJ511" s="76"/>
      <c r="AK511" s="76"/>
      <c r="AL511" s="76"/>
      <c r="AM511" s="76"/>
      <c r="AN511" s="76"/>
      <c r="AO511" s="76"/>
      <c r="AP511" s="76"/>
      <c r="AQ511" s="76"/>
      <c r="AR511" s="76"/>
      <c r="AS511" s="76"/>
      <c r="AT511" s="76"/>
      <c r="AU511" s="76"/>
      <c r="AV511" s="76"/>
      <c r="AW511" s="76"/>
      <c r="AX511" s="76"/>
      <c r="AY511" s="76"/>
      <c r="AZ511" s="76"/>
      <c r="BA511" s="76"/>
      <c r="BB511" s="76"/>
      <c r="BC511" s="76"/>
      <c r="BD511" s="76"/>
      <c r="BE511" s="76"/>
      <c r="BF511" s="76"/>
      <c r="BG511" s="76"/>
      <c r="BH511" s="76"/>
      <c r="BI511" s="76"/>
      <c r="BJ511" s="76"/>
      <c r="BK511" s="76"/>
      <c r="BL511" s="76"/>
      <c r="BM511" s="76"/>
      <c r="BN511" s="76"/>
      <c r="BO511" s="76"/>
      <c r="BP511" s="76"/>
      <c r="BQ511" s="76"/>
      <c r="BR511" s="76"/>
      <c r="BS511" s="76"/>
      <c r="BT511" s="76"/>
      <c r="BU511" s="76"/>
      <c r="BV511" s="76"/>
      <c r="BW511" s="76"/>
      <c r="BX511" s="76"/>
      <c r="BY511" s="76"/>
      <c r="BZ511" s="76"/>
      <c r="CA511" s="76"/>
      <c r="CB511" s="76"/>
      <c r="CC511" s="76"/>
      <c r="CD511" s="76"/>
      <c r="CE511" s="76"/>
      <c r="CF511" s="76"/>
      <c r="CG511" s="76"/>
      <c r="CH511" s="76"/>
      <c r="CI511" s="76"/>
      <c r="CJ511" s="76"/>
      <c r="CK511" s="76"/>
      <c r="CL511" s="76"/>
      <c r="CM511" s="76"/>
      <c r="CN511" s="76"/>
      <c r="CO511" s="76"/>
      <c r="CP511" s="76"/>
      <c r="CQ511" s="76"/>
      <c r="CR511" s="76"/>
      <c r="CS511" s="76"/>
      <c r="CT511" s="76"/>
      <c r="CU511" s="76"/>
      <c r="CV511" s="76"/>
      <c r="CW511" s="76"/>
      <c r="CX511" s="76"/>
      <c r="CY511" s="76"/>
      <c r="CZ511" s="76"/>
      <c r="DA511" s="76"/>
      <c r="DB511" s="76"/>
      <c r="DC511" s="76"/>
      <c r="DD511" s="76"/>
      <c r="DE511" s="76"/>
      <c r="DF511" s="76"/>
      <c r="DG511" s="76"/>
      <c r="DH511" s="76"/>
      <c r="DI511" s="76"/>
      <c r="DJ511" s="76"/>
      <c r="DK511" s="76"/>
      <c r="DL511" s="76"/>
      <c r="DM511" s="76"/>
      <c r="DN511" s="76"/>
      <c r="DO511" s="76"/>
      <c r="DP511" s="76"/>
      <c r="DQ511" s="76"/>
      <c r="DR511" s="76"/>
      <c r="DS511" s="76"/>
      <c r="DT511" s="76"/>
      <c r="DU511" s="76"/>
      <c r="DV511" s="76"/>
      <c r="DW511" s="76"/>
      <c r="DX511" s="76"/>
      <c r="DY511" s="76"/>
      <c r="DZ511" s="76"/>
      <c r="EA511" s="10"/>
      <c r="EB511" s="10"/>
      <c r="EC511" s="10"/>
    </row>
    <row r="512" spans="1:133" s="84" customFormat="1" ht="17" x14ac:dyDescent="0.2">
      <c r="A512" s="100" t="str">
        <f>CONCATENATE(E512," ",F512)</f>
        <v>Paleolama mirifica</v>
      </c>
      <c r="B512" s="9"/>
      <c r="C512" s="69" t="s">
        <v>1571</v>
      </c>
      <c r="D512" s="69" t="s">
        <v>2153</v>
      </c>
      <c r="E512" s="2" t="s">
        <v>247</v>
      </c>
      <c r="F512" s="2" t="s">
        <v>248</v>
      </c>
      <c r="G512" s="9">
        <v>30967</v>
      </c>
      <c r="H512" s="8">
        <v>372</v>
      </c>
      <c r="I512" s="9" t="s">
        <v>249</v>
      </c>
      <c r="J512" s="8" t="s">
        <v>241</v>
      </c>
      <c r="K512" s="69" t="s">
        <v>175</v>
      </c>
      <c r="L512" s="175" t="s">
        <v>395</v>
      </c>
      <c r="M512" s="134">
        <v>30</v>
      </c>
      <c r="N512" s="105"/>
      <c r="O512" s="105"/>
      <c r="P512" s="63"/>
      <c r="Q512" s="69" t="s">
        <v>154</v>
      </c>
      <c r="R512" s="69" t="s">
        <v>2375</v>
      </c>
      <c r="S512" s="69"/>
      <c r="T512" s="63" t="s">
        <v>166</v>
      </c>
      <c r="U512" s="63" t="s">
        <v>13</v>
      </c>
      <c r="V512" s="63"/>
      <c r="W512" s="63"/>
      <c r="X512" s="119">
        <v>21.57</v>
      </c>
      <c r="Y512" s="119">
        <v>17.989999999999998</v>
      </c>
      <c r="Z512" s="69"/>
      <c r="AA512" s="179"/>
      <c r="AB512" s="98"/>
      <c r="AC512" s="9"/>
      <c r="AD512" s="9" t="s">
        <v>284</v>
      </c>
      <c r="AE512" s="63"/>
      <c r="AF512" s="63"/>
      <c r="AG512" s="76"/>
      <c r="AH512" s="76"/>
      <c r="AI512" s="76"/>
      <c r="AJ512" s="76"/>
      <c r="AK512" s="76"/>
      <c r="AL512" s="76"/>
      <c r="AM512" s="76"/>
      <c r="AN512" s="76"/>
      <c r="AO512" s="76"/>
      <c r="AP512" s="76"/>
      <c r="AQ512" s="76"/>
      <c r="AR512" s="76"/>
      <c r="AS512" s="76"/>
      <c r="AT512" s="76"/>
      <c r="AU512" s="76"/>
      <c r="AV512" s="76"/>
      <c r="AW512" s="76"/>
      <c r="AX512" s="76"/>
      <c r="AY512" s="76"/>
      <c r="AZ512" s="76"/>
      <c r="BA512" s="76"/>
      <c r="BB512" s="76"/>
      <c r="BC512" s="76"/>
      <c r="BD512" s="76"/>
      <c r="BE512" s="76"/>
      <c r="BF512" s="76"/>
      <c r="BG512" s="76"/>
      <c r="BH512" s="76"/>
      <c r="BI512" s="76"/>
      <c r="BJ512" s="76"/>
      <c r="BK512" s="76"/>
      <c r="BL512" s="76"/>
      <c r="BM512" s="76"/>
      <c r="BN512" s="76"/>
      <c r="BO512" s="76"/>
      <c r="BP512" s="76"/>
      <c r="BQ512" s="76"/>
      <c r="BR512" s="76"/>
      <c r="BS512" s="76"/>
      <c r="BT512" s="76"/>
      <c r="BU512" s="76"/>
      <c r="BV512" s="76"/>
      <c r="BW512" s="76"/>
      <c r="BX512" s="76"/>
      <c r="BY512" s="76"/>
      <c r="BZ512" s="76"/>
      <c r="CA512" s="76"/>
      <c r="CB512" s="76"/>
      <c r="CC512" s="76"/>
      <c r="CD512" s="76"/>
      <c r="CE512" s="76"/>
      <c r="CF512" s="76"/>
      <c r="CG512" s="76"/>
      <c r="CH512" s="76"/>
      <c r="CI512" s="76"/>
      <c r="CJ512" s="76"/>
      <c r="CK512" s="76"/>
      <c r="CL512" s="76"/>
      <c r="CM512" s="76"/>
      <c r="CN512" s="76"/>
      <c r="CO512" s="76"/>
      <c r="CP512" s="76"/>
      <c r="CQ512" s="76"/>
      <c r="CR512" s="76"/>
      <c r="CS512" s="76"/>
      <c r="CT512" s="76"/>
      <c r="CU512" s="76"/>
      <c r="CV512" s="76"/>
      <c r="CW512" s="76"/>
      <c r="CX512" s="76"/>
      <c r="CY512" s="76"/>
      <c r="CZ512" s="76"/>
      <c r="DA512" s="76"/>
      <c r="DB512" s="76"/>
      <c r="DC512" s="76"/>
      <c r="DD512" s="76"/>
      <c r="DE512" s="76"/>
      <c r="DF512" s="76"/>
      <c r="DG512" s="76"/>
      <c r="DH512" s="76"/>
      <c r="DI512" s="76"/>
      <c r="DJ512" s="76"/>
      <c r="DK512" s="76"/>
      <c r="DL512" s="76"/>
      <c r="DM512" s="76"/>
      <c r="DN512" s="76"/>
      <c r="DO512" s="76"/>
      <c r="DP512" s="76"/>
      <c r="DQ512" s="76"/>
      <c r="DR512" s="76"/>
      <c r="DS512" s="76"/>
      <c r="DT512" s="76"/>
      <c r="DU512" s="76"/>
      <c r="DV512" s="76"/>
      <c r="DW512" s="76"/>
      <c r="DX512" s="76"/>
      <c r="DY512" s="76"/>
      <c r="DZ512" s="76"/>
      <c r="EA512" s="10"/>
      <c r="EB512" s="10"/>
      <c r="EC512" s="10"/>
    </row>
    <row r="513" spans="1:133" s="84" customFormat="1" ht="17" x14ac:dyDescent="0.2">
      <c r="A513" s="100" t="str">
        <f>CONCATENATE(E513," ",F513)</f>
        <v>Paleolama mirifica</v>
      </c>
      <c r="B513" s="9" t="s">
        <v>1885</v>
      </c>
      <c r="C513" s="69" t="s">
        <v>1571</v>
      </c>
      <c r="D513" s="69" t="s">
        <v>2153</v>
      </c>
      <c r="E513" s="2" t="s">
        <v>247</v>
      </c>
      <c r="F513" s="2" t="s">
        <v>248</v>
      </c>
      <c r="G513" s="9">
        <v>30967</v>
      </c>
      <c r="H513" s="8">
        <v>1878</v>
      </c>
      <c r="I513" s="9" t="s">
        <v>249</v>
      </c>
      <c r="J513" s="8" t="s">
        <v>241</v>
      </c>
      <c r="K513" s="69" t="s">
        <v>175</v>
      </c>
      <c r="L513" s="175" t="s">
        <v>395</v>
      </c>
      <c r="M513" s="134">
        <v>30</v>
      </c>
      <c r="N513" s="105"/>
      <c r="O513" s="105"/>
      <c r="P513" s="63"/>
      <c r="Q513" s="69" t="s">
        <v>154</v>
      </c>
      <c r="R513" s="69" t="s">
        <v>2375</v>
      </c>
      <c r="S513" s="69"/>
      <c r="T513" s="63" t="s">
        <v>166</v>
      </c>
      <c r="U513" s="63" t="s">
        <v>13</v>
      </c>
      <c r="V513" s="63"/>
      <c r="W513" s="63"/>
      <c r="X513" s="119">
        <v>25</v>
      </c>
      <c r="Y513" s="119">
        <v>24.08</v>
      </c>
      <c r="Z513" s="69"/>
      <c r="AA513" s="179"/>
      <c r="AB513" s="98"/>
      <c r="AC513" s="9"/>
      <c r="AD513" s="9"/>
      <c r="AE513" s="63"/>
      <c r="AF513" s="63"/>
      <c r="AG513" s="76"/>
      <c r="AH513" s="76"/>
      <c r="AI513" s="76"/>
      <c r="AJ513" s="76"/>
      <c r="AK513" s="76"/>
      <c r="AL513" s="76"/>
      <c r="AM513" s="76"/>
      <c r="AN513" s="76"/>
      <c r="AO513" s="76"/>
      <c r="AP513" s="76"/>
      <c r="AQ513" s="76"/>
      <c r="AR513" s="76"/>
      <c r="AS513" s="76"/>
      <c r="AT513" s="76"/>
      <c r="AU513" s="76"/>
      <c r="AV513" s="76"/>
      <c r="AW513" s="76"/>
      <c r="AX513" s="76"/>
      <c r="AY513" s="76"/>
      <c r="AZ513" s="76"/>
      <c r="BA513" s="76"/>
      <c r="BB513" s="76"/>
      <c r="BC513" s="76"/>
      <c r="BD513" s="76"/>
      <c r="BE513" s="76"/>
      <c r="BF513" s="76"/>
      <c r="BG513" s="76"/>
      <c r="BH513" s="76"/>
      <c r="BI513" s="76"/>
      <c r="BJ513" s="76"/>
      <c r="BK513" s="76"/>
      <c r="BL513" s="76"/>
      <c r="BM513" s="76"/>
      <c r="BN513" s="76"/>
      <c r="BO513" s="76"/>
      <c r="BP513" s="76"/>
      <c r="BQ513" s="76"/>
      <c r="BR513" s="76"/>
      <c r="BS513" s="76"/>
      <c r="BT513" s="76"/>
      <c r="BU513" s="76"/>
      <c r="BV513" s="76"/>
      <c r="BW513" s="76"/>
      <c r="BX513" s="76"/>
      <c r="BY513" s="76"/>
      <c r="BZ513" s="76"/>
      <c r="CA513" s="76"/>
      <c r="CB513" s="76"/>
      <c r="CC513" s="76"/>
      <c r="CD513" s="76"/>
      <c r="CE513" s="76"/>
      <c r="CF513" s="76"/>
      <c r="CG513" s="76"/>
      <c r="CH513" s="76"/>
      <c r="CI513" s="76"/>
      <c r="CJ513" s="76"/>
      <c r="CK513" s="76"/>
      <c r="CL513" s="76"/>
      <c r="CM513" s="76"/>
      <c r="CN513" s="76"/>
      <c r="CO513" s="76"/>
      <c r="CP513" s="76"/>
      <c r="CQ513" s="76"/>
      <c r="CR513" s="76"/>
      <c r="CS513" s="76"/>
      <c r="CT513" s="76"/>
      <c r="CU513" s="76"/>
      <c r="CV513" s="76"/>
      <c r="CW513" s="76"/>
      <c r="CX513" s="76"/>
      <c r="CY513" s="76"/>
      <c r="CZ513" s="76"/>
      <c r="DA513" s="76"/>
      <c r="DB513" s="76"/>
      <c r="DC513" s="76"/>
      <c r="DD513" s="76"/>
      <c r="DE513" s="76"/>
      <c r="DF513" s="76"/>
      <c r="DG513" s="76"/>
      <c r="DH513" s="76"/>
      <c r="DI513" s="76"/>
      <c r="DJ513" s="76"/>
      <c r="DK513" s="76"/>
      <c r="DL513" s="76"/>
      <c r="DM513" s="76"/>
      <c r="DN513" s="76"/>
      <c r="DO513" s="76"/>
      <c r="DP513" s="76"/>
      <c r="DQ513" s="76"/>
      <c r="DR513" s="76"/>
      <c r="DS513" s="76"/>
      <c r="DT513" s="76"/>
      <c r="DU513" s="76"/>
      <c r="DV513" s="76"/>
      <c r="DW513" s="76"/>
      <c r="DX513" s="76"/>
      <c r="DY513" s="76"/>
      <c r="DZ513" s="76"/>
      <c r="EA513" s="10"/>
      <c r="EB513" s="10"/>
      <c r="EC513" s="10"/>
    </row>
    <row r="514" spans="1:133" s="84" customFormat="1" ht="17" x14ac:dyDescent="0.2">
      <c r="A514" s="100" t="str">
        <f>CONCATENATE(E514," ",F514)</f>
        <v>Paleolama mirifica</v>
      </c>
      <c r="B514" s="9" t="s">
        <v>1888</v>
      </c>
      <c r="C514" s="69" t="s">
        <v>1571</v>
      </c>
      <c r="D514" s="69" t="s">
        <v>2153</v>
      </c>
      <c r="E514" s="2" t="s">
        <v>247</v>
      </c>
      <c r="F514" s="2" t="s">
        <v>248</v>
      </c>
      <c r="G514" s="9">
        <v>30967</v>
      </c>
      <c r="H514" s="8" t="s">
        <v>1889</v>
      </c>
      <c r="I514" s="9" t="s">
        <v>249</v>
      </c>
      <c r="J514" s="8" t="s">
        <v>241</v>
      </c>
      <c r="K514" s="69" t="s">
        <v>175</v>
      </c>
      <c r="L514" s="175" t="s">
        <v>395</v>
      </c>
      <c r="M514" s="134">
        <v>30</v>
      </c>
      <c r="N514" s="105"/>
      <c r="O514" s="105"/>
      <c r="P514" s="63"/>
      <c r="Q514" s="69" t="s">
        <v>154</v>
      </c>
      <c r="R514" s="69" t="s">
        <v>2375</v>
      </c>
      <c r="S514" s="69"/>
      <c r="T514" s="63" t="s">
        <v>166</v>
      </c>
      <c r="U514" s="63" t="s">
        <v>13</v>
      </c>
      <c r="V514" s="63"/>
      <c r="W514" s="63"/>
      <c r="X514" s="119">
        <v>24.44</v>
      </c>
      <c r="Y514" s="119">
        <v>23.23</v>
      </c>
      <c r="Z514" s="69"/>
      <c r="AA514" s="179"/>
      <c r="AB514" s="98"/>
      <c r="AC514" s="9"/>
      <c r="AD514" s="9"/>
      <c r="AE514" s="63"/>
      <c r="AF514" s="63"/>
      <c r="AG514" s="76"/>
      <c r="AH514" s="76"/>
      <c r="AI514" s="76"/>
      <c r="AJ514" s="76"/>
      <c r="AK514" s="76"/>
      <c r="AL514" s="76"/>
      <c r="AM514" s="76"/>
      <c r="AN514" s="76"/>
      <c r="AO514" s="76"/>
      <c r="AP514" s="76"/>
      <c r="AQ514" s="76"/>
      <c r="AR514" s="76"/>
      <c r="AS514" s="76"/>
      <c r="AT514" s="76"/>
      <c r="AU514" s="76"/>
      <c r="AV514" s="76"/>
      <c r="AW514" s="76"/>
      <c r="AX514" s="76"/>
      <c r="AY514" s="76"/>
      <c r="AZ514" s="76"/>
      <c r="BA514" s="76"/>
      <c r="BB514" s="76"/>
      <c r="BC514" s="76"/>
      <c r="BD514" s="76"/>
      <c r="BE514" s="76"/>
      <c r="BF514" s="76"/>
      <c r="BG514" s="76"/>
      <c r="BH514" s="76"/>
      <c r="BI514" s="76"/>
      <c r="BJ514" s="76"/>
      <c r="BK514" s="76"/>
      <c r="BL514" s="76"/>
      <c r="BM514" s="76"/>
      <c r="BN514" s="76"/>
      <c r="BO514" s="76"/>
      <c r="BP514" s="76"/>
      <c r="BQ514" s="76"/>
      <c r="BR514" s="76"/>
      <c r="BS514" s="76"/>
      <c r="BT514" s="76"/>
      <c r="BU514" s="76"/>
      <c r="BV514" s="76"/>
      <c r="BW514" s="76"/>
      <c r="BX514" s="76"/>
      <c r="BY514" s="76"/>
      <c r="BZ514" s="76"/>
      <c r="CA514" s="76"/>
      <c r="CB514" s="76"/>
      <c r="CC514" s="76"/>
      <c r="CD514" s="76"/>
      <c r="CE514" s="76"/>
      <c r="CF514" s="76"/>
      <c r="CG514" s="76"/>
      <c r="CH514" s="76"/>
      <c r="CI514" s="76"/>
      <c r="CJ514" s="76"/>
      <c r="CK514" s="76"/>
      <c r="CL514" s="76"/>
      <c r="CM514" s="76"/>
      <c r="CN514" s="76"/>
      <c r="CO514" s="76"/>
      <c r="CP514" s="76"/>
      <c r="CQ514" s="76"/>
      <c r="CR514" s="76"/>
      <c r="CS514" s="76"/>
      <c r="CT514" s="76"/>
      <c r="CU514" s="76"/>
      <c r="CV514" s="76"/>
      <c r="CW514" s="76"/>
      <c r="CX514" s="76"/>
      <c r="CY514" s="76"/>
      <c r="CZ514" s="76"/>
      <c r="DA514" s="76"/>
      <c r="DB514" s="76"/>
      <c r="DC514" s="76"/>
      <c r="DD514" s="76"/>
      <c r="DE514" s="76"/>
      <c r="DF514" s="76"/>
      <c r="DG514" s="76"/>
      <c r="DH514" s="76"/>
      <c r="DI514" s="76"/>
      <c r="DJ514" s="76"/>
      <c r="DK514" s="76"/>
      <c r="DL514" s="76"/>
      <c r="DM514" s="76"/>
      <c r="DN514" s="76"/>
      <c r="DO514" s="76"/>
      <c r="DP514" s="76"/>
      <c r="DQ514" s="76"/>
      <c r="DR514" s="76"/>
      <c r="DS514" s="76"/>
      <c r="DT514" s="76"/>
      <c r="DU514" s="76"/>
      <c r="DV514" s="76"/>
      <c r="DW514" s="76"/>
      <c r="DX514" s="76"/>
      <c r="DY514" s="76"/>
      <c r="DZ514" s="76"/>
      <c r="EA514" s="10"/>
      <c r="EB514" s="10"/>
      <c r="EC514" s="10"/>
    </row>
    <row r="515" spans="1:133" s="84" customFormat="1" ht="17" x14ac:dyDescent="0.2">
      <c r="A515" s="100" t="str">
        <f>CONCATENATE(E515," ",F515)</f>
        <v>Paleolama mirifica</v>
      </c>
      <c r="B515" s="9"/>
      <c r="C515" s="69" t="s">
        <v>1571</v>
      </c>
      <c r="D515" s="69" t="s">
        <v>2153</v>
      </c>
      <c r="E515" s="2" t="s">
        <v>247</v>
      </c>
      <c r="F515" s="2" t="s">
        <v>248</v>
      </c>
      <c r="G515" s="9">
        <v>30967</v>
      </c>
      <c r="H515" s="8">
        <v>92</v>
      </c>
      <c r="I515" s="9" t="s">
        <v>249</v>
      </c>
      <c r="J515" s="8" t="s">
        <v>241</v>
      </c>
      <c r="K515" s="69" t="s">
        <v>175</v>
      </c>
      <c r="L515" s="175" t="s">
        <v>395</v>
      </c>
      <c r="M515" s="134">
        <v>30</v>
      </c>
      <c r="N515" s="105"/>
      <c r="O515" s="105"/>
      <c r="P515" s="63"/>
      <c r="Q515" s="69" t="s">
        <v>211</v>
      </c>
      <c r="R515" s="69" t="s">
        <v>2376</v>
      </c>
      <c r="S515" s="69"/>
      <c r="T515" s="63" t="s">
        <v>171</v>
      </c>
      <c r="U515" s="63" t="s">
        <v>13</v>
      </c>
      <c r="V515" s="63"/>
      <c r="W515" s="63"/>
      <c r="X515" s="119">
        <v>23.95</v>
      </c>
      <c r="Y515" s="119">
        <v>18.52</v>
      </c>
      <c r="Z515" s="69"/>
      <c r="AA515" s="179"/>
      <c r="AB515" s="98"/>
      <c r="AC515" s="9"/>
      <c r="AD515" s="9" t="s">
        <v>281</v>
      </c>
      <c r="AE515" s="63"/>
      <c r="AF515" s="63"/>
      <c r="AG515" s="76"/>
      <c r="AH515" s="76"/>
      <c r="AI515" s="76"/>
      <c r="AJ515" s="76"/>
      <c r="AK515" s="76"/>
      <c r="AL515" s="76"/>
      <c r="AM515" s="76"/>
      <c r="AN515" s="76"/>
      <c r="AO515" s="76"/>
      <c r="AP515" s="76"/>
      <c r="AQ515" s="76"/>
      <c r="AR515" s="76"/>
      <c r="AS515" s="76"/>
      <c r="AT515" s="76"/>
      <c r="AU515" s="76"/>
      <c r="AV515" s="76"/>
      <c r="AW515" s="76"/>
      <c r="AX515" s="76"/>
      <c r="AY515" s="76"/>
      <c r="AZ515" s="76"/>
      <c r="BA515" s="76"/>
      <c r="BB515" s="76"/>
      <c r="BC515" s="76"/>
      <c r="BD515" s="76"/>
      <c r="BE515" s="76"/>
      <c r="BF515" s="76"/>
      <c r="BG515" s="76"/>
      <c r="BH515" s="76"/>
      <c r="BI515" s="76"/>
      <c r="BJ515" s="76"/>
      <c r="BK515" s="10"/>
      <c r="BL515" s="10"/>
      <c r="BM515" s="10"/>
      <c r="BN515" s="10"/>
      <c r="BO515" s="10"/>
      <c r="BP515" s="10"/>
      <c r="BQ515" s="10"/>
      <c r="BR515" s="10"/>
      <c r="BS515" s="10"/>
      <c r="BT515" s="10"/>
      <c r="BU515" s="10"/>
      <c r="BV515" s="10"/>
      <c r="BW515" s="10"/>
      <c r="BX515" s="10"/>
      <c r="BY515" s="10"/>
      <c r="BZ515" s="10"/>
      <c r="CA515" s="10"/>
      <c r="CB515" s="10"/>
      <c r="CC515" s="10"/>
      <c r="CD515" s="10"/>
      <c r="CE515" s="10"/>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c r="DV515" s="10"/>
      <c r="DW515" s="10"/>
      <c r="DX515" s="10"/>
      <c r="DY515" s="10"/>
      <c r="DZ515" s="10"/>
      <c r="EA515" s="10"/>
      <c r="EB515" s="10"/>
      <c r="EC515" s="10"/>
    </row>
    <row r="516" spans="1:133" s="84" customFormat="1" ht="17" x14ac:dyDescent="0.2">
      <c r="A516" s="100" t="str">
        <f>CONCATENATE(E516," ",F516)</f>
        <v>Paleolama mirifica</v>
      </c>
      <c r="B516" s="9"/>
      <c r="C516" s="69" t="s">
        <v>1571</v>
      </c>
      <c r="D516" s="69" t="s">
        <v>2153</v>
      </c>
      <c r="E516" s="2" t="s">
        <v>247</v>
      </c>
      <c r="F516" s="2" t="s">
        <v>248</v>
      </c>
      <c r="G516" s="9">
        <v>30967</v>
      </c>
      <c r="H516" s="8">
        <v>372</v>
      </c>
      <c r="I516" s="9" t="s">
        <v>249</v>
      </c>
      <c r="J516" s="8" t="s">
        <v>241</v>
      </c>
      <c r="K516" s="69" t="s">
        <v>175</v>
      </c>
      <c r="L516" s="175" t="s">
        <v>395</v>
      </c>
      <c r="M516" s="134">
        <v>30</v>
      </c>
      <c r="N516" s="105"/>
      <c r="O516" s="105"/>
      <c r="P516" s="63"/>
      <c r="Q516" s="69" t="s">
        <v>211</v>
      </c>
      <c r="R516" s="69" t="s">
        <v>2376</v>
      </c>
      <c r="S516" s="69"/>
      <c r="T516" s="63" t="s">
        <v>166</v>
      </c>
      <c r="U516" s="63" t="s">
        <v>13</v>
      </c>
      <c r="V516" s="63"/>
      <c r="W516" s="63"/>
      <c r="X516" s="119">
        <v>25.49</v>
      </c>
      <c r="Y516" s="119">
        <v>16.89</v>
      </c>
      <c r="Z516" s="69"/>
      <c r="AA516" s="179"/>
      <c r="AB516" s="98"/>
      <c r="AC516" s="9"/>
      <c r="AD516" s="9" t="s">
        <v>284</v>
      </c>
      <c r="AE516" s="63"/>
      <c r="AF516" s="63"/>
      <c r="AG516" s="76"/>
      <c r="AH516" s="76"/>
      <c r="AI516" s="76"/>
      <c r="AJ516" s="76"/>
      <c r="AK516" s="76"/>
      <c r="AL516" s="76"/>
      <c r="AM516" s="76"/>
      <c r="AN516" s="76"/>
      <c r="AO516" s="76"/>
      <c r="AP516" s="76"/>
      <c r="AQ516" s="76"/>
      <c r="AR516" s="76"/>
      <c r="AS516" s="76"/>
      <c r="AT516" s="76"/>
      <c r="AU516" s="76"/>
      <c r="AV516" s="76"/>
      <c r="AW516" s="76"/>
      <c r="AX516" s="76"/>
      <c r="AY516" s="76"/>
      <c r="AZ516" s="76"/>
      <c r="BA516" s="76"/>
      <c r="BB516" s="76"/>
      <c r="BC516" s="76"/>
      <c r="BD516" s="76"/>
      <c r="BE516" s="76"/>
      <c r="BF516" s="76"/>
      <c r="BG516" s="76"/>
      <c r="BH516" s="76"/>
      <c r="BI516" s="76"/>
      <c r="BJ516" s="76"/>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row>
    <row r="517" spans="1:133" s="84" customFormat="1" ht="17" x14ac:dyDescent="0.2">
      <c r="A517" s="100" t="str">
        <f>CONCATENATE(E517," ",F517)</f>
        <v>Paleolama mirifica</v>
      </c>
      <c r="B517" s="9"/>
      <c r="C517" s="69" t="s">
        <v>1571</v>
      </c>
      <c r="D517" s="69" t="s">
        <v>2153</v>
      </c>
      <c r="E517" s="2" t="s">
        <v>247</v>
      </c>
      <c r="F517" s="2" t="s">
        <v>248</v>
      </c>
      <c r="G517" s="9">
        <v>30967</v>
      </c>
      <c r="H517" s="8">
        <v>1589</v>
      </c>
      <c r="I517" s="9" t="s">
        <v>249</v>
      </c>
      <c r="J517" s="8" t="s">
        <v>241</v>
      </c>
      <c r="K517" s="69" t="s">
        <v>175</v>
      </c>
      <c r="L517" s="175" t="s">
        <v>395</v>
      </c>
      <c r="M517" s="134">
        <v>30</v>
      </c>
      <c r="N517" s="105"/>
      <c r="O517" s="105"/>
      <c r="P517" s="63"/>
      <c r="Q517" s="69" t="s">
        <v>211</v>
      </c>
      <c r="R517" s="69" t="s">
        <v>2376</v>
      </c>
      <c r="S517" s="69"/>
      <c r="T517" s="63" t="s">
        <v>166</v>
      </c>
      <c r="U517" s="63" t="s">
        <v>13</v>
      </c>
      <c r="V517" s="63"/>
      <c r="W517" s="63"/>
      <c r="X517" s="119">
        <v>23.63</v>
      </c>
      <c r="Y517" s="119">
        <v>21.75</v>
      </c>
      <c r="Z517" s="69"/>
      <c r="AA517" s="179"/>
      <c r="AB517" s="98"/>
      <c r="AC517" s="9"/>
      <c r="AD517" s="9" t="s">
        <v>285</v>
      </c>
      <c r="AE517" s="63"/>
      <c r="AF517" s="63"/>
      <c r="AG517" s="76"/>
      <c r="AH517" s="76"/>
      <c r="AI517" s="76"/>
      <c r="AJ517" s="76"/>
      <c r="AK517" s="76"/>
      <c r="AL517" s="76"/>
      <c r="AM517" s="76"/>
      <c r="AN517" s="76"/>
      <c r="AO517" s="76"/>
      <c r="AP517" s="76"/>
      <c r="AQ517" s="76"/>
      <c r="AR517" s="76"/>
      <c r="AS517" s="76"/>
      <c r="AT517" s="76"/>
      <c r="AU517" s="76"/>
      <c r="AV517" s="76"/>
      <c r="AW517" s="76"/>
      <c r="AX517" s="76"/>
      <c r="AY517" s="76"/>
      <c r="AZ517" s="76"/>
      <c r="BA517" s="76"/>
      <c r="BB517" s="76"/>
      <c r="BC517" s="76"/>
      <c r="BD517" s="76"/>
      <c r="BE517" s="76"/>
      <c r="BF517" s="76"/>
      <c r="BG517" s="76"/>
      <c r="BH517" s="76"/>
      <c r="BI517" s="76"/>
      <c r="BJ517" s="76"/>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row>
    <row r="518" spans="1:133" s="84" customFormat="1" ht="17" x14ac:dyDescent="0.2">
      <c r="A518" s="100" t="str">
        <f>CONCATENATE(E518," ",F518)</f>
        <v>Paleolama mirifica</v>
      </c>
      <c r="B518" s="9" t="s">
        <v>1885</v>
      </c>
      <c r="C518" s="69" t="s">
        <v>1571</v>
      </c>
      <c r="D518" s="69" t="s">
        <v>2153</v>
      </c>
      <c r="E518" s="2" t="s">
        <v>247</v>
      </c>
      <c r="F518" s="2" t="s">
        <v>248</v>
      </c>
      <c r="G518" s="9">
        <v>30967</v>
      </c>
      <c r="H518" s="8" t="s">
        <v>1908</v>
      </c>
      <c r="I518" s="9" t="s">
        <v>249</v>
      </c>
      <c r="J518" s="8" t="s">
        <v>241</v>
      </c>
      <c r="K518" s="69" t="s">
        <v>175</v>
      </c>
      <c r="L518" s="175" t="s">
        <v>395</v>
      </c>
      <c r="M518" s="134">
        <v>30</v>
      </c>
      <c r="N518" s="105"/>
      <c r="O518" s="105"/>
      <c r="P518" s="63"/>
      <c r="Q518" s="69" t="s">
        <v>211</v>
      </c>
      <c r="R518" s="69" t="s">
        <v>2376</v>
      </c>
      <c r="S518" s="69"/>
      <c r="T518" s="63" t="s">
        <v>166</v>
      </c>
      <c r="U518" s="63" t="s">
        <v>13</v>
      </c>
      <c r="V518" s="63"/>
      <c r="W518" s="63"/>
      <c r="X518" s="119">
        <v>20.8</v>
      </c>
      <c r="Y518" s="119">
        <v>17.25</v>
      </c>
      <c r="Z518" s="69"/>
      <c r="AA518" s="179"/>
      <c r="AB518" s="98"/>
      <c r="AC518" s="9"/>
      <c r="AD518" s="9"/>
      <c r="AE518" s="63"/>
      <c r="AF518" s="63"/>
      <c r="AG518" s="76"/>
      <c r="AH518" s="76"/>
      <c r="AI518" s="76"/>
      <c r="AJ518" s="76"/>
      <c r="AK518" s="76"/>
      <c r="AL518" s="76"/>
      <c r="AM518" s="76"/>
      <c r="AN518" s="76"/>
      <c r="AO518" s="76"/>
      <c r="AP518" s="76"/>
      <c r="AQ518" s="76"/>
      <c r="AR518" s="76"/>
      <c r="AS518" s="76"/>
      <c r="AT518" s="76"/>
      <c r="AU518" s="76"/>
      <c r="AV518" s="76"/>
      <c r="AW518" s="76"/>
      <c r="AX518" s="76"/>
      <c r="AY518" s="76"/>
      <c r="AZ518" s="76"/>
      <c r="BA518" s="76"/>
      <c r="BB518" s="76"/>
      <c r="BC518" s="76"/>
      <c r="BD518" s="76"/>
      <c r="BE518" s="76"/>
      <c r="BF518" s="76"/>
      <c r="BG518" s="76"/>
      <c r="BH518" s="76"/>
      <c r="BI518" s="76"/>
      <c r="BJ518" s="76"/>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row>
    <row r="519" spans="1:133" s="84" customFormat="1" ht="17" x14ac:dyDescent="0.2">
      <c r="A519" s="100" t="str">
        <f>CONCATENATE(E519," ",F519)</f>
        <v>Paleolama mirifica</v>
      </c>
      <c r="B519" s="9" t="s">
        <v>1885</v>
      </c>
      <c r="C519" s="69" t="s">
        <v>1571</v>
      </c>
      <c r="D519" s="69" t="s">
        <v>2153</v>
      </c>
      <c r="E519" s="2" t="s">
        <v>247</v>
      </c>
      <c r="F519" s="2" t="s">
        <v>248</v>
      </c>
      <c r="G519" s="9">
        <v>30967</v>
      </c>
      <c r="H519" s="8" t="s">
        <v>1909</v>
      </c>
      <c r="I519" s="9" t="s">
        <v>249</v>
      </c>
      <c r="J519" s="8" t="s">
        <v>241</v>
      </c>
      <c r="K519" s="69" t="s">
        <v>175</v>
      </c>
      <c r="L519" s="175" t="s">
        <v>395</v>
      </c>
      <c r="M519" s="134">
        <v>30</v>
      </c>
      <c r="N519" s="105"/>
      <c r="O519" s="105"/>
      <c r="P519" s="63"/>
      <c r="Q519" s="69" t="s">
        <v>211</v>
      </c>
      <c r="R519" s="69" t="s">
        <v>2376</v>
      </c>
      <c r="S519" s="69"/>
      <c r="T519" s="63" t="s">
        <v>166</v>
      </c>
      <c r="U519" s="63" t="s">
        <v>13</v>
      </c>
      <c r="V519" s="63"/>
      <c r="W519" s="63"/>
      <c r="X519" s="119">
        <v>19.53</v>
      </c>
      <c r="Y519" s="119">
        <v>20</v>
      </c>
      <c r="Z519" s="69"/>
      <c r="AA519" s="179"/>
      <c r="AB519" s="98"/>
      <c r="AC519" s="9"/>
      <c r="AD519" s="9"/>
      <c r="AE519" s="63"/>
      <c r="AF519" s="63"/>
      <c r="AG519" s="76"/>
      <c r="AH519" s="76"/>
      <c r="AI519" s="76"/>
      <c r="AJ519" s="76"/>
      <c r="AK519" s="76"/>
      <c r="AL519" s="76"/>
      <c r="AM519" s="76"/>
      <c r="AN519" s="76"/>
      <c r="AO519" s="76"/>
      <c r="AP519" s="76"/>
      <c r="AQ519" s="76"/>
      <c r="AR519" s="76"/>
      <c r="AS519" s="76"/>
      <c r="AT519" s="76"/>
      <c r="AU519" s="76"/>
      <c r="AV519" s="76"/>
      <c r="AW519" s="76"/>
      <c r="AX519" s="76"/>
      <c r="AY519" s="76"/>
      <c r="AZ519" s="76"/>
      <c r="BA519" s="76"/>
      <c r="BB519" s="76"/>
      <c r="BC519" s="76"/>
      <c r="BD519" s="76"/>
      <c r="BE519" s="76"/>
      <c r="BF519" s="76"/>
      <c r="BG519" s="76"/>
      <c r="BH519" s="76"/>
      <c r="BI519" s="76"/>
      <c r="BJ519" s="76"/>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c r="DG519" s="10"/>
      <c r="DH519" s="10"/>
      <c r="DI519" s="10"/>
      <c r="DJ519" s="10"/>
      <c r="DK519" s="10"/>
      <c r="DL519" s="10"/>
      <c r="DM519" s="10"/>
      <c r="DN519" s="10"/>
      <c r="DO519" s="10"/>
      <c r="DP519" s="10"/>
      <c r="DQ519" s="10"/>
      <c r="DR519" s="10"/>
      <c r="DS519" s="10"/>
      <c r="DT519" s="10"/>
      <c r="DU519" s="10"/>
      <c r="DV519" s="10"/>
      <c r="DW519" s="10"/>
      <c r="DX519" s="10"/>
      <c r="DY519" s="10"/>
      <c r="DZ519" s="10"/>
      <c r="EA519" s="10"/>
      <c r="EB519" s="10"/>
      <c r="EC519" s="10"/>
    </row>
    <row r="520" spans="1:133" s="84" customFormat="1" ht="17" x14ac:dyDescent="0.2">
      <c r="A520" s="100" t="str">
        <f>CONCATENATE(E520," ",F520)</f>
        <v>Paleolama mirifica</v>
      </c>
      <c r="B520" s="9" t="s">
        <v>1888</v>
      </c>
      <c r="C520" s="69" t="s">
        <v>1571</v>
      </c>
      <c r="D520" s="69" t="s">
        <v>2153</v>
      </c>
      <c r="E520" s="2" t="s">
        <v>247</v>
      </c>
      <c r="F520" s="2" t="s">
        <v>248</v>
      </c>
      <c r="G520" s="9">
        <v>30967</v>
      </c>
      <c r="H520" s="8" t="s">
        <v>1890</v>
      </c>
      <c r="I520" s="9" t="s">
        <v>249</v>
      </c>
      <c r="J520" s="8" t="s">
        <v>241</v>
      </c>
      <c r="K520" s="69" t="s">
        <v>175</v>
      </c>
      <c r="L520" s="175" t="s">
        <v>395</v>
      </c>
      <c r="M520" s="134">
        <v>30</v>
      </c>
      <c r="N520" s="105"/>
      <c r="O520" s="105"/>
      <c r="P520" s="63"/>
      <c r="Q520" s="69" t="s">
        <v>211</v>
      </c>
      <c r="R520" s="69" t="s">
        <v>2376</v>
      </c>
      <c r="S520" s="69"/>
      <c r="T520" s="63" t="s">
        <v>166</v>
      </c>
      <c r="U520" s="63" t="s">
        <v>13</v>
      </c>
      <c r="V520" s="63"/>
      <c r="W520" s="63"/>
      <c r="X520" s="119">
        <v>23.41</v>
      </c>
      <c r="Y520" s="119">
        <v>22.44</v>
      </c>
      <c r="Z520" s="69"/>
      <c r="AA520" s="179"/>
      <c r="AB520" s="98"/>
      <c r="AC520" s="9"/>
      <c r="AD520" s="9"/>
      <c r="AE520" s="63"/>
      <c r="AF520" s="63"/>
      <c r="AG520" s="76"/>
      <c r="AH520" s="76"/>
      <c r="AI520" s="76"/>
      <c r="AJ520" s="76"/>
      <c r="AK520" s="76"/>
      <c r="AL520" s="76"/>
      <c r="AM520" s="76"/>
      <c r="AN520" s="76"/>
      <c r="AO520" s="76"/>
      <c r="AP520" s="76"/>
      <c r="AQ520" s="76"/>
      <c r="AR520" s="76"/>
      <c r="AS520" s="76"/>
      <c r="AT520" s="76"/>
      <c r="AU520" s="76"/>
      <c r="AV520" s="76"/>
      <c r="AW520" s="76"/>
      <c r="AX520" s="76"/>
      <c r="AY520" s="76"/>
      <c r="AZ520" s="76"/>
      <c r="BA520" s="76"/>
      <c r="BB520" s="76"/>
      <c r="BC520" s="76"/>
      <c r="BD520" s="76"/>
      <c r="BE520" s="76"/>
      <c r="BF520" s="76"/>
      <c r="BG520" s="76"/>
      <c r="BH520" s="76"/>
      <c r="BI520" s="76"/>
      <c r="BJ520" s="76"/>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c r="DG520" s="10"/>
      <c r="DH520" s="10"/>
      <c r="DI520" s="10"/>
      <c r="DJ520" s="10"/>
      <c r="DK520" s="10"/>
      <c r="DL520" s="10"/>
      <c r="DM520" s="10"/>
      <c r="DN520" s="10"/>
      <c r="DO520" s="10"/>
      <c r="DP520" s="10"/>
      <c r="DQ520" s="10"/>
      <c r="DR520" s="10"/>
      <c r="DS520" s="10"/>
      <c r="DT520" s="10"/>
      <c r="DU520" s="10"/>
      <c r="DV520" s="10"/>
      <c r="DW520" s="10"/>
      <c r="DX520" s="10"/>
      <c r="DY520" s="10"/>
      <c r="DZ520" s="10"/>
      <c r="EA520" s="10"/>
      <c r="EB520" s="10"/>
      <c r="EC520" s="10"/>
    </row>
    <row r="521" spans="1:133" s="84" customFormat="1" ht="17" x14ac:dyDescent="0.2">
      <c r="A521" s="100" t="str">
        <f>CONCATENATE(E521," ",F521)</f>
        <v>Paleolama mirifica</v>
      </c>
      <c r="B521" s="9" t="s">
        <v>1885</v>
      </c>
      <c r="C521" s="69" t="s">
        <v>1571</v>
      </c>
      <c r="D521" s="69" t="s">
        <v>2153</v>
      </c>
      <c r="E521" s="2" t="s">
        <v>247</v>
      </c>
      <c r="F521" s="2" t="s">
        <v>248</v>
      </c>
      <c r="G521" s="9">
        <v>30967</v>
      </c>
      <c r="H521" s="8" t="s">
        <v>1904</v>
      </c>
      <c r="I521" s="9" t="s">
        <v>249</v>
      </c>
      <c r="J521" s="8" t="s">
        <v>241</v>
      </c>
      <c r="K521" s="69" t="s">
        <v>175</v>
      </c>
      <c r="L521" s="175" t="s">
        <v>395</v>
      </c>
      <c r="M521" s="134">
        <v>30</v>
      </c>
      <c r="N521" s="105"/>
      <c r="O521" s="105"/>
      <c r="P521" s="63"/>
      <c r="Q521" s="69" t="s">
        <v>211</v>
      </c>
      <c r="R521" s="69" t="s">
        <v>2376</v>
      </c>
      <c r="S521" s="69"/>
      <c r="T521" s="63" t="s">
        <v>166</v>
      </c>
      <c r="U521" s="63" t="s">
        <v>13</v>
      </c>
      <c r="V521" s="63"/>
      <c r="W521" s="63"/>
      <c r="X521" s="119">
        <v>27</v>
      </c>
      <c r="Y521" s="119">
        <v>22.02</v>
      </c>
      <c r="Z521" s="69"/>
      <c r="AA521" s="179"/>
      <c r="AB521" s="98"/>
      <c r="AC521" s="9"/>
      <c r="AD521" s="9"/>
      <c r="AE521" s="63"/>
      <c r="AF521" s="63"/>
      <c r="AG521" s="76"/>
      <c r="AH521" s="76"/>
      <c r="AI521" s="76"/>
      <c r="AJ521" s="76"/>
      <c r="AK521" s="76"/>
      <c r="AL521" s="76"/>
      <c r="AM521" s="76"/>
      <c r="AN521" s="76"/>
      <c r="AO521" s="76"/>
      <c r="AP521" s="76"/>
      <c r="AQ521" s="76"/>
      <c r="AR521" s="76"/>
      <c r="AS521" s="76"/>
      <c r="AT521" s="76"/>
      <c r="AU521" s="76"/>
      <c r="AV521" s="76"/>
      <c r="AW521" s="76"/>
      <c r="AX521" s="76"/>
      <c r="AY521" s="76"/>
      <c r="AZ521" s="76"/>
      <c r="BA521" s="76"/>
      <c r="BB521" s="76"/>
      <c r="BC521" s="76"/>
      <c r="BD521" s="76"/>
      <c r="BE521" s="76"/>
      <c r="BF521" s="76"/>
      <c r="BG521" s="76"/>
      <c r="BH521" s="76"/>
      <c r="BI521" s="76"/>
      <c r="BJ521" s="76"/>
      <c r="BK521" s="76"/>
      <c r="BL521" s="76"/>
      <c r="BM521" s="76"/>
      <c r="BN521" s="76"/>
      <c r="BO521" s="76"/>
      <c r="BP521" s="76"/>
      <c r="BQ521" s="76"/>
      <c r="BR521" s="76"/>
      <c r="BS521" s="76"/>
      <c r="BT521" s="76"/>
      <c r="BU521" s="76"/>
      <c r="BV521" s="76"/>
      <c r="BW521" s="76"/>
      <c r="BX521" s="76"/>
      <c r="BY521" s="76"/>
      <c r="BZ521" s="76"/>
      <c r="CA521" s="76"/>
      <c r="CB521" s="76"/>
      <c r="CC521" s="76"/>
      <c r="CD521" s="76"/>
      <c r="CE521" s="76"/>
      <c r="CF521" s="76"/>
      <c r="CG521" s="76"/>
      <c r="CH521" s="76"/>
      <c r="CI521" s="76"/>
      <c r="CJ521" s="76"/>
      <c r="CK521" s="76"/>
      <c r="CL521" s="76"/>
      <c r="CM521" s="76"/>
      <c r="CN521" s="76"/>
      <c r="CO521" s="76"/>
      <c r="CP521" s="76"/>
      <c r="CQ521" s="76"/>
      <c r="CR521" s="76"/>
      <c r="CS521" s="76"/>
      <c r="CT521" s="76"/>
      <c r="CU521" s="76"/>
      <c r="CV521" s="76"/>
      <c r="CW521" s="76"/>
      <c r="CX521" s="76"/>
      <c r="CY521" s="76"/>
      <c r="CZ521" s="76"/>
      <c r="DA521" s="76"/>
      <c r="DB521" s="76"/>
      <c r="DC521" s="76"/>
      <c r="DD521" s="76"/>
      <c r="DE521" s="76"/>
      <c r="DF521" s="76"/>
      <c r="DG521" s="76"/>
      <c r="DH521" s="76"/>
      <c r="DI521" s="76"/>
      <c r="DJ521" s="76"/>
      <c r="DK521" s="76"/>
      <c r="DL521" s="76"/>
      <c r="DM521" s="76"/>
      <c r="DN521" s="76"/>
      <c r="DO521" s="76"/>
      <c r="DP521" s="76"/>
      <c r="DQ521" s="76"/>
      <c r="DR521" s="76"/>
      <c r="DS521" s="76"/>
      <c r="DT521" s="76"/>
      <c r="DU521" s="76"/>
      <c r="DV521" s="76"/>
      <c r="DW521" s="76"/>
      <c r="DX521" s="76"/>
      <c r="DY521" s="76"/>
      <c r="DZ521" s="76"/>
      <c r="EA521" s="10"/>
      <c r="EB521" s="10"/>
      <c r="EC521" s="10"/>
    </row>
    <row r="522" spans="1:133" s="84" customFormat="1" ht="17" x14ac:dyDescent="0.2">
      <c r="A522" s="100" t="str">
        <f>CONCATENATE(E522," ",F522)</f>
        <v>Paleolama mirifica</v>
      </c>
      <c r="B522" s="9" t="s">
        <v>1885</v>
      </c>
      <c r="C522" s="69" t="s">
        <v>1571</v>
      </c>
      <c r="D522" s="69" t="s">
        <v>2153</v>
      </c>
      <c r="E522" s="2" t="s">
        <v>247</v>
      </c>
      <c r="F522" s="2" t="s">
        <v>248</v>
      </c>
      <c r="G522" s="9">
        <v>30967</v>
      </c>
      <c r="H522" s="8" t="s">
        <v>1906</v>
      </c>
      <c r="I522" s="9" t="s">
        <v>249</v>
      </c>
      <c r="J522" s="8" t="s">
        <v>241</v>
      </c>
      <c r="K522" s="69" t="s">
        <v>175</v>
      </c>
      <c r="L522" s="175" t="s">
        <v>395</v>
      </c>
      <c r="M522" s="134">
        <v>30</v>
      </c>
      <c r="N522" s="105"/>
      <c r="O522" s="105"/>
      <c r="P522" s="63"/>
      <c r="Q522" s="69" t="s">
        <v>211</v>
      </c>
      <c r="R522" s="69" t="s">
        <v>2376</v>
      </c>
      <c r="S522" s="69"/>
      <c r="T522" s="63" t="s">
        <v>166</v>
      </c>
      <c r="U522" s="63" t="s">
        <v>13</v>
      </c>
      <c r="V522" s="63"/>
      <c r="W522" s="63"/>
      <c r="X522" s="119">
        <v>22.35</v>
      </c>
      <c r="Y522" s="119">
        <v>17.43</v>
      </c>
      <c r="Z522" s="69"/>
      <c r="AA522" s="179"/>
      <c r="AB522" s="98"/>
      <c r="AC522" s="9"/>
      <c r="AD522" s="9"/>
      <c r="AE522" s="63"/>
      <c r="AF522" s="63"/>
      <c r="AG522" s="76"/>
      <c r="AH522" s="76"/>
      <c r="AI522" s="76"/>
      <c r="AJ522" s="76"/>
      <c r="AK522" s="76"/>
      <c r="AL522" s="76"/>
      <c r="AM522" s="76"/>
      <c r="AN522" s="76"/>
      <c r="AO522" s="76"/>
      <c r="AP522" s="76"/>
      <c r="AQ522" s="76"/>
      <c r="AR522" s="76"/>
      <c r="AS522" s="76"/>
      <c r="AT522" s="76"/>
      <c r="AU522" s="76"/>
      <c r="AV522" s="76"/>
      <c r="AW522" s="76"/>
      <c r="AX522" s="76"/>
      <c r="AY522" s="76"/>
      <c r="AZ522" s="76"/>
      <c r="BA522" s="76"/>
      <c r="BB522" s="76"/>
      <c r="BC522" s="76"/>
      <c r="BD522" s="76"/>
      <c r="BE522" s="76"/>
      <c r="BF522" s="76"/>
      <c r="BG522" s="76"/>
      <c r="BH522" s="76"/>
      <c r="BI522" s="76"/>
      <c r="BJ522" s="76"/>
      <c r="BK522" s="76"/>
      <c r="BL522" s="76"/>
      <c r="BM522" s="76"/>
      <c r="BN522" s="76"/>
      <c r="BO522" s="76"/>
      <c r="BP522" s="76"/>
      <c r="BQ522" s="76"/>
      <c r="BR522" s="76"/>
      <c r="BS522" s="76"/>
      <c r="BT522" s="76"/>
      <c r="BU522" s="76"/>
      <c r="BV522" s="76"/>
      <c r="BW522" s="76"/>
      <c r="BX522" s="76"/>
      <c r="BY522" s="76"/>
      <c r="BZ522" s="76"/>
      <c r="CA522" s="76"/>
      <c r="CB522" s="76"/>
      <c r="CC522" s="76"/>
      <c r="CD522" s="76"/>
      <c r="CE522" s="76"/>
      <c r="CF522" s="76"/>
      <c r="CG522" s="76"/>
      <c r="CH522" s="76"/>
      <c r="CI522" s="76"/>
      <c r="CJ522" s="76"/>
      <c r="CK522" s="76"/>
      <c r="CL522" s="76"/>
      <c r="CM522" s="76"/>
      <c r="CN522" s="76"/>
      <c r="CO522" s="76"/>
      <c r="CP522" s="76"/>
      <c r="CQ522" s="76"/>
      <c r="CR522" s="76"/>
      <c r="CS522" s="76"/>
      <c r="CT522" s="76"/>
      <c r="CU522" s="76"/>
      <c r="CV522" s="76"/>
      <c r="CW522" s="76"/>
      <c r="CX522" s="76"/>
      <c r="CY522" s="76"/>
      <c r="CZ522" s="76"/>
      <c r="DA522" s="76"/>
      <c r="DB522" s="76"/>
      <c r="DC522" s="76"/>
      <c r="DD522" s="76"/>
      <c r="DE522" s="76"/>
      <c r="DF522" s="76"/>
      <c r="DG522" s="76"/>
      <c r="DH522" s="76"/>
      <c r="DI522" s="76"/>
      <c r="DJ522" s="76"/>
      <c r="DK522" s="76"/>
      <c r="DL522" s="76"/>
      <c r="DM522" s="76"/>
      <c r="DN522" s="76"/>
      <c r="DO522" s="76"/>
      <c r="DP522" s="76"/>
      <c r="DQ522" s="76"/>
      <c r="DR522" s="76"/>
      <c r="DS522" s="76"/>
      <c r="DT522" s="76"/>
      <c r="DU522" s="76"/>
      <c r="DV522" s="76"/>
      <c r="DW522" s="76"/>
      <c r="DX522" s="76"/>
      <c r="DY522" s="76"/>
      <c r="DZ522" s="76"/>
      <c r="EA522" s="10"/>
      <c r="EB522" s="10"/>
      <c r="EC522" s="10"/>
    </row>
    <row r="523" spans="1:133" s="84" customFormat="1" ht="17" x14ac:dyDescent="0.2">
      <c r="A523" s="100" t="str">
        <f>CONCATENATE(E523," ",F523)</f>
        <v>Paleolama mirifica</v>
      </c>
      <c r="B523" s="9" t="s">
        <v>1885</v>
      </c>
      <c r="C523" s="69" t="s">
        <v>1571</v>
      </c>
      <c r="D523" s="69" t="s">
        <v>2153</v>
      </c>
      <c r="E523" s="2" t="s">
        <v>247</v>
      </c>
      <c r="F523" s="2" t="s">
        <v>248</v>
      </c>
      <c r="G523" s="9">
        <v>30967</v>
      </c>
      <c r="H523" s="8" t="s">
        <v>1907</v>
      </c>
      <c r="I523" s="9" t="s">
        <v>249</v>
      </c>
      <c r="J523" s="8" t="s">
        <v>241</v>
      </c>
      <c r="K523" s="69" t="s">
        <v>175</v>
      </c>
      <c r="L523" s="175" t="s">
        <v>395</v>
      </c>
      <c r="M523" s="134">
        <v>30</v>
      </c>
      <c r="N523" s="105"/>
      <c r="O523" s="105"/>
      <c r="P523" s="63"/>
      <c r="Q523" s="69" t="s">
        <v>211</v>
      </c>
      <c r="R523" s="69" t="s">
        <v>2376</v>
      </c>
      <c r="S523" s="69"/>
      <c r="T523" s="63" t="s">
        <v>166</v>
      </c>
      <c r="U523" s="63" t="s">
        <v>13</v>
      </c>
      <c r="V523" s="63"/>
      <c r="W523" s="63"/>
      <c r="X523" s="119">
        <v>22.32</v>
      </c>
      <c r="Y523" s="119">
        <v>17.09</v>
      </c>
      <c r="Z523" s="69"/>
      <c r="AA523" s="179"/>
      <c r="AB523" s="98"/>
      <c r="AC523" s="9"/>
      <c r="AD523" s="9"/>
      <c r="AE523" s="63"/>
      <c r="AF523" s="63"/>
      <c r="AG523" s="76"/>
      <c r="AH523" s="76"/>
      <c r="AI523" s="76"/>
      <c r="AJ523" s="76"/>
      <c r="AK523" s="76"/>
      <c r="AL523" s="76"/>
      <c r="AM523" s="76"/>
      <c r="AN523" s="76"/>
      <c r="AO523" s="76"/>
      <c r="AP523" s="76"/>
      <c r="AQ523" s="76"/>
      <c r="AR523" s="76"/>
      <c r="AS523" s="76"/>
      <c r="AT523" s="76"/>
      <c r="AU523" s="76"/>
      <c r="AV523" s="76"/>
      <c r="AW523" s="76"/>
      <c r="AX523" s="76"/>
      <c r="AY523" s="76"/>
      <c r="AZ523" s="76"/>
      <c r="BA523" s="76"/>
      <c r="BB523" s="76"/>
      <c r="BC523" s="76"/>
      <c r="BD523" s="76"/>
      <c r="BE523" s="76"/>
      <c r="BF523" s="76"/>
      <c r="BG523" s="76"/>
      <c r="BH523" s="76"/>
      <c r="BI523" s="76"/>
      <c r="BJ523" s="76"/>
      <c r="BK523" s="76"/>
      <c r="BL523" s="76"/>
      <c r="BM523" s="76"/>
      <c r="BN523" s="76"/>
      <c r="BO523" s="76"/>
      <c r="BP523" s="76"/>
      <c r="BQ523" s="76"/>
      <c r="BR523" s="76"/>
      <c r="BS523" s="76"/>
      <c r="BT523" s="76"/>
      <c r="BU523" s="76"/>
      <c r="BV523" s="76"/>
      <c r="BW523" s="76"/>
      <c r="BX523" s="76"/>
      <c r="BY523" s="76"/>
      <c r="BZ523" s="76"/>
      <c r="CA523" s="76"/>
      <c r="CB523" s="76"/>
      <c r="CC523" s="76"/>
      <c r="CD523" s="76"/>
      <c r="CE523" s="76"/>
      <c r="CF523" s="76"/>
      <c r="CG523" s="76"/>
      <c r="CH523" s="76"/>
      <c r="CI523" s="76"/>
      <c r="CJ523" s="76"/>
      <c r="CK523" s="76"/>
      <c r="CL523" s="76"/>
      <c r="CM523" s="76"/>
      <c r="CN523" s="76"/>
      <c r="CO523" s="76"/>
      <c r="CP523" s="76"/>
      <c r="CQ523" s="76"/>
      <c r="CR523" s="76"/>
      <c r="CS523" s="76"/>
      <c r="CT523" s="76"/>
      <c r="CU523" s="76"/>
      <c r="CV523" s="76"/>
      <c r="CW523" s="76"/>
      <c r="CX523" s="76"/>
      <c r="CY523" s="76"/>
      <c r="CZ523" s="76"/>
      <c r="DA523" s="76"/>
      <c r="DB523" s="76"/>
      <c r="DC523" s="76"/>
      <c r="DD523" s="76"/>
      <c r="DE523" s="76"/>
      <c r="DF523" s="76"/>
      <c r="DG523" s="76"/>
      <c r="DH523" s="76"/>
      <c r="DI523" s="76"/>
      <c r="DJ523" s="76"/>
      <c r="DK523" s="76"/>
      <c r="DL523" s="76"/>
      <c r="DM523" s="76"/>
      <c r="DN523" s="76"/>
      <c r="DO523" s="76"/>
      <c r="DP523" s="76"/>
      <c r="DQ523" s="76"/>
      <c r="DR523" s="76"/>
      <c r="DS523" s="76"/>
      <c r="DT523" s="76"/>
      <c r="DU523" s="76"/>
      <c r="DV523" s="76"/>
      <c r="DW523" s="76"/>
      <c r="DX523" s="76"/>
      <c r="DY523" s="76"/>
      <c r="DZ523" s="76"/>
      <c r="EA523" s="10"/>
      <c r="EB523" s="10"/>
      <c r="EC523" s="10"/>
    </row>
    <row r="524" spans="1:133" s="84" customFormat="1" ht="17" x14ac:dyDescent="0.2">
      <c r="A524" s="100" t="str">
        <f>CONCATENATE(E524," ",F524)</f>
        <v>Paleolama mirifica</v>
      </c>
      <c r="B524" s="9"/>
      <c r="C524" s="69" t="s">
        <v>1571</v>
      </c>
      <c r="D524" s="69" t="s">
        <v>2153</v>
      </c>
      <c r="E524" s="2" t="s">
        <v>247</v>
      </c>
      <c r="F524" s="2" t="s">
        <v>248</v>
      </c>
      <c r="G524" s="9">
        <v>30967</v>
      </c>
      <c r="H524" s="8" t="s">
        <v>1882</v>
      </c>
      <c r="I524" s="9" t="s">
        <v>249</v>
      </c>
      <c r="J524" s="8" t="s">
        <v>241</v>
      </c>
      <c r="K524" s="69" t="s">
        <v>175</v>
      </c>
      <c r="L524" s="175" t="s">
        <v>395</v>
      </c>
      <c r="M524" s="134">
        <v>30</v>
      </c>
      <c r="N524" s="105"/>
      <c r="O524" s="105"/>
      <c r="P524" s="63"/>
      <c r="Q524" s="69" t="s">
        <v>211</v>
      </c>
      <c r="R524" s="69" t="s">
        <v>2376</v>
      </c>
      <c r="S524" s="69"/>
      <c r="T524" s="63" t="s">
        <v>166</v>
      </c>
      <c r="U524" s="63" t="s">
        <v>13</v>
      </c>
      <c r="V524" s="63"/>
      <c r="W524" s="63"/>
      <c r="X524" s="119">
        <v>24.58</v>
      </c>
      <c r="Y524" s="119">
        <v>23.17</v>
      </c>
      <c r="Z524" s="69"/>
      <c r="AA524" s="179"/>
      <c r="AB524" s="98"/>
      <c r="AC524" s="9"/>
      <c r="AD524" s="9" t="s">
        <v>1884</v>
      </c>
      <c r="AE524" s="63"/>
      <c r="AF524" s="63"/>
      <c r="AG524" s="76"/>
      <c r="AH524" s="76"/>
      <c r="AI524" s="76"/>
      <c r="AJ524" s="76"/>
      <c r="AK524" s="76"/>
      <c r="AL524" s="76"/>
      <c r="AM524" s="76"/>
      <c r="AN524" s="76"/>
      <c r="AO524" s="76"/>
      <c r="AP524" s="76"/>
      <c r="AQ524" s="76"/>
      <c r="AR524" s="76"/>
      <c r="AS524" s="76"/>
      <c r="AT524" s="76"/>
      <c r="AU524" s="76"/>
      <c r="AV524" s="76"/>
      <c r="AW524" s="76"/>
      <c r="AX524" s="76"/>
      <c r="AY524" s="76"/>
      <c r="AZ524" s="76"/>
      <c r="BA524" s="76"/>
      <c r="BB524" s="76"/>
      <c r="BC524" s="76"/>
      <c r="BD524" s="76"/>
      <c r="BE524" s="76"/>
      <c r="BF524" s="76"/>
      <c r="BG524" s="76"/>
      <c r="BH524" s="76"/>
      <c r="BI524" s="76"/>
      <c r="BJ524" s="76"/>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row>
    <row r="525" spans="1:133" s="84" customFormat="1" ht="17" x14ac:dyDescent="0.2">
      <c r="A525" s="100" t="str">
        <f>CONCATENATE(E525," ",F525)</f>
        <v>Paleolama mirifica</v>
      </c>
      <c r="B525" s="9"/>
      <c r="C525" s="69" t="s">
        <v>1571</v>
      </c>
      <c r="D525" s="69" t="s">
        <v>2153</v>
      </c>
      <c r="E525" s="2" t="s">
        <v>247</v>
      </c>
      <c r="F525" s="2" t="s">
        <v>248</v>
      </c>
      <c r="G525" s="9">
        <v>30967</v>
      </c>
      <c r="H525" s="8" t="s">
        <v>1883</v>
      </c>
      <c r="I525" s="9" t="s">
        <v>249</v>
      </c>
      <c r="J525" s="8" t="s">
        <v>241</v>
      </c>
      <c r="K525" s="69" t="s">
        <v>175</v>
      </c>
      <c r="L525" s="175" t="s">
        <v>395</v>
      </c>
      <c r="M525" s="134">
        <v>30</v>
      </c>
      <c r="N525" s="105"/>
      <c r="O525" s="105"/>
      <c r="P525" s="63"/>
      <c r="Q525" s="69" t="s">
        <v>211</v>
      </c>
      <c r="R525" s="69" t="s">
        <v>2376</v>
      </c>
      <c r="S525" s="69"/>
      <c r="T525" s="63" t="s">
        <v>166</v>
      </c>
      <c r="U525" s="63" t="s">
        <v>13</v>
      </c>
      <c r="V525" s="63"/>
      <c r="W525" s="63"/>
      <c r="X525" s="119">
        <v>24.83</v>
      </c>
      <c r="Y525" s="119">
        <v>21.59</v>
      </c>
      <c r="Z525" s="69"/>
      <c r="AA525" s="179"/>
      <c r="AB525" s="98"/>
      <c r="AC525" s="9"/>
      <c r="AD525" s="9" t="s">
        <v>1884</v>
      </c>
      <c r="AE525" s="63"/>
      <c r="AF525" s="63"/>
      <c r="AG525" s="76"/>
      <c r="AH525" s="76"/>
      <c r="AI525" s="76"/>
      <c r="AJ525" s="76"/>
      <c r="AK525" s="76"/>
      <c r="AL525" s="76"/>
      <c r="AM525" s="76"/>
      <c r="AN525" s="76"/>
      <c r="AO525" s="76"/>
      <c r="AP525" s="76"/>
      <c r="AQ525" s="76"/>
      <c r="AR525" s="76"/>
      <c r="AS525" s="76"/>
      <c r="AT525" s="76"/>
      <c r="AU525" s="76"/>
      <c r="AV525" s="76"/>
      <c r="AW525" s="76"/>
      <c r="AX525" s="76"/>
      <c r="AY525" s="76"/>
      <c r="AZ525" s="76"/>
      <c r="BA525" s="76"/>
      <c r="BB525" s="76"/>
      <c r="BC525" s="76"/>
      <c r="BD525" s="76"/>
      <c r="BE525" s="76"/>
      <c r="BF525" s="76"/>
      <c r="BG525" s="76"/>
      <c r="BH525" s="76"/>
      <c r="BI525" s="76"/>
      <c r="BJ525" s="76"/>
      <c r="BK525" s="10"/>
      <c r="BL525" s="10"/>
      <c r="BM525" s="10"/>
      <c r="BN525" s="10"/>
      <c r="BO525" s="10"/>
      <c r="BP525" s="10"/>
      <c r="BQ525" s="10"/>
      <c r="BR525" s="10"/>
      <c r="BS525" s="10"/>
      <c r="BT525" s="10"/>
      <c r="BU525" s="10"/>
      <c r="BV525" s="10"/>
      <c r="BW525" s="10"/>
      <c r="BX525" s="10"/>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76"/>
      <c r="EB525" s="76"/>
      <c r="EC525" s="76"/>
    </row>
    <row r="526" spans="1:133" s="84" customFormat="1" ht="17" x14ac:dyDescent="0.2">
      <c r="A526" s="100" t="str">
        <f>CONCATENATE(E526," ",F526)</f>
        <v>Paleolama mirifica</v>
      </c>
      <c r="B526" s="9"/>
      <c r="C526" s="69" t="s">
        <v>1571</v>
      </c>
      <c r="D526" s="69" t="s">
        <v>2153</v>
      </c>
      <c r="E526" s="2" t="s">
        <v>247</v>
      </c>
      <c r="F526" s="2" t="s">
        <v>248</v>
      </c>
      <c r="G526" s="9">
        <v>30967</v>
      </c>
      <c r="H526" s="8">
        <v>92</v>
      </c>
      <c r="I526" s="9" t="s">
        <v>249</v>
      </c>
      <c r="J526" s="8" t="s">
        <v>241</v>
      </c>
      <c r="K526" s="69" t="s">
        <v>175</v>
      </c>
      <c r="L526" s="175" t="s">
        <v>395</v>
      </c>
      <c r="M526" s="134">
        <v>30</v>
      </c>
      <c r="N526" s="105"/>
      <c r="O526" s="105"/>
      <c r="P526" s="63"/>
      <c r="Q526" s="69" t="s">
        <v>183</v>
      </c>
      <c r="R526" s="69" t="s">
        <v>2378</v>
      </c>
      <c r="S526" s="69"/>
      <c r="T526" s="63" t="s">
        <v>171</v>
      </c>
      <c r="U526" s="63" t="s">
        <v>13</v>
      </c>
      <c r="V526" s="63"/>
      <c r="W526" s="63"/>
      <c r="X526" s="119">
        <v>21.88</v>
      </c>
      <c r="Y526" s="119">
        <v>16.77</v>
      </c>
      <c r="Z526" s="69"/>
      <c r="AA526" s="179"/>
      <c r="AB526" s="98"/>
      <c r="AC526" s="9"/>
      <c r="AD526" s="9" t="s">
        <v>281</v>
      </c>
      <c r="AE526" s="63"/>
      <c r="AF526" s="63"/>
      <c r="AG526" s="76"/>
      <c r="AH526" s="76"/>
      <c r="AI526" s="76"/>
      <c r="AJ526" s="76"/>
      <c r="AK526" s="76"/>
      <c r="AL526" s="76"/>
      <c r="AM526" s="76"/>
      <c r="AN526" s="76"/>
      <c r="AO526" s="76"/>
      <c r="AP526" s="76"/>
      <c r="AQ526" s="76"/>
      <c r="AR526" s="76"/>
      <c r="AS526" s="76"/>
      <c r="AT526" s="76"/>
      <c r="AU526" s="76"/>
      <c r="AV526" s="76"/>
      <c r="AW526" s="76"/>
      <c r="AX526" s="76"/>
      <c r="AY526" s="76"/>
      <c r="AZ526" s="76"/>
      <c r="BA526" s="76"/>
      <c r="BB526" s="76"/>
      <c r="BC526" s="76"/>
      <c r="BD526" s="76"/>
      <c r="BE526" s="76"/>
      <c r="BF526" s="76"/>
      <c r="BG526" s="76"/>
      <c r="BH526" s="76"/>
      <c r="BI526" s="76"/>
      <c r="BJ526" s="76"/>
      <c r="EA526" s="76"/>
      <c r="EB526" s="76"/>
      <c r="EC526" s="76"/>
    </row>
    <row r="527" spans="1:133" s="84" customFormat="1" ht="17" x14ac:dyDescent="0.2">
      <c r="A527" s="100" t="str">
        <f>CONCATENATE(E527," ",F527)</f>
        <v>Paleolama mirifica</v>
      </c>
      <c r="B527" s="9"/>
      <c r="C527" s="69" t="s">
        <v>1571</v>
      </c>
      <c r="D527" s="69" t="s">
        <v>2153</v>
      </c>
      <c r="E527" s="2" t="s">
        <v>247</v>
      </c>
      <c r="F527" s="2" t="s">
        <v>248</v>
      </c>
      <c r="G527" s="9">
        <v>30967</v>
      </c>
      <c r="H527" s="8">
        <v>372</v>
      </c>
      <c r="I527" s="9" t="s">
        <v>249</v>
      </c>
      <c r="J527" s="8" t="s">
        <v>241</v>
      </c>
      <c r="K527" s="69" t="s">
        <v>175</v>
      </c>
      <c r="L527" s="175" t="s">
        <v>395</v>
      </c>
      <c r="M527" s="134">
        <v>30</v>
      </c>
      <c r="N527" s="105"/>
      <c r="O527" s="105"/>
      <c r="P527" s="63"/>
      <c r="Q527" s="69" t="s">
        <v>183</v>
      </c>
      <c r="R527" s="69" t="s">
        <v>2378</v>
      </c>
      <c r="S527" s="69"/>
      <c r="T527" s="63" t="s">
        <v>166</v>
      </c>
      <c r="U527" s="63" t="s">
        <v>13</v>
      </c>
      <c r="V527" s="63"/>
      <c r="W527" s="63"/>
      <c r="X527" s="119">
        <v>23.8</v>
      </c>
      <c r="Y527" s="119">
        <v>14.7</v>
      </c>
      <c r="Z527" s="69"/>
      <c r="AA527" s="179"/>
      <c r="AB527" s="98"/>
      <c r="AC527" s="9"/>
      <c r="AD527" s="9" t="s">
        <v>284</v>
      </c>
      <c r="AE527" s="63"/>
      <c r="AF527" s="63"/>
      <c r="AG527" s="76"/>
      <c r="AH527" s="76"/>
      <c r="AI527" s="76"/>
      <c r="AJ527" s="76"/>
      <c r="AK527" s="76"/>
      <c r="AL527" s="76"/>
      <c r="AM527" s="76"/>
      <c r="AN527" s="76"/>
      <c r="AO527" s="76"/>
      <c r="AP527" s="76"/>
      <c r="AQ527" s="76"/>
      <c r="AR527" s="76"/>
      <c r="AS527" s="76"/>
      <c r="AT527" s="76"/>
      <c r="AU527" s="76"/>
      <c r="AV527" s="76"/>
      <c r="AW527" s="76"/>
      <c r="AX527" s="76"/>
      <c r="AY527" s="76"/>
      <c r="AZ527" s="76"/>
      <c r="BA527" s="76"/>
      <c r="BB527" s="76"/>
      <c r="BC527" s="76"/>
      <c r="BD527" s="76"/>
      <c r="BE527" s="76"/>
      <c r="BF527" s="76"/>
      <c r="BG527" s="76"/>
      <c r="BH527" s="76"/>
      <c r="BI527" s="76"/>
      <c r="BJ527" s="76"/>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76"/>
      <c r="CY527" s="76"/>
      <c r="CZ527" s="76"/>
      <c r="DA527" s="76"/>
      <c r="DB527" s="76"/>
      <c r="DC527" s="76"/>
      <c r="DD527" s="76"/>
      <c r="DE527" s="76"/>
      <c r="DF527" s="76"/>
      <c r="DG527" s="76"/>
      <c r="DH527" s="76"/>
      <c r="DI527" s="76"/>
      <c r="DJ527" s="76"/>
      <c r="DK527" s="76"/>
      <c r="DL527" s="76"/>
      <c r="DM527" s="76"/>
      <c r="DN527" s="76"/>
      <c r="DO527" s="76"/>
      <c r="DP527" s="76"/>
      <c r="DQ527" s="76"/>
      <c r="DR527" s="76"/>
      <c r="DS527" s="76"/>
      <c r="DT527" s="76"/>
      <c r="DU527" s="76"/>
      <c r="DV527" s="76"/>
      <c r="DW527" s="76"/>
      <c r="DX527" s="76"/>
      <c r="DY527" s="76"/>
      <c r="DZ527" s="76"/>
      <c r="EA527" s="76"/>
      <c r="EB527" s="76"/>
      <c r="EC527" s="76"/>
    </row>
    <row r="528" spans="1:133" s="84" customFormat="1" ht="17" x14ac:dyDescent="0.2">
      <c r="A528" s="100" t="str">
        <f>CONCATENATE(E528," ",F528)</f>
        <v>Paleolama mirifica</v>
      </c>
      <c r="B528" s="9"/>
      <c r="C528" s="69" t="s">
        <v>1571</v>
      </c>
      <c r="D528" s="69" t="s">
        <v>2153</v>
      </c>
      <c r="E528" s="2" t="s">
        <v>247</v>
      </c>
      <c r="F528" s="2" t="s">
        <v>248</v>
      </c>
      <c r="G528" s="9">
        <v>30967</v>
      </c>
      <c r="H528" s="8">
        <v>1589</v>
      </c>
      <c r="I528" s="9" t="s">
        <v>249</v>
      </c>
      <c r="J528" s="8" t="s">
        <v>241</v>
      </c>
      <c r="K528" s="69" t="s">
        <v>175</v>
      </c>
      <c r="L528" s="175" t="s">
        <v>395</v>
      </c>
      <c r="M528" s="134">
        <v>30</v>
      </c>
      <c r="N528" s="105"/>
      <c r="O528" s="105"/>
      <c r="P528" s="63"/>
      <c r="Q528" s="69" t="s">
        <v>183</v>
      </c>
      <c r="R528" s="69" t="s">
        <v>2378</v>
      </c>
      <c r="S528" s="69"/>
      <c r="T528" s="63" t="s">
        <v>166</v>
      </c>
      <c r="U528" s="63" t="s">
        <v>13</v>
      </c>
      <c r="V528" s="63"/>
      <c r="W528" s="63"/>
      <c r="X528" s="119">
        <v>25.36</v>
      </c>
      <c r="Y528" s="119">
        <v>19.170000000000002</v>
      </c>
      <c r="Z528" s="69"/>
      <c r="AA528" s="179"/>
      <c r="AB528" s="98"/>
      <c r="AC528" s="9"/>
      <c r="AD528" s="9" t="s">
        <v>285</v>
      </c>
      <c r="AE528" s="63"/>
      <c r="AF528" s="63"/>
      <c r="AG528" s="76"/>
      <c r="AH528" s="76"/>
      <c r="AI528" s="76"/>
      <c r="AJ528" s="76"/>
      <c r="AK528" s="76"/>
      <c r="AL528" s="76"/>
      <c r="AM528" s="76"/>
      <c r="AN528" s="76"/>
      <c r="AO528" s="76"/>
      <c r="AP528" s="76"/>
      <c r="AQ528" s="76"/>
      <c r="AR528" s="76"/>
      <c r="AS528" s="76"/>
      <c r="AT528" s="76"/>
      <c r="AU528" s="76"/>
      <c r="AV528" s="76"/>
      <c r="AW528" s="76"/>
      <c r="AX528" s="76"/>
      <c r="AY528" s="76"/>
      <c r="AZ528" s="76"/>
      <c r="BA528" s="76"/>
      <c r="BB528" s="76"/>
      <c r="BC528" s="76"/>
      <c r="BD528" s="76"/>
      <c r="BE528" s="76"/>
      <c r="BF528" s="76"/>
      <c r="BG528" s="76"/>
      <c r="BH528" s="76"/>
      <c r="BI528" s="76"/>
      <c r="BJ528" s="76"/>
      <c r="BK528" s="76"/>
      <c r="BL528" s="76"/>
      <c r="BM528" s="76"/>
      <c r="BN528" s="76"/>
      <c r="BO528" s="76"/>
      <c r="BP528" s="76"/>
      <c r="BQ528" s="76"/>
      <c r="BR528" s="76"/>
      <c r="BS528" s="76"/>
      <c r="BT528" s="76"/>
      <c r="BU528" s="76"/>
      <c r="BV528" s="76"/>
      <c r="BW528" s="76"/>
      <c r="BX528" s="76"/>
      <c r="BY528" s="76"/>
      <c r="BZ528" s="76"/>
      <c r="CA528" s="76"/>
      <c r="CB528" s="76"/>
      <c r="CC528" s="76"/>
      <c r="CD528" s="76"/>
      <c r="CE528" s="76"/>
      <c r="CF528" s="76"/>
      <c r="CG528" s="76"/>
      <c r="CH528" s="76"/>
      <c r="CI528" s="76"/>
      <c r="CJ528" s="76"/>
      <c r="CK528" s="76"/>
      <c r="CL528" s="76"/>
      <c r="CM528" s="76"/>
      <c r="CN528" s="76"/>
      <c r="CO528" s="76"/>
      <c r="CP528" s="76"/>
      <c r="CQ528" s="76"/>
      <c r="CR528" s="76"/>
      <c r="CS528" s="76"/>
      <c r="CT528" s="76"/>
      <c r="CU528" s="76"/>
      <c r="CV528" s="76"/>
      <c r="CW528" s="76"/>
      <c r="CX528" s="76"/>
      <c r="CY528" s="76"/>
      <c r="CZ528" s="76"/>
      <c r="DA528" s="76"/>
      <c r="DB528" s="76"/>
      <c r="DC528" s="76"/>
      <c r="DD528" s="76"/>
      <c r="DE528" s="76"/>
      <c r="DF528" s="76"/>
      <c r="DG528" s="76"/>
      <c r="DH528" s="76"/>
      <c r="DI528" s="76"/>
      <c r="DJ528" s="76"/>
      <c r="DK528" s="76"/>
      <c r="DL528" s="76"/>
      <c r="DM528" s="76"/>
      <c r="DN528" s="76"/>
      <c r="DO528" s="76"/>
      <c r="DP528" s="76"/>
      <c r="DQ528" s="76"/>
      <c r="DR528" s="76"/>
      <c r="DS528" s="76"/>
      <c r="DT528" s="76"/>
      <c r="DU528" s="76"/>
      <c r="DV528" s="76"/>
      <c r="DW528" s="76"/>
      <c r="DX528" s="76"/>
      <c r="DY528" s="76"/>
      <c r="DZ528" s="76"/>
      <c r="EA528" s="76"/>
      <c r="EB528" s="76"/>
      <c r="EC528" s="76"/>
    </row>
    <row r="529" spans="1:133" s="84" customFormat="1" ht="17" x14ac:dyDescent="0.2">
      <c r="A529" s="100" t="str">
        <f>CONCATENATE(E529," ",F529)</f>
        <v>Paleolama mirifica</v>
      </c>
      <c r="B529" s="9" t="s">
        <v>1888</v>
      </c>
      <c r="C529" s="69" t="s">
        <v>1571</v>
      </c>
      <c r="D529" s="69" t="s">
        <v>2153</v>
      </c>
      <c r="E529" s="2" t="s">
        <v>247</v>
      </c>
      <c r="F529" s="2" t="s">
        <v>248</v>
      </c>
      <c r="G529" s="9">
        <v>30967</v>
      </c>
      <c r="H529" s="8" t="s">
        <v>1891</v>
      </c>
      <c r="I529" s="9" t="s">
        <v>249</v>
      </c>
      <c r="J529" s="8" t="s">
        <v>241</v>
      </c>
      <c r="K529" s="69" t="s">
        <v>175</v>
      </c>
      <c r="L529" s="175" t="s">
        <v>395</v>
      </c>
      <c r="M529" s="134">
        <v>30</v>
      </c>
      <c r="N529" s="105"/>
      <c r="O529" s="105"/>
      <c r="P529" s="63"/>
      <c r="Q529" s="69" t="s">
        <v>183</v>
      </c>
      <c r="R529" s="69" t="s">
        <v>2378</v>
      </c>
      <c r="S529" s="69"/>
      <c r="T529" s="63" t="s">
        <v>166</v>
      </c>
      <c r="U529" s="63" t="s">
        <v>13</v>
      </c>
      <c r="V529" s="63"/>
      <c r="W529" s="63"/>
      <c r="X529" s="119">
        <v>23.11</v>
      </c>
      <c r="Y529" s="119">
        <v>24.1</v>
      </c>
      <c r="Z529" s="69"/>
      <c r="AA529" s="179"/>
      <c r="AB529" s="98"/>
      <c r="AC529" s="9"/>
      <c r="AD529" s="9"/>
      <c r="AE529" s="63"/>
      <c r="AF529" s="63"/>
      <c r="AG529" s="76"/>
      <c r="AH529" s="76"/>
      <c r="AI529" s="76"/>
      <c r="AJ529" s="76"/>
      <c r="AK529" s="76"/>
      <c r="AL529" s="76"/>
      <c r="AM529" s="76"/>
      <c r="AN529" s="76"/>
      <c r="AO529" s="76"/>
      <c r="AP529" s="76"/>
      <c r="AQ529" s="76"/>
      <c r="AR529" s="76"/>
      <c r="AS529" s="76"/>
      <c r="AT529" s="76"/>
      <c r="AU529" s="76"/>
      <c r="AV529" s="76"/>
      <c r="AW529" s="76"/>
      <c r="AX529" s="76"/>
      <c r="AY529" s="76"/>
      <c r="AZ529" s="76"/>
      <c r="BA529" s="76"/>
      <c r="BB529" s="76"/>
      <c r="BC529" s="76"/>
      <c r="BD529" s="76"/>
      <c r="BE529" s="76"/>
      <c r="BF529" s="76"/>
      <c r="BG529" s="76"/>
      <c r="BH529" s="76"/>
      <c r="BI529" s="76"/>
      <c r="BJ529" s="76"/>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76"/>
      <c r="EB529" s="76"/>
      <c r="EC529" s="76"/>
    </row>
    <row r="530" spans="1:133" s="84" customFormat="1" ht="17" x14ac:dyDescent="0.2">
      <c r="A530" s="100" t="str">
        <f>CONCATENATE(E530," ",F530)</f>
        <v>Paleolama mirifica</v>
      </c>
      <c r="B530" s="9" t="s">
        <v>1885</v>
      </c>
      <c r="C530" s="69" t="s">
        <v>1571</v>
      </c>
      <c r="D530" s="69" t="s">
        <v>2153</v>
      </c>
      <c r="E530" s="2" t="s">
        <v>247</v>
      </c>
      <c r="F530" s="2" t="s">
        <v>248</v>
      </c>
      <c r="G530" s="9">
        <v>30967</v>
      </c>
      <c r="H530" s="8" t="s">
        <v>1905</v>
      </c>
      <c r="I530" s="9" t="s">
        <v>249</v>
      </c>
      <c r="J530" s="8" t="s">
        <v>241</v>
      </c>
      <c r="K530" s="69" t="s">
        <v>175</v>
      </c>
      <c r="L530" s="175" t="s">
        <v>395</v>
      </c>
      <c r="M530" s="134">
        <v>30</v>
      </c>
      <c r="N530" s="105"/>
      <c r="O530" s="105"/>
      <c r="P530" s="63"/>
      <c r="Q530" s="69" t="s">
        <v>183</v>
      </c>
      <c r="R530" s="69" t="s">
        <v>2378</v>
      </c>
      <c r="S530" s="69"/>
      <c r="T530" s="63" t="s">
        <v>166</v>
      </c>
      <c r="U530" s="63" t="s">
        <v>13</v>
      </c>
      <c r="V530" s="63"/>
      <c r="W530" s="63"/>
      <c r="X530" s="119">
        <v>27.35</v>
      </c>
      <c r="Y530" s="119">
        <v>21.72</v>
      </c>
      <c r="Z530" s="69"/>
      <c r="AA530" s="179"/>
      <c r="AB530" s="98"/>
      <c r="AC530" s="9"/>
      <c r="AD530" s="9"/>
      <c r="AE530" s="63"/>
      <c r="AF530" s="63"/>
      <c r="AG530" s="76"/>
      <c r="AH530" s="76"/>
      <c r="AI530" s="76"/>
      <c r="AJ530" s="76"/>
      <c r="AK530" s="76"/>
      <c r="AL530" s="76"/>
      <c r="AM530" s="76"/>
      <c r="AN530" s="76"/>
      <c r="AO530" s="76"/>
      <c r="AP530" s="76"/>
      <c r="AQ530" s="76"/>
      <c r="AR530" s="76"/>
      <c r="AS530" s="76"/>
      <c r="AT530" s="76"/>
      <c r="AU530" s="76"/>
      <c r="AV530" s="76"/>
      <c r="AW530" s="76"/>
      <c r="AX530" s="76"/>
      <c r="AY530" s="76"/>
      <c r="AZ530" s="76"/>
      <c r="BA530" s="76"/>
      <c r="BB530" s="76"/>
      <c r="BC530" s="76"/>
      <c r="BD530" s="76"/>
      <c r="BE530" s="76"/>
      <c r="BF530" s="76"/>
      <c r="BG530" s="76"/>
      <c r="BH530" s="76"/>
      <c r="BI530" s="76"/>
      <c r="BJ530" s="76"/>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76"/>
      <c r="EB530" s="76"/>
      <c r="EC530" s="76"/>
    </row>
    <row r="531" spans="1:133" s="84" customFormat="1" ht="17" x14ac:dyDescent="0.2">
      <c r="A531" s="100" t="str">
        <f>CONCATENATE(E531," ",F531)</f>
        <v>Paleolama mirifica</v>
      </c>
      <c r="B531" s="9" t="s">
        <v>1888</v>
      </c>
      <c r="C531" s="69" t="s">
        <v>1571</v>
      </c>
      <c r="D531" s="69" t="s">
        <v>2153</v>
      </c>
      <c r="E531" s="2" t="s">
        <v>247</v>
      </c>
      <c r="F531" s="2" t="s">
        <v>248</v>
      </c>
      <c r="G531" s="9">
        <v>30967</v>
      </c>
      <c r="H531" s="8" t="s">
        <v>1892</v>
      </c>
      <c r="I531" s="9" t="s">
        <v>249</v>
      </c>
      <c r="J531" s="8" t="s">
        <v>241</v>
      </c>
      <c r="K531" s="69" t="s">
        <v>175</v>
      </c>
      <c r="L531" s="175" t="s">
        <v>395</v>
      </c>
      <c r="M531" s="134">
        <v>30</v>
      </c>
      <c r="N531" s="105"/>
      <c r="O531" s="105"/>
      <c r="P531" s="63"/>
      <c r="Q531" s="69" t="s">
        <v>1893</v>
      </c>
      <c r="R531" s="69" t="s">
        <v>2396</v>
      </c>
      <c r="S531" s="69"/>
      <c r="T531" s="63" t="s">
        <v>166</v>
      </c>
      <c r="U531" s="63" t="s">
        <v>13</v>
      </c>
      <c r="V531" s="63"/>
      <c r="W531" s="63"/>
      <c r="X531" s="119">
        <v>23.96</v>
      </c>
      <c r="Y531" s="119">
        <v>23.45</v>
      </c>
      <c r="Z531" s="69"/>
      <c r="AA531" s="179"/>
      <c r="AB531" s="98"/>
      <c r="AC531" s="9"/>
      <c r="AD531" s="9"/>
      <c r="AE531" s="63"/>
      <c r="AF531" s="63"/>
      <c r="AG531" s="76"/>
      <c r="AH531" s="76"/>
      <c r="AI531" s="76"/>
      <c r="AJ531" s="76"/>
      <c r="AK531" s="76"/>
      <c r="AL531" s="76"/>
      <c r="AM531" s="76"/>
      <c r="AN531" s="76"/>
      <c r="AO531" s="76"/>
      <c r="AP531" s="76"/>
      <c r="AQ531" s="76"/>
      <c r="AR531" s="76"/>
      <c r="AS531" s="76"/>
      <c r="AT531" s="76"/>
      <c r="AU531" s="76"/>
      <c r="AV531" s="76"/>
      <c r="AW531" s="76"/>
      <c r="AX531" s="76"/>
      <c r="AY531" s="76"/>
      <c r="AZ531" s="76"/>
      <c r="BA531" s="76"/>
      <c r="BB531" s="76"/>
      <c r="BC531" s="76"/>
      <c r="BD531" s="76"/>
      <c r="BE531" s="76"/>
      <c r="BF531" s="76"/>
      <c r="BG531" s="76"/>
      <c r="BH531" s="76"/>
      <c r="BI531" s="76"/>
      <c r="BJ531" s="76"/>
      <c r="BK531" s="10"/>
      <c r="BL531" s="10"/>
      <c r="BM531" s="10"/>
      <c r="BN531" s="10"/>
      <c r="BO531" s="10"/>
      <c r="BP531" s="10"/>
      <c r="BQ531" s="10"/>
      <c r="BR531" s="10"/>
      <c r="BS531" s="10"/>
      <c r="BT531" s="10"/>
      <c r="BU531" s="10"/>
      <c r="BV531" s="10"/>
      <c r="BW531" s="10"/>
      <c r="BX531" s="10"/>
      <c r="BY531" s="10"/>
      <c r="BZ531" s="10"/>
      <c r="CA531" s="10"/>
      <c r="CB531" s="10"/>
      <c r="CC531" s="10"/>
      <c r="CD531" s="10"/>
      <c r="CE531" s="10"/>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c r="DY531" s="10"/>
      <c r="DZ531" s="10"/>
      <c r="EA531" s="76"/>
      <c r="EB531" s="76"/>
      <c r="EC531" s="76"/>
    </row>
    <row r="532" spans="1:133" s="84" customFormat="1" ht="17" x14ac:dyDescent="0.2">
      <c r="A532" s="100" t="str">
        <f>CONCATENATE(E532," ",F532)</f>
        <v>Paleolama sp.</v>
      </c>
      <c r="B532" s="9"/>
      <c r="C532" s="69" t="s">
        <v>1571</v>
      </c>
      <c r="D532" s="69" t="s">
        <v>2153</v>
      </c>
      <c r="E532" s="2" t="s">
        <v>247</v>
      </c>
      <c r="F532" s="2" t="s">
        <v>15</v>
      </c>
      <c r="G532" s="9">
        <v>30967</v>
      </c>
      <c r="H532" s="8">
        <v>1682</v>
      </c>
      <c r="I532" s="9" t="s">
        <v>249</v>
      </c>
      <c r="J532" s="8" t="s">
        <v>241</v>
      </c>
      <c r="K532" s="69" t="s">
        <v>175</v>
      </c>
      <c r="L532" s="175" t="s">
        <v>395</v>
      </c>
      <c r="M532" s="134">
        <v>30</v>
      </c>
      <c r="N532" s="105"/>
      <c r="O532" s="105"/>
      <c r="P532" s="63"/>
      <c r="Q532" s="69" t="s">
        <v>154</v>
      </c>
      <c r="R532" s="69" t="s">
        <v>2375</v>
      </c>
      <c r="S532" s="69"/>
      <c r="T532" s="63" t="s">
        <v>171</v>
      </c>
      <c r="U532" s="63" t="s">
        <v>13</v>
      </c>
      <c r="V532" s="63"/>
      <c r="W532" s="63"/>
      <c r="X532" s="119">
        <v>19.61</v>
      </c>
      <c r="Y532" s="119">
        <v>20.05</v>
      </c>
      <c r="Z532" s="69"/>
      <c r="AA532" s="179"/>
      <c r="AB532" s="98"/>
      <c r="AC532" s="9"/>
      <c r="AD532" s="9"/>
      <c r="AE532" s="63"/>
      <c r="AF532" s="63"/>
      <c r="AG532" s="76"/>
      <c r="AH532" s="76"/>
      <c r="AI532" s="76"/>
      <c r="AJ532" s="76"/>
      <c r="AK532" s="76"/>
      <c r="AL532" s="76"/>
      <c r="AM532" s="76"/>
      <c r="AN532" s="76"/>
      <c r="AO532" s="76"/>
      <c r="AP532" s="76"/>
      <c r="AQ532" s="76"/>
      <c r="AR532" s="76"/>
      <c r="AS532" s="76"/>
      <c r="AT532" s="76"/>
      <c r="AU532" s="76"/>
      <c r="AV532" s="76"/>
      <c r="AW532" s="76"/>
      <c r="AX532" s="76"/>
      <c r="AY532" s="76"/>
      <c r="AZ532" s="76"/>
      <c r="BA532" s="76"/>
      <c r="BB532" s="76"/>
      <c r="BC532" s="76"/>
      <c r="BD532" s="76"/>
      <c r="BE532" s="76"/>
      <c r="BF532" s="76"/>
      <c r="BG532" s="76"/>
      <c r="BH532" s="76"/>
      <c r="BI532" s="76"/>
      <c r="BJ532" s="76"/>
      <c r="BK532" s="76"/>
      <c r="BL532" s="76"/>
      <c r="BM532" s="76"/>
      <c r="BN532" s="76"/>
      <c r="BO532" s="76"/>
      <c r="BP532" s="76"/>
      <c r="BQ532" s="76"/>
      <c r="BR532" s="76"/>
      <c r="BS532" s="76"/>
      <c r="BT532" s="76"/>
      <c r="BU532" s="76"/>
      <c r="BV532" s="76"/>
      <c r="BW532" s="76"/>
      <c r="BX532" s="76"/>
      <c r="BY532" s="76"/>
      <c r="BZ532" s="76"/>
      <c r="CA532" s="76"/>
      <c r="CB532" s="76"/>
      <c r="CC532" s="76"/>
      <c r="CD532" s="76"/>
      <c r="CE532" s="76"/>
      <c r="CF532" s="76"/>
      <c r="CG532" s="76"/>
      <c r="CH532" s="76"/>
      <c r="CI532" s="76"/>
      <c r="CJ532" s="76"/>
      <c r="CK532" s="76"/>
      <c r="CL532" s="76"/>
      <c r="CM532" s="76"/>
      <c r="CN532" s="76"/>
      <c r="CO532" s="76"/>
      <c r="CP532" s="76"/>
      <c r="CQ532" s="76"/>
      <c r="CR532" s="76"/>
      <c r="CS532" s="76"/>
      <c r="CT532" s="76"/>
      <c r="CU532" s="76"/>
      <c r="CV532" s="76"/>
      <c r="CW532" s="76"/>
      <c r="CX532" s="76"/>
      <c r="CY532" s="76"/>
      <c r="CZ532" s="76"/>
      <c r="DA532" s="76"/>
      <c r="DB532" s="76"/>
      <c r="DC532" s="76"/>
      <c r="DD532" s="76"/>
      <c r="DE532" s="76"/>
      <c r="DF532" s="76"/>
      <c r="DG532" s="76"/>
      <c r="DH532" s="76"/>
      <c r="DI532" s="76"/>
      <c r="DJ532" s="76"/>
      <c r="DK532" s="76"/>
      <c r="DL532" s="76"/>
      <c r="DM532" s="76"/>
      <c r="DN532" s="76"/>
      <c r="DO532" s="76"/>
      <c r="DP532" s="76"/>
      <c r="DQ532" s="76"/>
      <c r="DR532" s="76"/>
      <c r="DS532" s="76"/>
      <c r="DT532" s="76"/>
      <c r="DU532" s="76"/>
      <c r="DV532" s="76"/>
      <c r="DW532" s="76"/>
      <c r="DX532" s="76"/>
      <c r="DY532" s="76"/>
      <c r="DZ532" s="76"/>
      <c r="EA532" s="10"/>
      <c r="EB532" s="10"/>
      <c r="EC532" s="10"/>
    </row>
    <row r="533" spans="1:133" s="84" customFormat="1" ht="17" x14ac:dyDescent="0.2">
      <c r="A533" s="100" t="str">
        <f>CONCATENATE(E533," ",F533)</f>
        <v>Paleolama sp.</v>
      </c>
      <c r="B533" s="9"/>
      <c r="C533" s="69" t="s">
        <v>1571</v>
      </c>
      <c r="D533" s="69" t="s">
        <v>2153</v>
      </c>
      <c r="E533" s="2" t="s">
        <v>247</v>
      </c>
      <c r="F533" s="2" t="s">
        <v>15</v>
      </c>
      <c r="G533" s="9">
        <v>30967</v>
      </c>
      <c r="H533" s="8">
        <v>1682</v>
      </c>
      <c r="I533" s="9" t="s">
        <v>249</v>
      </c>
      <c r="J533" s="8" t="s">
        <v>241</v>
      </c>
      <c r="K533" s="69" t="s">
        <v>175</v>
      </c>
      <c r="L533" s="175" t="s">
        <v>395</v>
      </c>
      <c r="M533" s="134">
        <v>30</v>
      </c>
      <c r="N533" s="105"/>
      <c r="O533" s="105"/>
      <c r="P533" s="63"/>
      <c r="Q533" s="69" t="s">
        <v>211</v>
      </c>
      <c r="R533" s="69" t="s">
        <v>2376</v>
      </c>
      <c r="S533" s="69"/>
      <c r="T533" s="63" t="s">
        <v>171</v>
      </c>
      <c r="U533" s="63" t="s">
        <v>13</v>
      </c>
      <c r="V533" s="63"/>
      <c r="W533" s="63"/>
      <c r="X533" s="119">
        <v>22.65</v>
      </c>
      <c r="Y533" s="119">
        <v>19.66</v>
      </c>
      <c r="Z533" s="69"/>
      <c r="AA533" s="179"/>
      <c r="AB533" s="98"/>
      <c r="AC533" s="9"/>
      <c r="AD533" s="9" t="s">
        <v>290</v>
      </c>
      <c r="AE533" s="63"/>
      <c r="AF533" s="63"/>
      <c r="AG533" s="76"/>
      <c r="AH533" s="76"/>
      <c r="AI533" s="76"/>
      <c r="AJ533" s="76"/>
      <c r="AK533" s="76"/>
      <c r="AL533" s="76"/>
      <c r="AM533" s="76"/>
      <c r="AN533" s="76"/>
      <c r="AO533" s="76"/>
      <c r="AP533" s="76"/>
      <c r="AQ533" s="76"/>
      <c r="AR533" s="76"/>
      <c r="AS533" s="76"/>
      <c r="AT533" s="76"/>
      <c r="AU533" s="76"/>
      <c r="AV533" s="76"/>
      <c r="AW533" s="76"/>
      <c r="AX533" s="76"/>
      <c r="AY533" s="76"/>
      <c r="AZ533" s="76"/>
      <c r="BA533" s="76"/>
      <c r="BB533" s="76"/>
      <c r="BC533" s="76"/>
      <c r="BD533" s="76"/>
      <c r="BE533" s="76"/>
      <c r="BF533" s="76"/>
      <c r="BG533" s="76"/>
      <c r="BH533" s="76"/>
      <c r="BI533" s="76"/>
      <c r="BJ533" s="76"/>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c r="DC533" s="10"/>
      <c r="DD533" s="10"/>
      <c r="DE533" s="10"/>
      <c r="DF533" s="10"/>
      <c r="DG533" s="10"/>
      <c r="DH533" s="10"/>
      <c r="DI533" s="10"/>
      <c r="DJ533" s="10"/>
      <c r="DK533" s="10"/>
      <c r="DL533" s="10"/>
      <c r="DM533" s="10"/>
      <c r="DN533" s="10"/>
      <c r="DO533" s="10"/>
      <c r="DP533" s="10"/>
      <c r="DQ533" s="10"/>
      <c r="DR533" s="10"/>
      <c r="DS533" s="10"/>
      <c r="DT533" s="10"/>
      <c r="DU533" s="10"/>
      <c r="DV533" s="10"/>
      <c r="DW533" s="10"/>
      <c r="DX533" s="10"/>
      <c r="DY533" s="10"/>
      <c r="DZ533" s="10"/>
      <c r="EA533" s="76"/>
      <c r="EB533" s="76"/>
      <c r="EC533" s="76"/>
    </row>
    <row r="534" spans="1:133" s="84" customFormat="1" ht="17" x14ac:dyDescent="0.2">
      <c r="A534" s="100" t="str">
        <f>CONCATENATE(E534," ",F534)</f>
        <v>Paleolama sp.</v>
      </c>
      <c r="B534" s="9"/>
      <c r="C534" s="69" t="s">
        <v>1571</v>
      </c>
      <c r="D534" s="69" t="s">
        <v>2153</v>
      </c>
      <c r="E534" s="2" t="s">
        <v>247</v>
      </c>
      <c r="F534" s="2" t="s">
        <v>15</v>
      </c>
      <c r="G534" s="9">
        <v>30967</v>
      </c>
      <c r="H534" s="8">
        <v>1682</v>
      </c>
      <c r="I534" s="9" t="s">
        <v>249</v>
      </c>
      <c r="J534" s="8" t="s">
        <v>241</v>
      </c>
      <c r="K534" s="69" t="s">
        <v>175</v>
      </c>
      <c r="L534" s="175" t="s">
        <v>395</v>
      </c>
      <c r="M534" s="134">
        <v>30</v>
      </c>
      <c r="N534" s="105"/>
      <c r="O534" s="105"/>
      <c r="P534" s="63"/>
      <c r="Q534" s="69" t="s">
        <v>183</v>
      </c>
      <c r="R534" s="69" t="s">
        <v>2378</v>
      </c>
      <c r="S534" s="69"/>
      <c r="T534" s="63" t="s">
        <v>171</v>
      </c>
      <c r="U534" s="63" t="s">
        <v>13</v>
      </c>
      <c r="V534" s="63"/>
      <c r="W534" s="63"/>
      <c r="X534" s="119">
        <v>23.32</v>
      </c>
      <c r="Y534" s="119">
        <v>20.76</v>
      </c>
      <c r="Z534" s="69"/>
      <c r="AA534" s="179"/>
      <c r="AB534" s="98"/>
      <c r="AC534" s="9"/>
      <c r="AD534" s="9" t="s">
        <v>290</v>
      </c>
      <c r="AE534" s="63"/>
      <c r="AF534" s="63"/>
      <c r="AG534" s="76"/>
      <c r="AH534" s="76"/>
      <c r="AI534" s="76"/>
      <c r="AJ534" s="76"/>
      <c r="AK534" s="76"/>
      <c r="AL534" s="76"/>
      <c r="AM534" s="76"/>
      <c r="AN534" s="76"/>
      <c r="AO534" s="76"/>
      <c r="AP534" s="76"/>
      <c r="AQ534" s="76"/>
      <c r="AR534" s="76"/>
      <c r="AS534" s="76"/>
      <c r="AT534" s="76"/>
      <c r="AU534" s="76"/>
      <c r="AV534" s="76"/>
      <c r="AW534" s="76"/>
      <c r="AX534" s="76"/>
      <c r="AY534" s="76"/>
      <c r="AZ534" s="76"/>
      <c r="BA534" s="76"/>
      <c r="BB534" s="76"/>
      <c r="BC534" s="76"/>
      <c r="BD534" s="76"/>
      <c r="BE534" s="76"/>
      <c r="BF534" s="76"/>
      <c r="BG534" s="76"/>
      <c r="BH534" s="76"/>
      <c r="BI534" s="76"/>
      <c r="BJ534" s="76"/>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c r="DG534" s="10"/>
      <c r="DH534" s="10"/>
      <c r="DI534" s="10"/>
      <c r="DJ534" s="10"/>
      <c r="DK534" s="10"/>
      <c r="DL534" s="10"/>
      <c r="DM534" s="10"/>
      <c r="DN534" s="10"/>
      <c r="DO534" s="10"/>
      <c r="DP534" s="10"/>
      <c r="DQ534" s="10"/>
      <c r="DR534" s="10"/>
      <c r="DS534" s="10"/>
      <c r="DT534" s="10"/>
      <c r="DU534" s="10"/>
      <c r="DV534" s="10"/>
      <c r="DW534" s="10"/>
      <c r="DX534" s="10"/>
      <c r="DY534" s="10"/>
      <c r="DZ534" s="10"/>
      <c r="EA534" s="76"/>
      <c r="EB534" s="76"/>
      <c r="EC534" s="76"/>
    </row>
    <row r="535" spans="1:133" s="84" customFormat="1" ht="17" x14ac:dyDescent="0.2">
      <c r="A535" s="100" t="str">
        <f>CONCATENATE(E535," ",F535)</f>
        <v>Neochoerus pinckneyi</v>
      </c>
      <c r="B535" s="9" t="s">
        <v>1970</v>
      </c>
      <c r="C535" s="69" t="s">
        <v>1571</v>
      </c>
      <c r="D535" s="69" t="s">
        <v>2346</v>
      </c>
      <c r="E535" s="2" t="s">
        <v>1194</v>
      </c>
      <c r="F535" s="2" t="s">
        <v>1195</v>
      </c>
      <c r="G535" s="9">
        <v>31141</v>
      </c>
      <c r="H535" s="8">
        <v>2406</v>
      </c>
      <c r="I535" s="9" t="s">
        <v>240</v>
      </c>
      <c r="J535" s="8" t="s">
        <v>241</v>
      </c>
      <c r="K535" s="69" t="s">
        <v>175</v>
      </c>
      <c r="L535" s="175" t="s">
        <v>471</v>
      </c>
      <c r="M535" s="134"/>
      <c r="N535" s="105"/>
      <c r="O535" s="105"/>
      <c r="P535" s="63"/>
      <c r="Q535" s="69" t="s">
        <v>1196</v>
      </c>
      <c r="R535" s="69" t="s">
        <v>2369</v>
      </c>
      <c r="S535" s="69"/>
      <c r="T535" s="63" t="s">
        <v>171</v>
      </c>
      <c r="U535" s="63" t="s">
        <v>1197</v>
      </c>
      <c r="V535" s="63"/>
      <c r="W535" s="63"/>
      <c r="X535" s="119">
        <v>29.37</v>
      </c>
      <c r="Y535" s="119">
        <v>11.6</v>
      </c>
      <c r="Z535" s="69"/>
      <c r="AA535" s="179"/>
      <c r="AB535" s="98"/>
      <c r="AC535" s="9"/>
      <c r="AD535" s="9" t="s">
        <v>1198</v>
      </c>
      <c r="AE535" s="63"/>
      <c r="AF535" s="63"/>
      <c r="AG535" s="76"/>
      <c r="AH535" s="76"/>
      <c r="AI535" s="76"/>
      <c r="AJ535" s="76"/>
      <c r="AK535" s="76"/>
      <c r="AL535" s="76"/>
      <c r="AM535" s="76"/>
      <c r="AN535" s="76"/>
      <c r="AO535" s="76"/>
      <c r="AP535" s="76"/>
      <c r="AQ535" s="76"/>
      <c r="AR535" s="76"/>
      <c r="AS535" s="76"/>
      <c r="AT535" s="76"/>
      <c r="AU535" s="76"/>
      <c r="AV535" s="76"/>
      <c r="AW535" s="76"/>
      <c r="AX535" s="76"/>
      <c r="AY535" s="76"/>
      <c r="AZ535" s="76"/>
      <c r="BA535" s="76"/>
      <c r="BB535" s="76"/>
      <c r="BC535" s="76"/>
      <c r="BD535" s="76"/>
      <c r="BE535" s="76"/>
      <c r="BF535" s="76"/>
      <c r="BG535" s="76"/>
      <c r="BH535" s="76"/>
      <c r="BI535" s="76"/>
      <c r="BJ535" s="76"/>
      <c r="BK535" s="76"/>
      <c r="BL535" s="76"/>
      <c r="BM535" s="76"/>
      <c r="BN535" s="76"/>
      <c r="BO535" s="76"/>
      <c r="BP535" s="76"/>
      <c r="BQ535" s="76"/>
      <c r="BR535" s="76"/>
      <c r="BS535" s="76"/>
      <c r="BT535" s="76"/>
      <c r="BU535" s="76"/>
      <c r="BV535" s="76"/>
      <c r="BW535" s="76"/>
      <c r="BX535" s="76"/>
      <c r="BY535" s="76"/>
      <c r="BZ535" s="76"/>
      <c r="CA535" s="76"/>
      <c r="CB535" s="76"/>
      <c r="CC535" s="76"/>
      <c r="CD535" s="76"/>
      <c r="CE535" s="76"/>
      <c r="CF535" s="76"/>
      <c r="CG535" s="76"/>
      <c r="CH535" s="76"/>
      <c r="CI535" s="76"/>
      <c r="CJ535" s="76"/>
      <c r="CK535" s="76"/>
      <c r="CL535" s="76"/>
      <c r="CM535" s="76"/>
      <c r="CN535" s="76"/>
      <c r="CO535" s="76"/>
      <c r="CP535" s="76"/>
      <c r="CQ535" s="76"/>
      <c r="CR535" s="76"/>
      <c r="CS535" s="76"/>
      <c r="CT535" s="76"/>
      <c r="CU535" s="76"/>
      <c r="CV535" s="76"/>
      <c r="CW535" s="76"/>
      <c r="CX535" s="76"/>
      <c r="CY535" s="76"/>
      <c r="CZ535" s="76"/>
      <c r="DA535" s="76"/>
      <c r="DB535" s="76"/>
      <c r="DC535" s="76"/>
      <c r="DD535" s="76"/>
      <c r="DE535" s="76"/>
      <c r="DF535" s="76"/>
      <c r="DG535" s="76"/>
      <c r="DH535" s="76"/>
      <c r="DI535" s="76"/>
      <c r="DJ535" s="76"/>
      <c r="DK535" s="76"/>
      <c r="DL535" s="76"/>
      <c r="DM535" s="76"/>
      <c r="DN535" s="76"/>
      <c r="DO535" s="76"/>
      <c r="DP535" s="76"/>
      <c r="DQ535" s="76"/>
      <c r="DR535" s="76"/>
      <c r="DS535" s="76"/>
      <c r="DT535" s="76"/>
      <c r="DU535" s="76"/>
      <c r="DV535" s="76"/>
      <c r="DW535" s="76"/>
      <c r="DX535" s="76"/>
      <c r="DY535" s="76"/>
      <c r="DZ535" s="76"/>
      <c r="EA535" s="76"/>
      <c r="EB535" s="76"/>
      <c r="EC535" s="76"/>
    </row>
    <row r="536" spans="1:133" s="84" customFormat="1" ht="17" x14ac:dyDescent="0.2">
      <c r="A536" s="100" t="str">
        <f>CONCATENATE(E536," ",F536)</f>
        <v>Navahocerus fricki</v>
      </c>
      <c r="B536" s="83"/>
      <c r="C536" s="8" t="s">
        <v>1571</v>
      </c>
      <c r="D536" s="8" t="s">
        <v>2345</v>
      </c>
      <c r="E536" s="2" t="s">
        <v>66</v>
      </c>
      <c r="F536" s="2" t="s">
        <v>67</v>
      </c>
      <c r="G536" s="9">
        <v>804</v>
      </c>
      <c r="H536" s="8">
        <v>85</v>
      </c>
      <c r="I536" s="9" t="s">
        <v>64</v>
      </c>
      <c r="J536" s="8" t="s">
        <v>391</v>
      </c>
      <c r="K536" s="111"/>
      <c r="L536" s="175"/>
      <c r="M536" s="134"/>
      <c r="N536" s="105"/>
      <c r="O536" s="105"/>
      <c r="P536" s="63"/>
      <c r="Q536" s="69" t="s">
        <v>207</v>
      </c>
      <c r="R536" s="69" t="s">
        <v>2363</v>
      </c>
      <c r="S536" s="69"/>
      <c r="T536" s="63" t="s">
        <v>166</v>
      </c>
      <c r="U536" s="63" t="s">
        <v>13</v>
      </c>
      <c r="V536" s="63"/>
      <c r="W536" s="63"/>
      <c r="X536" s="119">
        <v>19.11</v>
      </c>
      <c r="Y536" s="119">
        <v>12.64</v>
      </c>
      <c r="Z536" s="69"/>
      <c r="AA536" s="179"/>
      <c r="AB536" s="98"/>
      <c r="AC536" s="9"/>
      <c r="AD536" s="9" t="s">
        <v>65</v>
      </c>
      <c r="AE536" s="63"/>
      <c r="AF536" s="63"/>
      <c r="AG536" s="76"/>
      <c r="AH536" s="76"/>
      <c r="AI536" s="76"/>
      <c r="AJ536" s="76"/>
      <c r="AK536" s="76"/>
      <c r="AL536" s="76"/>
      <c r="AM536" s="76"/>
      <c r="AN536" s="76"/>
      <c r="AO536" s="76"/>
      <c r="AP536" s="76"/>
      <c r="AQ536" s="76"/>
      <c r="AR536" s="76"/>
      <c r="AS536" s="76"/>
      <c r="AT536" s="76"/>
      <c r="AU536" s="76"/>
      <c r="AV536" s="76"/>
      <c r="AW536" s="76"/>
      <c r="AX536" s="76"/>
      <c r="AY536" s="76"/>
      <c r="AZ536" s="76"/>
      <c r="BA536" s="76"/>
      <c r="BB536" s="76"/>
      <c r="BC536" s="76"/>
      <c r="BD536" s="76"/>
      <c r="BE536" s="76"/>
      <c r="BF536" s="76"/>
      <c r="BG536" s="76"/>
      <c r="BH536" s="76"/>
      <c r="BI536" s="76"/>
      <c r="BJ536" s="76"/>
      <c r="EA536" s="10"/>
      <c r="EB536" s="10"/>
      <c r="EC536" s="10"/>
    </row>
    <row r="537" spans="1:133" s="84" customFormat="1" ht="17" x14ac:dyDescent="0.2">
      <c r="A537" s="100" t="str">
        <f>CONCATENATE(E537," ",F537)</f>
        <v>Odocoileus c.f. virginianus</v>
      </c>
      <c r="B537" s="69" t="s">
        <v>1602</v>
      </c>
      <c r="C537" s="8" t="s">
        <v>1571</v>
      </c>
      <c r="D537" s="8" t="s">
        <v>2345</v>
      </c>
      <c r="E537" s="2" t="s">
        <v>34</v>
      </c>
      <c r="F537" s="106" t="s">
        <v>1604</v>
      </c>
      <c r="G537" s="69">
        <v>40541</v>
      </c>
      <c r="H537" s="69">
        <v>114</v>
      </c>
      <c r="I537" s="69" t="s">
        <v>1231</v>
      </c>
      <c r="J537" s="63" t="s">
        <v>1232</v>
      </c>
      <c r="K537" s="69" t="s">
        <v>470</v>
      </c>
      <c r="L537" s="175"/>
      <c r="M537" s="99"/>
      <c r="N537" s="107"/>
      <c r="O537" s="107"/>
      <c r="P537" s="69"/>
      <c r="Q537" s="69" t="s">
        <v>211</v>
      </c>
      <c r="R537" s="69" t="s">
        <v>2376</v>
      </c>
      <c r="S537" s="69"/>
      <c r="T537" s="69" t="s">
        <v>171</v>
      </c>
      <c r="U537" s="63" t="s">
        <v>13</v>
      </c>
      <c r="V537" s="63"/>
      <c r="W537" s="105"/>
      <c r="X537" s="61">
        <v>15.14</v>
      </c>
      <c r="Y537" s="61">
        <v>14.63</v>
      </c>
      <c r="Z537" s="63"/>
      <c r="AA537" s="137"/>
      <c r="AB537" s="135"/>
      <c r="AC537" s="105"/>
      <c r="AD537" s="69" t="s">
        <v>1605</v>
      </c>
      <c r="AE537" s="63"/>
      <c r="AF537" s="63"/>
      <c r="AG537" s="76"/>
      <c r="AH537" s="76"/>
      <c r="AI537" s="76"/>
      <c r="AJ537" s="76"/>
      <c r="AK537" s="76"/>
      <c r="AL537" s="76"/>
      <c r="AM537" s="76"/>
      <c r="AN537" s="76"/>
      <c r="AO537" s="76"/>
      <c r="AP537" s="76"/>
      <c r="AQ537" s="76"/>
      <c r="AR537" s="76"/>
      <c r="AS537" s="76"/>
      <c r="AT537" s="76"/>
      <c r="AU537" s="76"/>
      <c r="AV537" s="76"/>
      <c r="AW537" s="76"/>
      <c r="AX537" s="76"/>
      <c r="AY537" s="76"/>
      <c r="AZ537" s="76"/>
      <c r="BA537" s="76"/>
      <c r="BB537" s="76"/>
      <c r="BC537" s="76"/>
      <c r="BD537" s="76"/>
      <c r="BE537" s="76"/>
      <c r="BF537" s="76"/>
      <c r="BG537" s="76"/>
      <c r="BH537" s="76"/>
      <c r="BI537" s="76"/>
      <c r="BJ537" s="76"/>
      <c r="BK537" s="76"/>
      <c r="BL537" s="76"/>
      <c r="BM537" s="76"/>
      <c r="BN537" s="76"/>
      <c r="BO537" s="76"/>
      <c r="BP537" s="76"/>
      <c r="BQ537" s="76"/>
      <c r="BR537" s="76"/>
      <c r="BS537" s="76"/>
      <c r="BT537" s="76"/>
      <c r="BU537" s="76"/>
      <c r="BV537" s="76"/>
      <c r="BW537" s="76"/>
      <c r="BX537" s="76"/>
      <c r="BY537" s="76"/>
      <c r="BZ537" s="76"/>
      <c r="CA537" s="76"/>
      <c r="CB537" s="76"/>
      <c r="CC537" s="76"/>
      <c r="CD537" s="76"/>
      <c r="CE537" s="76"/>
      <c r="CF537" s="76"/>
      <c r="CG537" s="76"/>
      <c r="CH537" s="76"/>
      <c r="CI537" s="76"/>
      <c r="CJ537" s="76"/>
      <c r="CK537" s="76"/>
      <c r="CL537" s="76"/>
      <c r="CM537" s="76"/>
      <c r="CN537" s="76"/>
      <c r="CO537" s="76"/>
      <c r="CP537" s="76"/>
      <c r="CQ537" s="76"/>
      <c r="CR537" s="76"/>
      <c r="CS537" s="76"/>
      <c r="CT537" s="76"/>
      <c r="CU537" s="76"/>
      <c r="CV537" s="76"/>
      <c r="CW537" s="76"/>
      <c r="CX537" s="76"/>
      <c r="CY537" s="76"/>
      <c r="CZ537" s="76"/>
      <c r="DA537" s="76"/>
      <c r="DB537" s="76"/>
      <c r="DC537" s="76"/>
      <c r="DD537" s="76"/>
      <c r="DE537" s="76"/>
      <c r="DF537" s="76"/>
      <c r="DG537" s="76"/>
      <c r="DH537" s="76"/>
      <c r="DI537" s="76"/>
      <c r="DJ537" s="76"/>
      <c r="DK537" s="76"/>
      <c r="DL537" s="76"/>
      <c r="DM537" s="76"/>
      <c r="DN537" s="76"/>
      <c r="DO537" s="76"/>
      <c r="DP537" s="76"/>
      <c r="DQ537" s="76"/>
      <c r="DR537" s="76"/>
      <c r="DS537" s="76"/>
      <c r="DT537" s="76"/>
      <c r="DU537" s="76"/>
      <c r="DV537" s="76"/>
      <c r="DW537" s="76"/>
      <c r="DX537" s="76"/>
      <c r="DY537" s="76"/>
      <c r="DZ537" s="76"/>
      <c r="EA537" s="76"/>
      <c r="EB537" s="76"/>
      <c r="EC537" s="76"/>
    </row>
    <row r="538" spans="1:133" s="84" customFormat="1" ht="17" x14ac:dyDescent="0.2">
      <c r="A538" s="100" t="str">
        <f>CONCATENATE(E538," ",F538)</f>
        <v>Odocoileus sp</v>
      </c>
      <c r="B538" s="69" t="s">
        <v>2197</v>
      </c>
      <c r="C538" s="63" t="s">
        <v>2113</v>
      </c>
      <c r="D538" s="8" t="s">
        <v>2345</v>
      </c>
      <c r="E538" s="106" t="s">
        <v>34</v>
      </c>
      <c r="F538" s="106" t="s">
        <v>1521</v>
      </c>
      <c r="G538" s="69">
        <v>31107</v>
      </c>
      <c r="H538" s="63">
        <v>32</v>
      </c>
      <c r="I538" s="69" t="s">
        <v>195</v>
      </c>
      <c r="J538" s="63" t="s">
        <v>389</v>
      </c>
      <c r="K538" s="69" t="s">
        <v>175</v>
      </c>
      <c r="L538" s="175"/>
      <c r="M538" s="134"/>
      <c r="N538" s="105"/>
      <c r="O538" s="105"/>
      <c r="P538" s="63"/>
      <c r="Q538" s="69" t="s">
        <v>207</v>
      </c>
      <c r="R538" s="69" t="s">
        <v>2363</v>
      </c>
      <c r="S538" s="69"/>
      <c r="T538" s="63" t="s">
        <v>171</v>
      </c>
      <c r="U538" s="63" t="s">
        <v>13</v>
      </c>
      <c r="V538" s="63"/>
      <c r="W538" s="63"/>
      <c r="X538" s="119">
        <v>15.93</v>
      </c>
      <c r="Y538" s="119">
        <v>11.22</v>
      </c>
      <c r="Z538" s="69"/>
      <c r="AA538" s="180"/>
      <c r="AB538" s="98"/>
      <c r="AC538" s="69"/>
      <c r="AD538" s="69" t="s">
        <v>2196</v>
      </c>
      <c r="AE538" s="63"/>
      <c r="AF538" s="63"/>
      <c r="AG538" s="76"/>
      <c r="AH538" s="76"/>
      <c r="AI538" s="76"/>
      <c r="AJ538" s="76"/>
      <c r="AK538" s="76"/>
      <c r="AL538" s="76"/>
      <c r="AM538" s="76"/>
      <c r="AN538" s="76"/>
      <c r="AO538" s="76"/>
      <c r="AP538" s="76"/>
      <c r="AQ538" s="76"/>
      <c r="AR538" s="76"/>
      <c r="AS538" s="76"/>
      <c r="AT538" s="76"/>
      <c r="AU538" s="76"/>
      <c r="AV538" s="76"/>
      <c r="AW538" s="76"/>
      <c r="AX538" s="76"/>
      <c r="AY538" s="76"/>
      <c r="AZ538" s="76"/>
      <c r="BA538" s="76"/>
      <c r="BB538" s="76"/>
      <c r="BC538" s="76"/>
      <c r="BD538" s="76"/>
      <c r="BE538" s="76"/>
      <c r="BF538" s="76"/>
      <c r="BG538" s="76"/>
      <c r="BH538" s="76"/>
      <c r="BI538" s="76"/>
      <c r="BJ538" s="76"/>
      <c r="BK538" s="76"/>
      <c r="BL538" s="76"/>
      <c r="BM538" s="76"/>
      <c r="BN538" s="76"/>
      <c r="BO538" s="76"/>
      <c r="BP538" s="76"/>
      <c r="BQ538" s="76"/>
      <c r="BR538" s="76"/>
      <c r="BS538" s="76"/>
      <c r="BT538" s="76"/>
      <c r="BU538" s="76"/>
      <c r="BV538" s="76"/>
      <c r="BW538" s="76"/>
      <c r="BX538" s="76"/>
      <c r="BY538" s="76"/>
      <c r="BZ538" s="76"/>
      <c r="CA538" s="76"/>
      <c r="CB538" s="76"/>
      <c r="CC538" s="76"/>
      <c r="CD538" s="76"/>
      <c r="CE538" s="76"/>
      <c r="CF538" s="76"/>
      <c r="CG538" s="76"/>
      <c r="CH538" s="76"/>
      <c r="CI538" s="76"/>
      <c r="CJ538" s="76"/>
      <c r="CK538" s="76"/>
      <c r="CL538" s="76"/>
      <c r="CM538" s="76"/>
      <c r="CN538" s="76"/>
      <c r="CO538" s="76"/>
      <c r="CP538" s="76"/>
      <c r="CQ538" s="76"/>
      <c r="CR538" s="76"/>
      <c r="CS538" s="76"/>
      <c r="CT538" s="76"/>
      <c r="CU538" s="76"/>
      <c r="CV538" s="76"/>
      <c r="CW538" s="76"/>
      <c r="CX538" s="76"/>
      <c r="CY538" s="76"/>
      <c r="CZ538" s="76"/>
      <c r="DA538" s="76"/>
      <c r="DB538" s="76"/>
      <c r="DC538" s="76"/>
      <c r="DD538" s="76"/>
      <c r="DE538" s="76"/>
      <c r="DF538" s="76"/>
      <c r="DG538" s="76"/>
      <c r="DH538" s="76"/>
      <c r="DI538" s="76"/>
      <c r="DJ538" s="76"/>
      <c r="DK538" s="76"/>
      <c r="DL538" s="76"/>
      <c r="DM538" s="76"/>
      <c r="DN538" s="76"/>
      <c r="DO538" s="76"/>
      <c r="DP538" s="76"/>
      <c r="DQ538" s="76"/>
      <c r="DR538" s="76"/>
      <c r="DS538" s="76"/>
      <c r="DT538" s="76"/>
      <c r="DU538" s="76"/>
      <c r="DV538" s="76"/>
      <c r="DW538" s="76"/>
      <c r="DX538" s="76"/>
      <c r="DY538" s="76"/>
      <c r="DZ538" s="76"/>
      <c r="EA538" s="76"/>
      <c r="EB538" s="76"/>
      <c r="EC538" s="76"/>
    </row>
    <row r="539" spans="1:133" s="84" customFormat="1" ht="17" x14ac:dyDescent="0.2">
      <c r="A539" s="100" t="str">
        <f>CONCATENATE(E539," ",F539)</f>
        <v>Odocoileus sp</v>
      </c>
      <c r="B539" s="195" t="s">
        <v>2277</v>
      </c>
      <c r="C539" s="190" t="s">
        <v>1571</v>
      </c>
      <c r="D539" s="8" t="s">
        <v>2345</v>
      </c>
      <c r="E539" s="198" t="s">
        <v>34</v>
      </c>
      <c r="F539" s="198" t="s">
        <v>1521</v>
      </c>
      <c r="G539" s="190">
        <v>40544</v>
      </c>
      <c r="H539" s="190">
        <v>169</v>
      </c>
      <c r="I539" s="190" t="s">
        <v>1175</v>
      </c>
      <c r="J539" s="190" t="s">
        <v>773</v>
      </c>
      <c r="K539" s="190" t="s">
        <v>470</v>
      </c>
      <c r="L539" s="210" t="s">
        <v>2288</v>
      </c>
      <c r="M539" s="190"/>
      <c r="N539" s="190"/>
      <c r="O539" s="190"/>
      <c r="P539" s="190"/>
      <c r="Q539" s="190" t="s">
        <v>207</v>
      </c>
      <c r="R539" s="69" t="s">
        <v>2363</v>
      </c>
      <c r="S539" s="190"/>
      <c r="T539" s="190" t="s">
        <v>171</v>
      </c>
      <c r="U539" s="190" t="s">
        <v>13</v>
      </c>
      <c r="V539" s="190"/>
      <c r="W539" s="190"/>
      <c r="X539" s="68">
        <v>17.39</v>
      </c>
      <c r="Y539" s="68">
        <v>8</v>
      </c>
      <c r="Z539" s="190"/>
      <c r="AA539" s="211"/>
      <c r="AB539" s="212"/>
      <c r="AC539" s="190"/>
      <c r="AD539" s="195" t="s">
        <v>1416</v>
      </c>
      <c r="AE539" s="63"/>
      <c r="AF539" s="63"/>
      <c r="AG539" s="76"/>
      <c r="AH539" s="76"/>
      <c r="AI539" s="76"/>
      <c r="AJ539" s="76"/>
      <c r="AK539" s="76"/>
      <c r="AL539" s="76"/>
      <c r="AM539" s="76"/>
      <c r="AN539" s="76"/>
      <c r="AO539" s="76"/>
      <c r="AP539" s="76"/>
      <c r="AQ539" s="76"/>
      <c r="AR539" s="76"/>
      <c r="AS539" s="76"/>
      <c r="AT539" s="76"/>
      <c r="AU539" s="76"/>
      <c r="AV539" s="76"/>
      <c r="AW539" s="76"/>
      <c r="AX539" s="76"/>
      <c r="AY539" s="76"/>
      <c r="AZ539" s="76"/>
      <c r="BA539" s="76"/>
      <c r="BB539" s="76"/>
      <c r="BC539" s="76"/>
      <c r="BD539" s="76"/>
      <c r="BE539" s="76"/>
      <c r="BF539" s="76"/>
      <c r="BG539" s="76"/>
      <c r="BH539" s="76"/>
      <c r="BI539" s="76"/>
      <c r="BJ539" s="76"/>
      <c r="BK539" s="76"/>
      <c r="BL539" s="76"/>
      <c r="BM539" s="76"/>
      <c r="BN539" s="76"/>
      <c r="BO539" s="76"/>
      <c r="BP539" s="76"/>
      <c r="BQ539" s="76"/>
      <c r="BR539" s="76"/>
      <c r="BS539" s="76"/>
      <c r="BT539" s="76"/>
      <c r="BU539" s="76"/>
      <c r="BV539" s="76"/>
      <c r="BW539" s="76"/>
      <c r="BX539" s="76"/>
      <c r="BY539" s="76"/>
      <c r="BZ539" s="76"/>
      <c r="CA539" s="76"/>
      <c r="CB539" s="76"/>
      <c r="CC539" s="76"/>
      <c r="CD539" s="76"/>
      <c r="CE539" s="76"/>
      <c r="CF539" s="76"/>
      <c r="CG539" s="76"/>
      <c r="CH539" s="76"/>
      <c r="CI539" s="76"/>
      <c r="CJ539" s="76"/>
      <c r="CK539" s="76"/>
      <c r="CL539" s="76"/>
      <c r="CM539" s="76"/>
      <c r="CN539" s="76"/>
      <c r="CO539" s="76"/>
      <c r="CP539" s="76"/>
      <c r="CQ539" s="76"/>
      <c r="CR539" s="76"/>
      <c r="CS539" s="76"/>
      <c r="CT539" s="76"/>
      <c r="CU539" s="76"/>
      <c r="CV539" s="76"/>
      <c r="CW539" s="76"/>
      <c r="CX539" s="76"/>
      <c r="CY539" s="76"/>
      <c r="CZ539" s="76"/>
      <c r="DA539" s="76"/>
      <c r="DB539" s="76"/>
      <c r="DC539" s="76"/>
      <c r="DD539" s="76"/>
      <c r="DE539" s="76"/>
      <c r="DF539" s="76"/>
      <c r="DG539" s="76"/>
      <c r="DH539" s="76"/>
      <c r="DI539" s="76"/>
      <c r="DJ539" s="76"/>
      <c r="DK539" s="76"/>
      <c r="DL539" s="76"/>
      <c r="DM539" s="76"/>
      <c r="DN539" s="76"/>
      <c r="DO539" s="76"/>
      <c r="DP539" s="76"/>
      <c r="DQ539" s="76"/>
      <c r="DR539" s="76"/>
      <c r="DS539" s="76"/>
      <c r="DT539" s="76"/>
      <c r="DU539" s="76"/>
      <c r="DV539" s="76"/>
      <c r="DW539" s="76"/>
      <c r="DX539" s="76"/>
      <c r="DY539" s="76"/>
      <c r="DZ539" s="76"/>
      <c r="EA539" s="76"/>
      <c r="EB539" s="76"/>
      <c r="EC539" s="76"/>
    </row>
    <row r="540" spans="1:133" s="84" customFormat="1" ht="17" x14ac:dyDescent="0.2">
      <c r="A540" s="100" t="str">
        <f>CONCATENATE(E540," ",F540)</f>
        <v>Odocoileus sp</v>
      </c>
      <c r="B540" s="195" t="s">
        <v>2277</v>
      </c>
      <c r="C540" s="190" t="s">
        <v>1571</v>
      </c>
      <c r="D540" s="8" t="s">
        <v>2345</v>
      </c>
      <c r="E540" s="209" t="s">
        <v>34</v>
      </c>
      <c r="F540" s="209" t="s">
        <v>1521</v>
      </c>
      <c r="G540" s="190">
        <v>40544</v>
      </c>
      <c r="H540" s="190">
        <v>199</v>
      </c>
      <c r="I540" s="190" t="s">
        <v>1175</v>
      </c>
      <c r="J540" s="190" t="s">
        <v>773</v>
      </c>
      <c r="K540" s="190" t="s">
        <v>470</v>
      </c>
      <c r="L540" s="210" t="s">
        <v>2287</v>
      </c>
      <c r="M540" s="190"/>
      <c r="N540" s="190"/>
      <c r="O540" s="190"/>
      <c r="P540" s="190"/>
      <c r="Q540" s="190" t="s">
        <v>207</v>
      </c>
      <c r="R540" s="69" t="s">
        <v>2363</v>
      </c>
      <c r="S540" s="190"/>
      <c r="T540" s="190" t="s">
        <v>166</v>
      </c>
      <c r="U540" s="190" t="s">
        <v>13</v>
      </c>
      <c r="V540" s="190"/>
      <c r="W540" s="190"/>
      <c r="X540" s="216">
        <v>17.71</v>
      </c>
      <c r="Y540" s="216">
        <v>7.8</v>
      </c>
      <c r="Z540" s="190"/>
      <c r="AA540" s="211"/>
      <c r="AB540" s="212"/>
      <c r="AC540" s="190"/>
      <c r="AD540" s="195" t="s">
        <v>2222</v>
      </c>
      <c r="AE540" s="63"/>
      <c r="AF540" s="63"/>
      <c r="AG540" s="76"/>
      <c r="AH540" s="76"/>
      <c r="AI540" s="76"/>
      <c r="AJ540" s="76"/>
      <c r="AK540" s="76"/>
      <c r="AL540" s="76"/>
      <c r="AM540" s="76"/>
      <c r="AN540" s="76"/>
      <c r="AO540" s="76"/>
      <c r="AP540" s="76"/>
      <c r="AQ540" s="76"/>
      <c r="AR540" s="76"/>
      <c r="AS540" s="76"/>
      <c r="AT540" s="76"/>
      <c r="AU540" s="76"/>
      <c r="AV540" s="76"/>
      <c r="AW540" s="76"/>
      <c r="AX540" s="76"/>
      <c r="AY540" s="76"/>
      <c r="AZ540" s="76"/>
      <c r="BA540" s="76"/>
      <c r="BB540" s="76"/>
      <c r="BC540" s="76"/>
      <c r="BD540" s="76"/>
      <c r="BE540" s="76"/>
      <c r="BF540" s="76"/>
      <c r="BG540" s="76"/>
      <c r="BH540" s="76"/>
      <c r="BI540" s="76"/>
      <c r="BJ540" s="76"/>
      <c r="BK540" s="76"/>
      <c r="BL540" s="76"/>
      <c r="BM540" s="76"/>
      <c r="BN540" s="76"/>
      <c r="BO540" s="76"/>
      <c r="BP540" s="76"/>
      <c r="BQ540" s="76"/>
      <c r="BR540" s="76"/>
      <c r="BS540" s="76"/>
      <c r="BT540" s="76"/>
      <c r="BU540" s="76"/>
      <c r="BV540" s="76"/>
      <c r="BW540" s="76"/>
      <c r="BX540" s="76"/>
      <c r="BY540" s="76"/>
      <c r="BZ540" s="76"/>
      <c r="CA540" s="76"/>
      <c r="CB540" s="76"/>
      <c r="CC540" s="76"/>
      <c r="CD540" s="76"/>
      <c r="CE540" s="76"/>
      <c r="CF540" s="76"/>
      <c r="CG540" s="76"/>
      <c r="CH540" s="76"/>
      <c r="CI540" s="76"/>
      <c r="CJ540" s="76"/>
      <c r="CK540" s="76"/>
      <c r="CL540" s="76"/>
      <c r="CM540" s="76"/>
      <c r="CN540" s="76"/>
      <c r="CO540" s="76"/>
      <c r="CP540" s="76"/>
      <c r="CQ540" s="76"/>
      <c r="CR540" s="76"/>
      <c r="CS540" s="76"/>
      <c r="CT540" s="76"/>
      <c r="CU540" s="76"/>
      <c r="CV540" s="76"/>
      <c r="CW540" s="76"/>
      <c r="CX540" s="76"/>
      <c r="CY540" s="76"/>
      <c r="CZ540" s="76"/>
      <c r="DA540" s="76"/>
      <c r="DB540" s="76"/>
      <c r="DC540" s="76"/>
      <c r="DD540" s="76"/>
      <c r="DE540" s="76"/>
      <c r="DF540" s="76"/>
      <c r="DG540" s="76"/>
      <c r="DH540" s="76"/>
      <c r="DI540" s="76"/>
      <c r="DJ540" s="76"/>
      <c r="DK540" s="76"/>
      <c r="DL540" s="76"/>
      <c r="DM540" s="76"/>
      <c r="DN540" s="76"/>
      <c r="DO540" s="76"/>
      <c r="DP540" s="76"/>
      <c r="DQ540" s="76"/>
      <c r="DR540" s="76"/>
      <c r="DS540" s="76"/>
      <c r="DT540" s="76"/>
      <c r="DU540" s="76"/>
      <c r="DV540" s="76"/>
      <c r="DW540" s="76"/>
      <c r="DX540" s="76"/>
      <c r="DY540" s="76"/>
      <c r="DZ540" s="76"/>
      <c r="EA540" s="76"/>
      <c r="EB540" s="76"/>
      <c r="EC540" s="76"/>
    </row>
    <row r="541" spans="1:133" s="84" customFormat="1" ht="17" x14ac:dyDescent="0.2">
      <c r="A541" s="100" t="str">
        <f>CONCATENATE(E541," ",F541)</f>
        <v>Odocoileus sp</v>
      </c>
      <c r="B541" s="195" t="s">
        <v>2277</v>
      </c>
      <c r="C541" s="190" t="s">
        <v>1571</v>
      </c>
      <c r="D541" s="8" t="s">
        <v>2345</v>
      </c>
      <c r="E541" s="198" t="s">
        <v>34</v>
      </c>
      <c r="F541" s="198" t="s">
        <v>1521</v>
      </c>
      <c r="G541" s="190">
        <v>40544</v>
      </c>
      <c r="H541" s="190">
        <v>311</v>
      </c>
      <c r="I541" s="190" t="s">
        <v>1175</v>
      </c>
      <c r="J541" s="190" t="s">
        <v>773</v>
      </c>
      <c r="K541" s="190" t="s">
        <v>470</v>
      </c>
      <c r="L541" s="210" t="s">
        <v>2278</v>
      </c>
      <c r="M541" s="190"/>
      <c r="N541" s="190"/>
      <c r="O541" s="190"/>
      <c r="P541" s="190"/>
      <c r="Q541" s="190" t="s">
        <v>207</v>
      </c>
      <c r="R541" s="69" t="s">
        <v>2363</v>
      </c>
      <c r="S541" s="190"/>
      <c r="T541" s="190" t="s">
        <v>166</v>
      </c>
      <c r="U541" s="190" t="s">
        <v>13</v>
      </c>
      <c r="V541" s="190"/>
      <c r="W541" s="190"/>
      <c r="X541" s="190">
        <v>13.65</v>
      </c>
      <c r="Y541" s="190">
        <v>9.9700000000000006</v>
      </c>
      <c r="Z541" s="190"/>
      <c r="AA541" s="211"/>
      <c r="AB541" s="212"/>
      <c r="AC541" s="190"/>
      <c r="AD541" s="195" t="s">
        <v>2276</v>
      </c>
      <c r="AE541" s="63"/>
      <c r="AF541" s="63"/>
      <c r="AG541" s="76"/>
      <c r="AH541" s="76"/>
      <c r="AI541" s="76"/>
      <c r="AJ541" s="76"/>
      <c r="AK541" s="76"/>
      <c r="AL541" s="76"/>
      <c r="AM541" s="76"/>
      <c r="AN541" s="76"/>
      <c r="AO541" s="76"/>
      <c r="AP541" s="76"/>
      <c r="AQ541" s="76"/>
      <c r="AR541" s="76"/>
      <c r="AS541" s="76"/>
      <c r="AT541" s="76"/>
      <c r="AU541" s="76"/>
      <c r="AV541" s="76"/>
      <c r="AW541" s="76"/>
      <c r="AX541" s="76"/>
      <c r="AY541" s="76"/>
      <c r="AZ541" s="76"/>
      <c r="BA541" s="76"/>
      <c r="BB541" s="76"/>
      <c r="BC541" s="76"/>
      <c r="BD541" s="76"/>
      <c r="BE541" s="76"/>
      <c r="BF541" s="76"/>
      <c r="BG541" s="76"/>
      <c r="BH541" s="76"/>
      <c r="BI541" s="76"/>
      <c r="BJ541" s="76"/>
      <c r="BK541" s="76"/>
      <c r="BL541" s="76"/>
      <c r="BM541" s="76"/>
      <c r="BN541" s="76"/>
      <c r="BO541" s="76"/>
      <c r="BP541" s="76"/>
      <c r="BQ541" s="76"/>
      <c r="BR541" s="76"/>
      <c r="BS541" s="76"/>
      <c r="BT541" s="76"/>
      <c r="BU541" s="76"/>
      <c r="BV541" s="76"/>
      <c r="BW541" s="76"/>
      <c r="BX541" s="76"/>
      <c r="BY541" s="76"/>
      <c r="BZ541" s="76"/>
      <c r="CA541" s="76"/>
      <c r="CB541" s="76"/>
      <c r="CC541" s="76"/>
      <c r="CD541" s="76"/>
      <c r="CE541" s="76"/>
      <c r="CF541" s="76"/>
      <c r="CG541" s="76"/>
      <c r="CH541" s="76"/>
      <c r="CI541" s="76"/>
      <c r="CJ541" s="76"/>
      <c r="CK541" s="76"/>
      <c r="CL541" s="76"/>
      <c r="CM541" s="76"/>
      <c r="CN541" s="76"/>
      <c r="CO541" s="76"/>
      <c r="CP541" s="76"/>
      <c r="CQ541" s="76"/>
      <c r="CR541" s="76"/>
      <c r="CS541" s="76"/>
      <c r="CT541" s="76"/>
      <c r="CU541" s="76"/>
      <c r="CV541" s="76"/>
      <c r="CW541" s="76"/>
      <c r="CX541" s="76"/>
      <c r="CY541" s="76"/>
      <c r="CZ541" s="76"/>
      <c r="DA541" s="76"/>
      <c r="DB541" s="76"/>
      <c r="DC541" s="76"/>
      <c r="DD541" s="76"/>
      <c r="DE541" s="76"/>
      <c r="DF541" s="76"/>
      <c r="DG541" s="76"/>
      <c r="DH541" s="76"/>
      <c r="DI541" s="76"/>
      <c r="DJ541" s="76"/>
      <c r="DK541" s="76"/>
      <c r="DL541" s="76"/>
      <c r="DM541" s="76"/>
      <c r="DN541" s="76"/>
      <c r="DO541" s="76"/>
      <c r="DP541" s="76"/>
      <c r="DQ541" s="76"/>
      <c r="DR541" s="76"/>
      <c r="DS541" s="76"/>
      <c r="DT541" s="76"/>
      <c r="DU541" s="76"/>
      <c r="DV541" s="76"/>
      <c r="DW541" s="76"/>
      <c r="DX541" s="76"/>
      <c r="DY541" s="76"/>
      <c r="DZ541" s="76"/>
      <c r="EA541" s="76"/>
      <c r="EB541" s="76"/>
      <c r="EC541" s="76"/>
    </row>
    <row r="542" spans="1:133" s="84" customFormat="1" ht="17" x14ac:dyDescent="0.2">
      <c r="A542" s="100" t="str">
        <f>CONCATENATE(E542," ",F542)</f>
        <v>Odocoileus sp</v>
      </c>
      <c r="B542" s="195" t="s">
        <v>2277</v>
      </c>
      <c r="C542" s="190" t="s">
        <v>1571</v>
      </c>
      <c r="D542" s="8" t="s">
        <v>2345</v>
      </c>
      <c r="E542" s="198" t="s">
        <v>34</v>
      </c>
      <c r="F542" s="198" t="s">
        <v>1521</v>
      </c>
      <c r="G542" s="190">
        <v>40544</v>
      </c>
      <c r="H542" s="190">
        <v>316</v>
      </c>
      <c r="I542" s="190" t="s">
        <v>1175</v>
      </c>
      <c r="J542" s="190" t="s">
        <v>773</v>
      </c>
      <c r="K542" s="190" t="s">
        <v>470</v>
      </c>
      <c r="L542" s="210" t="s">
        <v>2275</v>
      </c>
      <c r="M542" s="190"/>
      <c r="N542" s="190"/>
      <c r="O542" s="190"/>
      <c r="P542" s="190"/>
      <c r="Q542" s="190" t="s">
        <v>207</v>
      </c>
      <c r="R542" s="69" t="s">
        <v>2363</v>
      </c>
      <c r="S542" s="190"/>
      <c r="T542" s="190" t="s">
        <v>171</v>
      </c>
      <c r="U542" s="190" t="s">
        <v>13</v>
      </c>
      <c r="V542" s="190"/>
      <c r="W542" s="190"/>
      <c r="X542" s="190">
        <v>15.66</v>
      </c>
      <c r="Y542" s="190">
        <v>11.1</v>
      </c>
      <c r="Z542" s="190"/>
      <c r="AA542" s="211"/>
      <c r="AB542" s="212"/>
      <c r="AC542" s="190"/>
      <c r="AD542" s="195" t="s">
        <v>2276</v>
      </c>
      <c r="AE542" s="63"/>
      <c r="AF542" s="63"/>
      <c r="AG542" s="76"/>
      <c r="AH542" s="76"/>
      <c r="AI542" s="76"/>
      <c r="AJ542" s="76"/>
      <c r="AK542" s="76"/>
      <c r="AL542" s="76"/>
      <c r="AM542" s="76"/>
      <c r="AN542" s="76"/>
      <c r="AO542" s="76"/>
      <c r="AP542" s="76"/>
      <c r="AQ542" s="76"/>
      <c r="AR542" s="76"/>
      <c r="AS542" s="76"/>
      <c r="AT542" s="76"/>
      <c r="AU542" s="76"/>
      <c r="AV542" s="76"/>
      <c r="AW542" s="76"/>
      <c r="AX542" s="76"/>
      <c r="AY542" s="76"/>
      <c r="AZ542" s="76"/>
      <c r="BA542" s="76"/>
      <c r="BB542" s="76"/>
      <c r="BC542" s="76"/>
      <c r="BD542" s="76"/>
      <c r="BE542" s="76"/>
      <c r="BF542" s="76"/>
      <c r="BG542" s="76"/>
      <c r="BH542" s="76"/>
      <c r="BI542" s="76"/>
      <c r="BJ542" s="76"/>
      <c r="BK542" s="76"/>
      <c r="BL542" s="76"/>
      <c r="BM542" s="76"/>
      <c r="BN542" s="76"/>
      <c r="BO542" s="76"/>
      <c r="BP542" s="76"/>
      <c r="BQ542" s="76"/>
      <c r="BR542" s="76"/>
      <c r="BS542" s="76"/>
      <c r="BT542" s="76"/>
      <c r="BU542" s="76"/>
      <c r="BV542" s="76"/>
      <c r="BW542" s="76"/>
      <c r="BX542" s="76"/>
      <c r="BY542" s="76"/>
      <c r="BZ542" s="76"/>
      <c r="CA542" s="76"/>
      <c r="CB542" s="76"/>
      <c r="CC542" s="76"/>
      <c r="CD542" s="76"/>
      <c r="CE542" s="76"/>
      <c r="CF542" s="76"/>
      <c r="CG542" s="76"/>
      <c r="CH542" s="76"/>
      <c r="CI542" s="76"/>
      <c r="CJ542" s="76"/>
      <c r="CK542" s="76"/>
      <c r="CL542" s="76"/>
      <c r="CM542" s="76"/>
      <c r="CN542" s="76"/>
      <c r="CO542" s="76"/>
      <c r="CP542" s="76"/>
      <c r="CQ542" s="76"/>
      <c r="CR542" s="76"/>
      <c r="CS542" s="76"/>
      <c r="CT542" s="76"/>
      <c r="CU542" s="76"/>
      <c r="CV542" s="76"/>
      <c r="CW542" s="76"/>
      <c r="CX542" s="76"/>
      <c r="CY542" s="76"/>
      <c r="CZ542" s="76"/>
      <c r="DA542" s="76"/>
      <c r="DB542" s="76"/>
      <c r="DC542" s="76"/>
      <c r="DD542" s="76"/>
      <c r="DE542" s="76"/>
      <c r="DF542" s="76"/>
      <c r="DG542" s="76"/>
      <c r="DH542" s="76"/>
      <c r="DI542" s="76"/>
      <c r="DJ542" s="76"/>
      <c r="DK542" s="76"/>
      <c r="DL542" s="76"/>
      <c r="DM542" s="76"/>
      <c r="DN542" s="76"/>
      <c r="DO542" s="76"/>
      <c r="DP542" s="76"/>
      <c r="DQ542" s="76"/>
      <c r="DR542" s="76"/>
      <c r="DS542" s="76"/>
      <c r="DT542" s="76"/>
      <c r="DU542" s="76"/>
      <c r="DV542" s="76"/>
      <c r="DW542" s="76"/>
      <c r="DX542" s="76"/>
      <c r="DY542" s="76"/>
      <c r="DZ542" s="76"/>
      <c r="EA542" s="76"/>
      <c r="EB542" s="76"/>
      <c r="EC542" s="76"/>
    </row>
    <row r="543" spans="1:133" s="84" customFormat="1" ht="17" x14ac:dyDescent="0.2">
      <c r="A543" s="100" t="str">
        <f>CONCATENATE(E543," ",F543)</f>
        <v>Odocoileus sp</v>
      </c>
      <c r="B543" s="195" t="s">
        <v>2277</v>
      </c>
      <c r="C543" s="190" t="s">
        <v>1571</v>
      </c>
      <c r="D543" s="8" t="s">
        <v>2345</v>
      </c>
      <c r="E543" s="198" t="s">
        <v>34</v>
      </c>
      <c r="F543" s="198" t="s">
        <v>1521</v>
      </c>
      <c r="G543" s="190">
        <v>40544</v>
      </c>
      <c r="H543" s="190">
        <v>311</v>
      </c>
      <c r="I543" s="190" t="s">
        <v>1175</v>
      </c>
      <c r="J543" s="190" t="s">
        <v>773</v>
      </c>
      <c r="K543" s="190" t="s">
        <v>470</v>
      </c>
      <c r="L543" s="210" t="s">
        <v>2278</v>
      </c>
      <c r="M543" s="190"/>
      <c r="N543" s="190"/>
      <c r="O543" s="190"/>
      <c r="P543" s="190"/>
      <c r="Q543" s="190" t="s">
        <v>152</v>
      </c>
      <c r="R543" s="69" t="s">
        <v>2367</v>
      </c>
      <c r="S543" s="190"/>
      <c r="T543" s="190" t="s">
        <v>166</v>
      </c>
      <c r="U543" s="190" t="s">
        <v>13</v>
      </c>
      <c r="V543" s="190"/>
      <c r="W543" s="190"/>
      <c r="X543" s="190">
        <v>21.5</v>
      </c>
      <c r="Y543" s="190">
        <v>10.49</v>
      </c>
      <c r="Z543" s="190"/>
      <c r="AA543" s="211"/>
      <c r="AB543" s="212"/>
      <c r="AC543" s="190"/>
      <c r="AD543" s="195" t="s">
        <v>2276</v>
      </c>
      <c r="AE543" s="63"/>
      <c r="AF543" s="63"/>
      <c r="AG543" s="76"/>
      <c r="AH543" s="76"/>
      <c r="AI543" s="76"/>
      <c r="AJ543" s="76"/>
      <c r="AK543" s="76"/>
      <c r="AL543" s="76"/>
      <c r="AM543" s="76"/>
      <c r="AN543" s="76"/>
      <c r="AO543" s="76"/>
      <c r="AP543" s="76"/>
      <c r="AQ543" s="76"/>
      <c r="AR543" s="76"/>
      <c r="AS543" s="76"/>
      <c r="AT543" s="76"/>
      <c r="AU543" s="76"/>
      <c r="AV543" s="76"/>
      <c r="AW543" s="76"/>
      <c r="AX543" s="76"/>
      <c r="AY543" s="76"/>
      <c r="AZ543" s="76"/>
      <c r="BA543" s="76"/>
      <c r="BB543" s="76"/>
      <c r="BC543" s="76"/>
      <c r="BD543" s="76"/>
      <c r="BE543" s="76"/>
      <c r="BF543" s="76"/>
      <c r="BG543" s="76"/>
      <c r="BH543" s="76"/>
      <c r="BI543" s="76"/>
      <c r="BJ543" s="76"/>
      <c r="BK543" s="76"/>
      <c r="BL543" s="76"/>
      <c r="BM543" s="76"/>
      <c r="BN543" s="76"/>
      <c r="BO543" s="76"/>
      <c r="BP543" s="76"/>
      <c r="BQ543" s="76"/>
      <c r="BR543" s="76"/>
      <c r="BS543" s="76"/>
      <c r="BT543" s="76"/>
      <c r="BU543" s="76"/>
      <c r="BV543" s="76"/>
      <c r="BW543" s="76"/>
      <c r="BX543" s="76"/>
      <c r="BY543" s="76"/>
      <c r="BZ543" s="76"/>
      <c r="CA543" s="76"/>
      <c r="CB543" s="76"/>
      <c r="CC543" s="76"/>
      <c r="CD543" s="76"/>
      <c r="CE543" s="76"/>
      <c r="CF543" s="76"/>
      <c r="CG543" s="76"/>
      <c r="CH543" s="76"/>
      <c r="CI543" s="76"/>
      <c r="CJ543" s="76"/>
      <c r="CK543" s="76"/>
      <c r="CL543" s="76"/>
      <c r="CM543" s="76"/>
      <c r="CN543" s="76"/>
      <c r="CO543" s="76"/>
      <c r="CP543" s="76"/>
      <c r="CQ543" s="76"/>
      <c r="CR543" s="76"/>
      <c r="CS543" s="76"/>
      <c r="CT543" s="76"/>
      <c r="CU543" s="76"/>
      <c r="CV543" s="76"/>
      <c r="CW543" s="76"/>
      <c r="CX543" s="76"/>
      <c r="CY543" s="76"/>
      <c r="CZ543" s="76"/>
      <c r="DA543" s="76"/>
      <c r="DB543" s="76"/>
      <c r="DC543" s="76"/>
      <c r="DD543" s="76"/>
      <c r="DE543" s="76"/>
      <c r="DF543" s="76"/>
      <c r="DG543" s="76"/>
      <c r="DH543" s="76"/>
      <c r="DI543" s="76"/>
      <c r="DJ543" s="76"/>
      <c r="DK543" s="76"/>
      <c r="DL543" s="76"/>
      <c r="DM543" s="76"/>
      <c r="DN543" s="76"/>
      <c r="DO543" s="76"/>
      <c r="DP543" s="76"/>
      <c r="DQ543" s="76"/>
      <c r="DR543" s="76"/>
      <c r="DS543" s="76"/>
      <c r="DT543" s="76"/>
      <c r="DU543" s="76"/>
      <c r="DV543" s="76"/>
      <c r="DW543" s="76"/>
      <c r="DX543" s="76"/>
      <c r="DY543" s="76"/>
      <c r="DZ543" s="76"/>
      <c r="EA543" s="76"/>
      <c r="EB543" s="76"/>
      <c r="EC543" s="76"/>
    </row>
    <row r="544" spans="1:133" s="84" customFormat="1" ht="17" x14ac:dyDescent="0.2">
      <c r="A544" s="100" t="str">
        <f>CONCATENATE(E544," ",F544)</f>
        <v>Odocoileus sp</v>
      </c>
      <c r="B544" s="195" t="s">
        <v>2277</v>
      </c>
      <c r="C544" s="190" t="s">
        <v>1571</v>
      </c>
      <c r="D544" s="8" t="s">
        <v>2345</v>
      </c>
      <c r="E544" s="209" t="s">
        <v>34</v>
      </c>
      <c r="F544" s="209" t="s">
        <v>1521</v>
      </c>
      <c r="G544" s="190">
        <v>40544</v>
      </c>
      <c r="H544" s="190">
        <v>288</v>
      </c>
      <c r="I544" s="190" t="s">
        <v>1175</v>
      </c>
      <c r="J544" s="190" t="s">
        <v>773</v>
      </c>
      <c r="K544" s="190" t="s">
        <v>470</v>
      </c>
      <c r="L544" s="210" t="s">
        <v>2289</v>
      </c>
      <c r="M544" s="190"/>
      <c r="N544" s="190"/>
      <c r="O544" s="190"/>
      <c r="P544" s="190"/>
      <c r="Q544" s="190" t="s">
        <v>1196</v>
      </c>
      <c r="R544" s="190" t="s">
        <v>2369</v>
      </c>
      <c r="S544" s="190"/>
      <c r="T544" s="190" t="s">
        <v>166</v>
      </c>
      <c r="U544" s="190" t="s">
        <v>13</v>
      </c>
      <c r="V544" s="190"/>
      <c r="W544" s="190"/>
      <c r="X544" s="216">
        <v>14.25</v>
      </c>
      <c r="Y544" s="216">
        <v>9.02</v>
      </c>
      <c r="Z544" s="190"/>
      <c r="AA544" s="211"/>
      <c r="AB544" s="212"/>
      <c r="AC544" s="190"/>
      <c r="AD544" s="195" t="s">
        <v>2222</v>
      </c>
      <c r="AE544" s="63"/>
      <c r="AF544" s="63"/>
      <c r="AG544" s="76"/>
      <c r="AH544" s="76"/>
      <c r="AI544" s="76"/>
      <c r="AJ544" s="76"/>
      <c r="AK544" s="76"/>
      <c r="AL544" s="76"/>
      <c r="AM544" s="76"/>
      <c r="AN544" s="76"/>
      <c r="AO544" s="76"/>
      <c r="AP544" s="76"/>
      <c r="AQ544" s="76"/>
      <c r="AR544" s="76"/>
      <c r="AS544" s="76"/>
      <c r="AT544" s="76"/>
      <c r="AU544" s="76"/>
      <c r="AV544" s="76"/>
      <c r="AW544" s="76"/>
      <c r="AX544" s="76"/>
      <c r="AY544" s="76"/>
      <c r="AZ544" s="76"/>
      <c r="BA544" s="76"/>
      <c r="BB544" s="76"/>
      <c r="BC544" s="76"/>
      <c r="BD544" s="76"/>
      <c r="BE544" s="76"/>
      <c r="BF544" s="76"/>
      <c r="BG544" s="76"/>
      <c r="BH544" s="76"/>
      <c r="BI544" s="76"/>
      <c r="BJ544" s="76"/>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c r="DC544" s="10"/>
      <c r="DD544" s="10"/>
      <c r="DE544" s="10"/>
      <c r="DF544" s="10"/>
      <c r="DG544" s="10"/>
      <c r="DH544" s="10"/>
      <c r="DI544" s="10"/>
      <c r="DJ544" s="10"/>
      <c r="DK544" s="10"/>
      <c r="DL544" s="10"/>
      <c r="DM544" s="10"/>
      <c r="DN544" s="10"/>
      <c r="DO544" s="10"/>
      <c r="DP544" s="10"/>
      <c r="DQ544" s="10"/>
      <c r="DR544" s="10"/>
      <c r="DS544" s="10"/>
      <c r="DT544" s="10"/>
      <c r="DU544" s="10"/>
      <c r="DV544" s="10"/>
      <c r="DW544" s="10"/>
      <c r="DX544" s="10"/>
      <c r="DY544" s="10"/>
      <c r="DZ544" s="10"/>
      <c r="EA544" s="76"/>
      <c r="EB544" s="76"/>
      <c r="EC544" s="76"/>
    </row>
    <row r="545" spans="1:133" s="84" customFormat="1" ht="17" x14ac:dyDescent="0.2">
      <c r="A545" s="100" t="str">
        <f>CONCATENATE(E545," ",F545)</f>
        <v>Odocoileus sp</v>
      </c>
      <c r="B545" s="195" t="s">
        <v>2277</v>
      </c>
      <c r="C545" s="190" t="s">
        <v>1571</v>
      </c>
      <c r="D545" s="8" t="s">
        <v>2345</v>
      </c>
      <c r="E545" s="198" t="s">
        <v>34</v>
      </c>
      <c r="F545" s="198" t="s">
        <v>1521</v>
      </c>
      <c r="G545" s="190">
        <v>40544</v>
      </c>
      <c r="H545" s="190">
        <v>223</v>
      </c>
      <c r="I545" s="190" t="s">
        <v>1175</v>
      </c>
      <c r="J545" s="190" t="s">
        <v>773</v>
      </c>
      <c r="K545" s="190" t="s">
        <v>470</v>
      </c>
      <c r="L545" s="210" t="s">
        <v>2274</v>
      </c>
      <c r="M545" s="190"/>
      <c r="N545" s="190"/>
      <c r="O545" s="190"/>
      <c r="P545" s="190"/>
      <c r="Q545" s="190" t="s">
        <v>2280</v>
      </c>
      <c r="R545" s="190" t="s">
        <v>2393</v>
      </c>
      <c r="S545" s="190"/>
      <c r="T545" s="190"/>
      <c r="U545" s="190" t="s">
        <v>13</v>
      </c>
      <c r="V545" s="190"/>
      <c r="W545" s="190"/>
      <c r="X545" s="190">
        <v>11.51</v>
      </c>
      <c r="Y545" s="190">
        <v>12.84</v>
      </c>
      <c r="Z545" s="190"/>
      <c r="AA545" s="211"/>
      <c r="AB545" s="212"/>
      <c r="AC545" s="190"/>
      <c r="AD545" s="195"/>
      <c r="AE545" s="63"/>
      <c r="AF545" s="63"/>
      <c r="AG545" s="76"/>
      <c r="AH545" s="76"/>
      <c r="AI545" s="76"/>
      <c r="AJ545" s="76"/>
      <c r="AK545" s="76"/>
      <c r="AL545" s="76"/>
      <c r="AM545" s="76"/>
      <c r="AN545" s="76"/>
      <c r="AO545" s="76"/>
      <c r="AP545" s="76"/>
      <c r="AQ545" s="76"/>
      <c r="AR545" s="76"/>
      <c r="AS545" s="76"/>
      <c r="AT545" s="76"/>
      <c r="AU545" s="76"/>
      <c r="AV545" s="76"/>
      <c r="AW545" s="76"/>
      <c r="AX545" s="76"/>
      <c r="AY545" s="76"/>
      <c r="AZ545" s="76"/>
      <c r="BA545" s="76"/>
      <c r="BB545" s="76"/>
      <c r="BC545" s="76"/>
      <c r="BD545" s="76"/>
      <c r="BE545" s="76"/>
      <c r="BF545" s="76"/>
      <c r="BG545" s="76"/>
      <c r="BH545" s="76"/>
      <c r="BI545" s="76"/>
      <c r="BJ545" s="76"/>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c r="DC545" s="10"/>
      <c r="DD545" s="10"/>
      <c r="DE545" s="10"/>
      <c r="DF545" s="10"/>
      <c r="DG545" s="10"/>
      <c r="DH545" s="10"/>
      <c r="DI545" s="10"/>
      <c r="DJ545" s="10"/>
      <c r="DK545" s="10"/>
      <c r="DL545" s="10"/>
      <c r="DM545" s="10"/>
      <c r="DN545" s="10"/>
      <c r="DO545" s="10"/>
      <c r="DP545" s="10"/>
      <c r="DQ545" s="10"/>
      <c r="DR545" s="10"/>
      <c r="DS545" s="10"/>
      <c r="DT545" s="10"/>
      <c r="DU545" s="10"/>
      <c r="DV545" s="10"/>
      <c r="DW545" s="10"/>
      <c r="DX545" s="10"/>
      <c r="DY545" s="10"/>
      <c r="DZ545" s="10"/>
      <c r="EA545" s="76"/>
      <c r="EB545" s="76"/>
      <c r="EC545" s="76"/>
    </row>
    <row r="546" spans="1:133" s="84" customFormat="1" ht="17" x14ac:dyDescent="0.2">
      <c r="A546" s="100" t="str">
        <f>CONCATENATE(E546," ",F546)</f>
        <v>Odocoileus sp</v>
      </c>
      <c r="B546" s="195" t="s">
        <v>2277</v>
      </c>
      <c r="C546" s="190" t="s">
        <v>1571</v>
      </c>
      <c r="D546" s="8" t="s">
        <v>2345</v>
      </c>
      <c r="E546" s="198" t="s">
        <v>34</v>
      </c>
      <c r="F546" s="198" t="s">
        <v>1521</v>
      </c>
      <c r="G546" s="190">
        <v>40544</v>
      </c>
      <c r="H546" s="190">
        <v>43</v>
      </c>
      <c r="I546" s="190" t="s">
        <v>1175</v>
      </c>
      <c r="J546" s="190" t="s">
        <v>773</v>
      </c>
      <c r="K546" s="190" t="s">
        <v>470</v>
      </c>
      <c r="L546" s="210" t="s">
        <v>2285</v>
      </c>
      <c r="M546" s="190"/>
      <c r="N546" s="190"/>
      <c r="O546" s="190"/>
      <c r="P546" s="190"/>
      <c r="Q546" s="190" t="s">
        <v>184</v>
      </c>
      <c r="R546" s="190" t="s">
        <v>2373</v>
      </c>
      <c r="S546" s="190"/>
      <c r="T546" s="190" t="s">
        <v>166</v>
      </c>
      <c r="U546" s="190" t="s">
        <v>13</v>
      </c>
      <c r="V546" s="190"/>
      <c r="W546" s="190"/>
      <c r="X546" s="190">
        <v>15.78</v>
      </c>
      <c r="Y546" s="190">
        <v>9.75</v>
      </c>
      <c r="Z546" s="190"/>
      <c r="AA546" s="211"/>
      <c r="AB546" s="212"/>
      <c r="AC546" s="190"/>
      <c r="AD546" s="195" t="s">
        <v>2101</v>
      </c>
      <c r="AE546" s="63"/>
      <c r="AF546" s="63"/>
      <c r="AG546" s="76"/>
      <c r="AH546" s="76"/>
      <c r="AI546" s="76"/>
      <c r="AJ546" s="76"/>
      <c r="AK546" s="76"/>
      <c r="AL546" s="76"/>
      <c r="AM546" s="76"/>
      <c r="AN546" s="76"/>
      <c r="AO546" s="76"/>
      <c r="AP546" s="76"/>
      <c r="AQ546" s="76"/>
      <c r="AR546" s="76"/>
      <c r="AS546" s="76"/>
      <c r="AT546" s="76"/>
      <c r="AU546" s="76"/>
      <c r="AV546" s="76"/>
      <c r="AW546" s="76"/>
      <c r="AX546" s="76"/>
      <c r="AY546" s="76"/>
      <c r="AZ546" s="76"/>
      <c r="BA546" s="76"/>
      <c r="BB546" s="76"/>
      <c r="BC546" s="76"/>
      <c r="BD546" s="76"/>
      <c r="BE546" s="76"/>
      <c r="BF546" s="76"/>
      <c r="BG546" s="76"/>
      <c r="BH546" s="76"/>
      <c r="BI546" s="76"/>
      <c r="BJ546" s="76"/>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c r="DC546" s="10"/>
      <c r="DD546" s="10"/>
      <c r="DE546" s="10"/>
      <c r="DF546" s="10"/>
      <c r="DG546" s="10"/>
      <c r="DH546" s="10"/>
      <c r="DI546" s="10"/>
      <c r="DJ546" s="10"/>
      <c r="DK546" s="10"/>
      <c r="DL546" s="10"/>
      <c r="DM546" s="10"/>
      <c r="DN546" s="10"/>
      <c r="DO546" s="10"/>
      <c r="DP546" s="10"/>
      <c r="DQ546" s="10"/>
      <c r="DR546" s="10"/>
      <c r="DS546" s="10"/>
      <c r="DT546" s="10"/>
      <c r="DU546" s="10"/>
      <c r="DV546" s="10"/>
      <c r="DW546" s="10"/>
      <c r="DX546" s="10"/>
      <c r="DY546" s="10"/>
      <c r="DZ546" s="10"/>
      <c r="EA546" s="76"/>
      <c r="EB546" s="76"/>
      <c r="EC546" s="76"/>
    </row>
    <row r="547" spans="1:133" s="84" customFormat="1" ht="17" x14ac:dyDescent="0.2">
      <c r="A547" s="100" t="str">
        <f>CONCATENATE(E547," ",F547)</f>
        <v>Odocoileus sp</v>
      </c>
      <c r="B547" s="195" t="s">
        <v>2277</v>
      </c>
      <c r="C547" s="190" t="s">
        <v>1571</v>
      </c>
      <c r="D547" s="8" t="s">
        <v>2345</v>
      </c>
      <c r="E547" s="198" t="s">
        <v>34</v>
      </c>
      <c r="F547" s="198" t="s">
        <v>1521</v>
      </c>
      <c r="G547" s="190">
        <v>40544</v>
      </c>
      <c r="H547" s="190">
        <v>126</v>
      </c>
      <c r="I547" s="190" t="s">
        <v>1175</v>
      </c>
      <c r="J547" s="190" t="s">
        <v>773</v>
      </c>
      <c r="K547" s="190" t="s">
        <v>470</v>
      </c>
      <c r="L547" s="210" t="s">
        <v>2283</v>
      </c>
      <c r="M547" s="190"/>
      <c r="N547" s="190"/>
      <c r="O547" s="190"/>
      <c r="P547" s="190"/>
      <c r="Q547" s="190" t="s">
        <v>184</v>
      </c>
      <c r="R547" s="190" t="s">
        <v>2373</v>
      </c>
      <c r="S547" s="190"/>
      <c r="T547" s="190" t="s">
        <v>166</v>
      </c>
      <c r="U547" s="190" t="s">
        <v>13</v>
      </c>
      <c r="V547" s="190"/>
      <c r="W547" s="190"/>
      <c r="X547" s="190">
        <v>13.56</v>
      </c>
      <c r="Y547" s="190">
        <v>9.1199999999999992</v>
      </c>
      <c r="Z547" s="190"/>
      <c r="AA547" s="211"/>
      <c r="AB547" s="212"/>
      <c r="AC547" s="190"/>
      <c r="AD547" s="195" t="s">
        <v>2284</v>
      </c>
      <c r="AE547" s="63"/>
      <c r="AF547" s="63"/>
      <c r="AG547" s="76"/>
      <c r="AH547" s="76"/>
      <c r="AI547" s="76"/>
      <c r="AJ547" s="76"/>
      <c r="AK547" s="76"/>
      <c r="AL547" s="76"/>
      <c r="AM547" s="76"/>
      <c r="AN547" s="76"/>
      <c r="AO547" s="76"/>
      <c r="AP547" s="76"/>
      <c r="AQ547" s="76"/>
      <c r="AR547" s="76"/>
      <c r="AS547" s="76"/>
      <c r="AT547" s="76"/>
      <c r="AU547" s="76"/>
      <c r="AV547" s="76"/>
      <c r="AW547" s="76"/>
      <c r="AX547" s="76"/>
      <c r="AY547" s="76"/>
      <c r="AZ547" s="76"/>
      <c r="BA547" s="76"/>
      <c r="BB547" s="76"/>
      <c r="BC547" s="76"/>
      <c r="BD547" s="76"/>
      <c r="BE547" s="76"/>
      <c r="BF547" s="76"/>
      <c r="BG547" s="76"/>
      <c r="BH547" s="76"/>
      <c r="BI547" s="76"/>
      <c r="BJ547" s="76"/>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c r="DG547" s="10"/>
      <c r="DH547" s="10"/>
      <c r="DI547" s="10"/>
      <c r="DJ547" s="10"/>
      <c r="DK547" s="10"/>
      <c r="DL547" s="10"/>
      <c r="DM547" s="10"/>
      <c r="DN547" s="10"/>
      <c r="DO547" s="10"/>
      <c r="DP547" s="10"/>
      <c r="DQ547" s="10"/>
      <c r="DR547" s="10"/>
      <c r="DS547" s="10"/>
      <c r="DT547" s="10"/>
      <c r="DU547" s="10"/>
      <c r="DV547" s="10"/>
      <c r="DW547" s="10"/>
      <c r="DX547" s="10"/>
      <c r="DY547" s="10"/>
      <c r="DZ547" s="10"/>
      <c r="EA547" s="76"/>
      <c r="EB547" s="76"/>
      <c r="EC547" s="76"/>
    </row>
    <row r="548" spans="1:133" s="84" customFormat="1" ht="17" x14ac:dyDescent="0.2">
      <c r="A548" s="100" t="str">
        <f>CONCATENATE(E548," ",F548)</f>
        <v>Odocoileus sp</v>
      </c>
      <c r="B548" s="195" t="s">
        <v>2277</v>
      </c>
      <c r="C548" s="190" t="s">
        <v>1571</v>
      </c>
      <c r="D548" s="8" t="s">
        <v>2345</v>
      </c>
      <c r="E548" s="198" t="s">
        <v>34</v>
      </c>
      <c r="F548" s="198" t="s">
        <v>1521</v>
      </c>
      <c r="G548" s="190">
        <v>40544</v>
      </c>
      <c r="H548" s="190">
        <v>165</v>
      </c>
      <c r="I548" s="190" t="s">
        <v>1175</v>
      </c>
      <c r="J548" s="190" t="s">
        <v>773</v>
      </c>
      <c r="K548" s="190" t="s">
        <v>470</v>
      </c>
      <c r="L548" s="210" t="s">
        <v>2282</v>
      </c>
      <c r="M548" s="190"/>
      <c r="N548" s="190"/>
      <c r="O548" s="190"/>
      <c r="P548" s="190"/>
      <c r="Q548" s="190" t="s">
        <v>184</v>
      </c>
      <c r="R548" s="190" t="s">
        <v>2373</v>
      </c>
      <c r="S548" s="190"/>
      <c r="T548" s="190" t="s">
        <v>166</v>
      </c>
      <c r="U548" s="190" t="s">
        <v>13</v>
      </c>
      <c r="V548" s="190"/>
      <c r="W548" s="190"/>
      <c r="X548" s="190">
        <v>15.19</v>
      </c>
      <c r="Y548" s="190">
        <v>14.69</v>
      </c>
      <c r="Z548" s="190"/>
      <c r="AA548" s="211"/>
      <c r="AB548" s="212"/>
      <c r="AC548" s="190"/>
      <c r="AD548" s="195" t="s">
        <v>2284</v>
      </c>
      <c r="AE548" s="63"/>
      <c r="AF548" s="63"/>
      <c r="AG548" s="76"/>
      <c r="AH548" s="76"/>
      <c r="AI548" s="76"/>
      <c r="AJ548" s="76"/>
      <c r="AK548" s="76"/>
      <c r="AL548" s="76"/>
      <c r="AM548" s="76"/>
      <c r="AN548" s="76"/>
      <c r="AO548" s="76"/>
      <c r="AP548" s="76"/>
      <c r="AQ548" s="76"/>
      <c r="AR548" s="76"/>
      <c r="AS548" s="76"/>
      <c r="AT548" s="76"/>
      <c r="AU548" s="76"/>
      <c r="AV548" s="76"/>
      <c r="AW548" s="76"/>
      <c r="AX548" s="76"/>
      <c r="AY548" s="76"/>
      <c r="AZ548" s="76"/>
      <c r="BA548" s="76"/>
      <c r="BB548" s="76"/>
      <c r="BC548" s="76"/>
      <c r="BD548" s="76"/>
      <c r="BE548" s="76"/>
      <c r="BF548" s="76"/>
      <c r="BG548" s="76"/>
      <c r="BH548" s="76"/>
      <c r="BI548" s="76"/>
      <c r="BJ548" s="76"/>
      <c r="BK548" s="76"/>
      <c r="BL548" s="76"/>
      <c r="BM548" s="76"/>
      <c r="BN548" s="76"/>
      <c r="BO548" s="76"/>
      <c r="BP548" s="76"/>
      <c r="BQ548" s="76"/>
      <c r="BR548" s="76"/>
      <c r="BS548" s="76"/>
      <c r="BT548" s="76"/>
      <c r="BU548" s="76"/>
      <c r="BV548" s="76"/>
      <c r="BW548" s="76"/>
      <c r="BX548" s="76"/>
      <c r="BY548" s="76"/>
      <c r="BZ548" s="76"/>
      <c r="CA548" s="76"/>
      <c r="CB548" s="76"/>
      <c r="CC548" s="76"/>
      <c r="CD548" s="76"/>
      <c r="CE548" s="76"/>
      <c r="CF548" s="76"/>
      <c r="CG548" s="76"/>
      <c r="CH548" s="76"/>
      <c r="CI548" s="76"/>
      <c r="CJ548" s="76"/>
      <c r="CK548" s="76"/>
      <c r="CL548" s="76"/>
      <c r="CM548" s="76"/>
      <c r="CN548" s="76"/>
      <c r="CO548" s="76"/>
      <c r="CP548" s="76"/>
      <c r="CQ548" s="76"/>
      <c r="CR548" s="76"/>
      <c r="CS548" s="76"/>
      <c r="CT548" s="76"/>
      <c r="CU548" s="76"/>
      <c r="CV548" s="76"/>
      <c r="CW548" s="76"/>
      <c r="CX548" s="76"/>
      <c r="CY548" s="76"/>
      <c r="CZ548" s="76"/>
      <c r="DA548" s="76"/>
      <c r="DB548" s="76"/>
      <c r="DC548" s="76"/>
      <c r="DD548" s="76"/>
      <c r="DE548" s="76"/>
      <c r="DF548" s="76"/>
      <c r="DG548" s="76"/>
      <c r="DH548" s="76"/>
      <c r="DI548" s="76"/>
      <c r="DJ548" s="76"/>
      <c r="DK548" s="76"/>
      <c r="DL548" s="76"/>
      <c r="DM548" s="76"/>
      <c r="DN548" s="76"/>
      <c r="DO548" s="76"/>
      <c r="DP548" s="76"/>
      <c r="DQ548" s="76"/>
      <c r="DR548" s="76"/>
      <c r="DS548" s="76"/>
      <c r="DT548" s="76"/>
      <c r="DU548" s="76"/>
      <c r="DV548" s="76"/>
      <c r="DW548" s="76"/>
      <c r="DX548" s="76"/>
      <c r="DY548" s="76"/>
      <c r="DZ548" s="76"/>
      <c r="EA548" s="76"/>
      <c r="EB548" s="76"/>
      <c r="EC548" s="76"/>
    </row>
    <row r="549" spans="1:133" s="84" customFormat="1" ht="17" x14ac:dyDescent="0.2">
      <c r="A549" s="100" t="str">
        <f>CONCATENATE(E549," ",F549)</f>
        <v>Odocoileus sp</v>
      </c>
      <c r="B549" s="195" t="s">
        <v>2277</v>
      </c>
      <c r="C549" s="190" t="s">
        <v>1571</v>
      </c>
      <c r="D549" s="8" t="s">
        <v>2345</v>
      </c>
      <c r="E549" s="198" t="s">
        <v>34</v>
      </c>
      <c r="F549" s="198" t="s">
        <v>1521</v>
      </c>
      <c r="G549" s="190">
        <v>40544</v>
      </c>
      <c r="H549" s="190">
        <v>56</v>
      </c>
      <c r="I549" s="190" t="s">
        <v>1175</v>
      </c>
      <c r="J549" s="190" t="s">
        <v>773</v>
      </c>
      <c r="K549" s="190" t="s">
        <v>470</v>
      </c>
      <c r="L549" s="210" t="s">
        <v>2279</v>
      </c>
      <c r="M549" s="190"/>
      <c r="N549" s="190"/>
      <c r="O549" s="190"/>
      <c r="P549" s="190"/>
      <c r="Q549" s="190" t="s">
        <v>154</v>
      </c>
      <c r="R549" s="69" t="s">
        <v>2375</v>
      </c>
      <c r="S549" s="190"/>
      <c r="T549" s="190" t="s">
        <v>166</v>
      </c>
      <c r="U549" s="190" t="s">
        <v>13</v>
      </c>
      <c r="V549" s="190"/>
      <c r="W549" s="190"/>
      <c r="X549" s="190">
        <v>19.66</v>
      </c>
      <c r="Y549" s="190">
        <v>9.01</v>
      </c>
      <c r="Z549" s="190"/>
      <c r="AA549" s="211"/>
      <c r="AB549" s="212"/>
      <c r="AC549" s="190"/>
      <c r="AD549" s="195" t="s">
        <v>2276</v>
      </c>
      <c r="AE549" s="63"/>
      <c r="AF549" s="63"/>
      <c r="AG549" s="76"/>
      <c r="AH549" s="76"/>
      <c r="AI549" s="76"/>
      <c r="AJ549" s="76"/>
      <c r="AK549" s="76"/>
      <c r="AL549" s="76"/>
      <c r="AM549" s="76"/>
      <c r="AN549" s="76"/>
      <c r="AO549" s="76"/>
      <c r="AP549" s="76"/>
      <c r="AQ549" s="76"/>
      <c r="AR549" s="76"/>
      <c r="AS549" s="76"/>
      <c r="AT549" s="76"/>
      <c r="AU549" s="76"/>
      <c r="AV549" s="76"/>
      <c r="AW549" s="76"/>
      <c r="AX549" s="76"/>
      <c r="AY549" s="76"/>
      <c r="AZ549" s="76"/>
      <c r="BA549" s="76"/>
      <c r="BB549" s="76"/>
      <c r="BC549" s="76"/>
      <c r="BD549" s="76"/>
      <c r="BE549" s="76"/>
      <c r="BF549" s="76"/>
      <c r="BG549" s="76"/>
      <c r="BH549" s="76"/>
      <c r="BI549" s="76"/>
      <c r="BJ549" s="76"/>
      <c r="BK549" s="76"/>
      <c r="BL549" s="76"/>
      <c r="BM549" s="76"/>
      <c r="BN549" s="76"/>
      <c r="BO549" s="76"/>
      <c r="BP549" s="76"/>
      <c r="BQ549" s="76"/>
      <c r="BR549" s="76"/>
      <c r="BS549" s="76"/>
      <c r="BT549" s="76"/>
      <c r="BU549" s="76"/>
      <c r="BV549" s="76"/>
      <c r="BW549" s="76"/>
      <c r="BX549" s="76"/>
      <c r="BY549" s="76"/>
      <c r="BZ549" s="76"/>
      <c r="CA549" s="76"/>
      <c r="CB549" s="76"/>
      <c r="CC549" s="76"/>
      <c r="CD549" s="76"/>
      <c r="CE549" s="76"/>
      <c r="CF549" s="76"/>
      <c r="CG549" s="76"/>
      <c r="CH549" s="76"/>
      <c r="CI549" s="76"/>
      <c r="CJ549" s="76"/>
      <c r="CK549" s="76"/>
      <c r="CL549" s="76"/>
      <c r="CM549" s="76"/>
      <c r="CN549" s="76"/>
      <c r="CO549" s="76"/>
      <c r="CP549" s="76"/>
      <c r="CQ549" s="76"/>
      <c r="CR549" s="76"/>
      <c r="CS549" s="76"/>
      <c r="CT549" s="76"/>
      <c r="CU549" s="76"/>
      <c r="CV549" s="76"/>
      <c r="CW549" s="76"/>
      <c r="CX549" s="76"/>
      <c r="CY549" s="76"/>
      <c r="CZ549" s="76"/>
      <c r="DA549" s="76"/>
      <c r="DB549" s="76"/>
      <c r="DC549" s="76"/>
      <c r="DD549" s="76"/>
      <c r="DE549" s="76"/>
      <c r="DF549" s="76"/>
      <c r="DG549" s="76"/>
      <c r="DH549" s="76"/>
      <c r="DI549" s="76"/>
      <c r="DJ549" s="76"/>
      <c r="DK549" s="76"/>
      <c r="DL549" s="76"/>
      <c r="DM549" s="76"/>
      <c r="DN549" s="76"/>
      <c r="DO549" s="76"/>
      <c r="DP549" s="76"/>
      <c r="DQ549" s="76"/>
      <c r="DR549" s="76"/>
      <c r="DS549" s="76"/>
      <c r="DT549" s="76"/>
      <c r="DU549" s="76"/>
      <c r="DV549" s="76"/>
      <c r="DW549" s="76"/>
      <c r="DX549" s="76"/>
      <c r="DY549" s="76"/>
      <c r="DZ549" s="76"/>
      <c r="EA549" s="76"/>
      <c r="EB549" s="76"/>
      <c r="EC549" s="76"/>
    </row>
    <row r="550" spans="1:133" s="84" customFormat="1" ht="17" x14ac:dyDescent="0.2">
      <c r="A550" s="100" t="str">
        <f>CONCATENATE(E550," ",F550)</f>
        <v>Odocoileus sp</v>
      </c>
      <c r="B550" s="195" t="s">
        <v>2277</v>
      </c>
      <c r="C550" s="190" t="s">
        <v>1571</v>
      </c>
      <c r="D550" s="8" t="s">
        <v>2345</v>
      </c>
      <c r="E550" s="198" t="s">
        <v>34</v>
      </c>
      <c r="F550" s="198" t="s">
        <v>1521</v>
      </c>
      <c r="G550" s="190">
        <v>40544</v>
      </c>
      <c r="H550" s="190">
        <v>246</v>
      </c>
      <c r="I550" s="190" t="s">
        <v>1175</v>
      </c>
      <c r="J550" s="190" t="s">
        <v>773</v>
      </c>
      <c r="K550" s="190" t="s">
        <v>470</v>
      </c>
      <c r="L550" s="210" t="s">
        <v>2286</v>
      </c>
      <c r="M550" s="190"/>
      <c r="N550" s="190"/>
      <c r="O550" s="190"/>
      <c r="P550" s="190"/>
      <c r="Q550" s="190" t="s">
        <v>154</v>
      </c>
      <c r="R550" s="69" t="s">
        <v>2375</v>
      </c>
      <c r="S550" s="190"/>
      <c r="T550" s="190" t="s">
        <v>171</v>
      </c>
      <c r="U550" s="190" t="s">
        <v>13</v>
      </c>
      <c r="V550" s="190"/>
      <c r="W550" s="190"/>
      <c r="X550" s="68">
        <v>22.57</v>
      </c>
      <c r="Y550" s="68">
        <v>10.29</v>
      </c>
      <c r="Z550" s="190"/>
      <c r="AA550" s="211"/>
      <c r="AB550" s="212"/>
      <c r="AC550" s="190"/>
      <c r="AD550" s="195" t="s">
        <v>2101</v>
      </c>
      <c r="AE550" s="63"/>
      <c r="AF550" s="63"/>
      <c r="AG550" s="76"/>
      <c r="AH550" s="76"/>
      <c r="AI550" s="76"/>
      <c r="AJ550" s="76"/>
      <c r="AK550" s="76"/>
      <c r="AL550" s="76"/>
      <c r="AM550" s="76"/>
      <c r="AN550" s="76"/>
      <c r="AO550" s="76"/>
      <c r="AP550" s="76"/>
      <c r="AQ550" s="76"/>
      <c r="AR550" s="76"/>
      <c r="AS550" s="76"/>
      <c r="AT550" s="76"/>
      <c r="AU550" s="76"/>
      <c r="AV550" s="76"/>
      <c r="AW550" s="76"/>
      <c r="AX550" s="76"/>
      <c r="AY550" s="76"/>
      <c r="AZ550" s="76"/>
      <c r="BA550" s="76"/>
      <c r="BB550" s="76"/>
      <c r="BC550" s="76"/>
      <c r="BD550" s="76"/>
      <c r="BE550" s="76"/>
      <c r="BF550" s="76"/>
      <c r="BG550" s="76"/>
      <c r="BH550" s="76"/>
      <c r="BI550" s="76"/>
      <c r="BJ550" s="76"/>
      <c r="BK550" s="76"/>
      <c r="BL550" s="76"/>
      <c r="BM550" s="76"/>
      <c r="BN550" s="76"/>
      <c r="BO550" s="76"/>
      <c r="BP550" s="76"/>
      <c r="BQ550" s="76"/>
      <c r="BR550" s="76"/>
      <c r="BS550" s="76"/>
      <c r="BT550" s="76"/>
      <c r="BU550" s="76"/>
      <c r="BV550" s="76"/>
      <c r="BW550" s="76"/>
      <c r="BX550" s="76"/>
      <c r="BY550" s="76"/>
      <c r="BZ550" s="76"/>
      <c r="CA550" s="76"/>
      <c r="CB550" s="76"/>
      <c r="CC550" s="76"/>
      <c r="CD550" s="76"/>
      <c r="CE550" s="76"/>
      <c r="CF550" s="76"/>
      <c r="CG550" s="76"/>
      <c r="CH550" s="76"/>
      <c r="CI550" s="76"/>
      <c r="CJ550" s="76"/>
      <c r="CK550" s="76"/>
      <c r="CL550" s="76"/>
      <c r="CM550" s="76"/>
      <c r="CN550" s="76"/>
      <c r="CO550" s="76"/>
      <c r="CP550" s="76"/>
      <c r="CQ550" s="76"/>
      <c r="CR550" s="76"/>
      <c r="CS550" s="76"/>
      <c r="CT550" s="76"/>
      <c r="CU550" s="76"/>
      <c r="CV550" s="76"/>
      <c r="CW550" s="76"/>
      <c r="CX550" s="76"/>
      <c r="CY550" s="76"/>
      <c r="CZ550" s="76"/>
      <c r="DA550" s="76"/>
      <c r="DB550" s="76"/>
      <c r="DC550" s="76"/>
      <c r="DD550" s="76"/>
      <c r="DE550" s="76"/>
      <c r="DF550" s="76"/>
      <c r="DG550" s="76"/>
      <c r="DH550" s="76"/>
      <c r="DI550" s="76"/>
      <c r="DJ550" s="76"/>
      <c r="DK550" s="76"/>
      <c r="DL550" s="76"/>
      <c r="DM550" s="76"/>
      <c r="DN550" s="76"/>
      <c r="DO550" s="76"/>
      <c r="DP550" s="76"/>
      <c r="DQ550" s="76"/>
      <c r="DR550" s="76"/>
      <c r="DS550" s="76"/>
      <c r="DT550" s="76"/>
      <c r="DU550" s="76"/>
      <c r="DV550" s="76"/>
      <c r="DW550" s="76"/>
      <c r="DX550" s="76"/>
      <c r="DY550" s="76"/>
      <c r="DZ550" s="76"/>
      <c r="EA550" s="76"/>
      <c r="EB550" s="76"/>
      <c r="EC550" s="76"/>
    </row>
    <row r="551" spans="1:133" s="84" customFormat="1" ht="17" x14ac:dyDescent="0.2">
      <c r="A551" s="100" t="str">
        <f>CONCATENATE(E551," ",F551)</f>
        <v>Odocoileus sp</v>
      </c>
      <c r="B551" s="195" t="s">
        <v>2277</v>
      </c>
      <c r="C551" s="190" t="s">
        <v>1571</v>
      </c>
      <c r="D551" s="8" t="s">
        <v>2345</v>
      </c>
      <c r="E551" s="198" t="s">
        <v>34</v>
      </c>
      <c r="F551" s="198" t="s">
        <v>1521</v>
      </c>
      <c r="G551" s="190">
        <v>40544</v>
      </c>
      <c r="H551" s="190">
        <v>16</v>
      </c>
      <c r="I551" s="190" t="s">
        <v>1175</v>
      </c>
      <c r="J551" s="190" t="s">
        <v>773</v>
      </c>
      <c r="K551" s="190" t="s">
        <v>470</v>
      </c>
      <c r="L551" s="210" t="s">
        <v>2281</v>
      </c>
      <c r="M551" s="190"/>
      <c r="N551" s="190"/>
      <c r="O551" s="190"/>
      <c r="P551" s="190"/>
      <c r="Q551" s="190" t="s">
        <v>294</v>
      </c>
      <c r="R551" s="190" t="s">
        <v>2393</v>
      </c>
      <c r="S551" s="190"/>
      <c r="T551" s="190" t="s">
        <v>171</v>
      </c>
      <c r="U551" s="190" t="s">
        <v>13</v>
      </c>
      <c r="V551" s="190"/>
      <c r="W551" s="190"/>
      <c r="X551" s="190">
        <v>13.7</v>
      </c>
      <c r="Y551" s="190">
        <v>8.02</v>
      </c>
      <c r="Z551" s="190"/>
      <c r="AA551" s="211"/>
      <c r="AB551" s="212"/>
      <c r="AC551" s="190"/>
      <c r="AD551" s="195" t="s">
        <v>2222</v>
      </c>
      <c r="AE551" s="63"/>
      <c r="AF551" s="63"/>
      <c r="AG551" s="76"/>
      <c r="AH551" s="76"/>
      <c r="AI551" s="76"/>
      <c r="AJ551" s="76"/>
      <c r="AK551" s="76"/>
      <c r="AL551" s="76"/>
      <c r="AM551" s="76"/>
      <c r="AN551" s="76"/>
      <c r="AO551" s="76"/>
      <c r="AP551" s="76"/>
      <c r="AQ551" s="76"/>
      <c r="AR551" s="76"/>
      <c r="AS551" s="76"/>
      <c r="AT551" s="76"/>
      <c r="AU551" s="76"/>
      <c r="AV551" s="76"/>
      <c r="AW551" s="76"/>
      <c r="AX551" s="76"/>
      <c r="AY551" s="76"/>
      <c r="AZ551" s="76"/>
      <c r="BA551" s="76"/>
      <c r="BB551" s="76"/>
      <c r="BC551" s="76"/>
      <c r="BD551" s="76"/>
      <c r="BE551" s="76"/>
      <c r="BF551" s="76"/>
      <c r="BG551" s="76"/>
      <c r="BH551" s="76"/>
      <c r="BI551" s="76"/>
      <c r="BJ551" s="76"/>
      <c r="BK551" s="76"/>
      <c r="BL551" s="76"/>
      <c r="BM551" s="76"/>
      <c r="BN551" s="76"/>
      <c r="BO551" s="76"/>
      <c r="BP551" s="76"/>
      <c r="BQ551" s="76"/>
      <c r="BR551" s="76"/>
      <c r="BS551" s="76"/>
      <c r="BT551" s="76"/>
      <c r="BU551" s="76"/>
      <c r="BV551" s="76"/>
      <c r="BW551" s="76"/>
      <c r="BX551" s="76"/>
      <c r="BY551" s="76"/>
      <c r="BZ551" s="76"/>
      <c r="CA551" s="76"/>
      <c r="CB551" s="76"/>
      <c r="CC551" s="76"/>
      <c r="CD551" s="76"/>
      <c r="CE551" s="76"/>
      <c r="CF551" s="76"/>
      <c r="CG551" s="76"/>
      <c r="CH551" s="76"/>
      <c r="CI551" s="76"/>
      <c r="CJ551" s="76"/>
      <c r="CK551" s="76"/>
      <c r="CL551" s="76"/>
      <c r="CM551" s="76"/>
      <c r="CN551" s="76"/>
      <c r="CO551" s="76"/>
      <c r="CP551" s="76"/>
      <c r="CQ551" s="76"/>
      <c r="CR551" s="76"/>
      <c r="CS551" s="76"/>
      <c r="CT551" s="76"/>
      <c r="CU551" s="76"/>
      <c r="CV551" s="76"/>
      <c r="CW551" s="76"/>
      <c r="CX551" s="76"/>
      <c r="CY551" s="76"/>
      <c r="CZ551" s="76"/>
      <c r="DA551" s="76"/>
      <c r="DB551" s="76"/>
      <c r="DC551" s="76"/>
      <c r="DD551" s="76"/>
      <c r="DE551" s="76"/>
      <c r="DF551" s="76"/>
      <c r="DG551" s="76"/>
      <c r="DH551" s="76"/>
      <c r="DI551" s="76"/>
      <c r="DJ551" s="76"/>
      <c r="DK551" s="76"/>
      <c r="DL551" s="76"/>
      <c r="DM551" s="76"/>
      <c r="DN551" s="76"/>
      <c r="DO551" s="76"/>
      <c r="DP551" s="76"/>
      <c r="DQ551" s="76"/>
      <c r="DR551" s="76"/>
      <c r="DS551" s="76"/>
      <c r="DT551" s="76"/>
      <c r="DU551" s="76"/>
      <c r="DV551" s="76"/>
      <c r="DW551" s="76"/>
      <c r="DX551" s="76"/>
      <c r="DY551" s="76"/>
      <c r="DZ551" s="76"/>
      <c r="EA551" s="76"/>
      <c r="EB551" s="76"/>
      <c r="EC551" s="76"/>
    </row>
    <row r="552" spans="1:133" s="84" customFormat="1" ht="17" x14ac:dyDescent="0.2">
      <c r="A552" s="100" t="str">
        <f>CONCATENATE(E552," ",F552)</f>
        <v>Odocoileus sp</v>
      </c>
      <c r="B552" s="195" t="s">
        <v>2291</v>
      </c>
      <c r="C552" s="190" t="s">
        <v>1571</v>
      </c>
      <c r="D552" s="8" t="s">
        <v>2345</v>
      </c>
      <c r="E552" s="209" t="s">
        <v>34</v>
      </c>
      <c r="F552" s="209" t="s">
        <v>1521</v>
      </c>
      <c r="G552" s="190">
        <v>40618</v>
      </c>
      <c r="H552" s="190">
        <v>31</v>
      </c>
      <c r="I552" s="190" t="s">
        <v>1019</v>
      </c>
      <c r="J552" s="190" t="s">
        <v>244</v>
      </c>
      <c r="K552" s="190" t="s">
        <v>470</v>
      </c>
      <c r="L552" s="210" t="s">
        <v>2308</v>
      </c>
      <c r="M552" s="190"/>
      <c r="N552" s="190"/>
      <c r="O552" s="190"/>
      <c r="P552" s="190"/>
      <c r="Q552" s="190" t="s">
        <v>207</v>
      </c>
      <c r="R552" s="69" t="s">
        <v>2363</v>
      </c>
      <c r="S552" s="190"/>
      <c r="T552" s="190" t="s">
        <v>171</v>
      </c>
      <c r="U552" s="190" t="s">
        <v>13</v>
      </c>
      <c r="V552" s="190"/>
      <c r="W552" s="190"/>
      <c r="X552" s="216">
        <v>14.16</v>
      </c>
      <c r="Y552" s="216">
        <v>9.5</v>
      </c>
      <c r="Z552" s="190"/>
      <c r="AA552" s="211"/>
      <c r="AB552" s="212"/>
      <c r="AC552" s="190"/>
      <c r="AD552" s="195" t="s">
        <v>2310</v>
      </c>
      <c r="AE552" s="63"/>
      <c r="AF552" s="63"/>
      <c r="AG552" s="76"/>
      <c r="AH552" s="76"/>
      <c r="AI552" s="76"/>
      <c r="AJ552" s="76"/>
      <c r="AK552" s="76"/>
      <c r="AL552" s="76"/>
      <c r="AM552" s="76"/>
      <c r="AN552" s="76"/>
      <c r="AO552" s="76"/>
      <c r="AP552" s="76"/>
      <c r="AQ552" s="76"/>
      <c r="AR552" s="76"/>
      <c r="AS552" s="76"/>
      <c r="AT552" s="76"/>
      <c r="AU552" s="76"/>
      <c r="AV552" s="76"/>
      <c r="AW552" s="76"/>
      <c r="AX552" s="76"/>
      <c r="AY552" s="76"/>
      <c r="AZ552" s="76"/>
      <c r="BA552" s="76"/>
      <c r="BB552" s="76"/>
      <c r="BC552" s="76"/>
      <c r="BD552" s="76"/>
      <c r="BE552" s="76"/>
      <c r="BF552" s="76"/>
      <c r="BG552" s="76"/>
      <c r="BH552" s="76"/>
      <c r="BI552" s="76"/>
      <c r="BJ552" s="76"/>
      <c r="BK552" s="76"/>
      <c r="BL552" s="76"/>
      <c r="BM552" s="76"/>
      <c r="BN552" s="76"/>
      <c r="BO552" s="76"/>
      <c r="BP552" s="76"/>
      <c r="BQ552" s="76"/>
      <c r="BR552" s="76"/>
      <c r="BS552" s="76"/>
      <c r="BT552" s="76"/>
      <c r="BU552" s="76"/>
      <c r="BV552" s="76"/>
      <c r="BW552" s="76"/>
      <c r="BX552" s="76"/>
      <c r="BY552" s="76"/>
      <c r="BZ552" s="76"/>
      <c r="CA552" s="76"/>
      <c r="CB552" s="76"/>
      <c r="CC552" s="76"/>
      <c r="CD552" s="76"/>
      <c r="CE552" s="76"/>
      <c r="CF552" s="76"/>
      <c r="CG552" s="76"/>
      <c r="CH552" s="76"/>
      <c r="CI552" s="76"/>
      <c r="CJ552" s="76"/>
      <c r="CK552" s="76"/>
      <c r="CL552" s="76"/>
      <c r="CM552" s="76"/>
      <c r="CN552" s="76"/>
      <c r="CO552" s="76"/>
      <c r="CP552" s="76"/>
      <c r="CQ552" s="76"/>
      <c r="CR552" s="76"/>
      <c r="CS552" s="76"/>
      <c r="CT552" s="76"/>
      <c r="CU552" s="76"/>
      <c r="CV552" s="76"/>
      <c r="CW552" s="76"/>
      <c r="CX552" s="76"/>
      <c r="CY552" s="76"/>
      <c r="CZ552" s="76"/>
      <c r="DA552" s="76"/>
      <c r="DB552" s="76"/>
      <c r="DC552" s="76"/>
      <c r="DD552" s="76"/>
      <c r="DE552" s="76"/>
      <c r="DF552" s="76"/>
      <c r="DG552" s="76"/>
      <c r="DH552" s="76"/>
      <c r="DI552" s="76"/>
      <c r="DJ552" s="76"/>
      <c r="DK552" s="76"/>
      <c r="DL552" s="76"/>
      <c r="DM552" s="76"/>
      <c r="DN552" s="76"/>
      <c r="DO552" s="76"/>
      <c r="DP552" s="76"/>
      <c r="DQ552" s="76"/>
      <c r="DR552" s="76"/>
      <c r="DS552" s="76"/>
      <c r="DT552" s="76"/>
      <c r="DU552" s="76"/>
      <c r="DV552" s="76"/>
      <c r="DW552" s="76"/>
      <c r="DX552" s="76"/>
      <c r="DY552" s="76"/>
      <c r="DZ552" s="76"/>
      <c r="EA552" s="76"/>
      <c r="EB552" s="76"/>
      <c r="EC552" s="76"/>
    </row>
    <row r="553" spans="1:133" s="84" customFormat="1" ht="17" x14ac:dyDescent="0.2">
      <c r="A553" s="100" t="str">
        <f>CONCATENATE(E553," ",F553)</f>
        <v>Odocoileus sp</v>
      </c>
      <c r="B553" s="195" t="s">
        <v>2291</v>
      </c>
      <c r="C553" s="190" t="s">
        <v>1571</v>
      </c>
      <c r="D553" s="8" t="s">
        <v>2345</v>
      </c>
      <c r="E553" s="209" t="s">
        <v>34</v>
      </c>
      <c r="F553" s="209" t="s">
        <v>1521</v>
      </c>
      <c r="G553" s="190">
        <v>40618</v>
      </c>
      <c r="H553" s="190">
        <v>37</v>
      </c>
      <c r="I553" s="190" t="s">
        <v>1019</v>
      </c>
      <c r="J553" s="190" t="s">
        <v>244</v>
      </c>
      <c r="K553" s="190" t="s">
        <v>470</v>
      </c>
      <c r="L553" s="210" t="s">
        <v>2305</v>
      </c>
      <c r="M553" s="190"/>
      <c r="N553" s="190"/>
      <c r="O553" s="190"/>
      <c r="P553" s="190"/>
      <c r="Q553" s="190" t="s">
        <v>207</v>
      </c>
      <c r="R553" s="69" t="s">
        <v>2363</v>
      </c>
      <c r="S553" s="190"/>
      <c r="T553" s="190" t="s">
        <v>166</v>
      </c>
      <c r="U553" s="190" t="s">
        <v>13</v>
      </c>
      <c r="V553" s="190"/>
      <c r="W553" s="190"/>
      <c r="X553" s="216">
        <v>13.35</v>
      </c>
      <c r="Y553" s="216">
        <v>9.3800000000000008</v>
      </c>
      <c r="Z553" s="190"/>
      <c r="AA553" s="211"/>
      <c r="AB553" s="212"/>
      <c r="AC553" s="190"/>
      <c r="AD553" s="195" t="s">
        <v>2306</v>
      </c>
      <c r="AE553" s="63"/>
      <c r="AF553" s="63"/>
      <c r="AG553" s="76"/>
      <c r="AH553" s="76"/>
      <c r="AI553" s="76"/>
      <c r="AJ553" s="76"/>
      <c r="AK553" s="76"/>
      <c r="AL553" s="76"/>
      <c r="AM553" s="76"/>
      <c r="AN553" s="76"/>
      <c r="AO553" s="76"/>
      <c r="AP553" s="76"/>
      <c r="AQ553" s="76"/>
      <c r="AR553" s="76"/>
      <c r="AS553" s="76"/>
      <c r="AT553" s="76"/>
      <c r="AU553" s="76"/>
      <c r="AV553" s="76"/>
      <c r="AW553" s="76"/>
      <c r="AX553" s="76"/>
      <c r="AY553" s="76"/>
      <c r="AZ553" s="76"/>
      <c r="BA553" s="76"/>
      <c r="BB553" s="76"/>
      <c r="BC553" s="76"/>
      <c r="BD553" s="76"/>
      <c r="BE553" s="76"/>
      <c r="BF553" s="76"/>
      <c r="BG553" s="76"/>
      <c r="BH553" s="76"/>
      <c r="BI553" s="76"/>
      <c r="BJ553" s="76"/>
      <c r="BK553" s="76"/>
      <c r="BL553" s="76"/>
      <c r="BM553" s="76"/>
      <c r="BN553" s="76"/>
      <c r="BO553" s="76"/>
      <c r="BP553" s="76"/>
      <c r="BQ553" s="76"/>
      <c r="BR553" s="76"/>
      <c r="BS553" s="76"/>
      <c r="BT553" s="76"/>
      <c r="BU553" s="76"/>
      <c r="BV553" s="76"/>
      <c r="BW553" s="76"/>
      <c r="BX553" s="76"/>
      <c r="BY553" s="76"/>
      <c r="BZ553" s="76"/>
      <c r="CA553" s="76"/>
      <c r="CB553" s="76"/>
      <c r="CC553" s="76"/>
      <c r="CD553" s="76"/>
      <c r="CE553" s="76"/>
      <c r="CF553" s="76"/>
      <c r="CG553" s="76"/>
      <c r="CH553" s="76"/>
      <c r="CI553" s="76"/>
      <c r="CJ553" s="76"/>
      <c r="CK553" s="76"/>
      <c r="CL553" s="76"/>
      <c r="CM553" s="76"/>
      <c r="CN553" s="76"/>
      <c r="CO553" s="76"/>
      <c r="CP553" s="76"/>
      <c r="CQ553" s="76"/>
      <c r="CR553" s="76"/>
      <c r="CS553" s="76"/>
      <c r="CT553" s="76"/>
      <c r="CU553" s="76"/>
      <c r="CV553" s="76"/>
      <c r="CW553" s="76"/>
      <c r="CX553" s="76"/>
      <c r="CY553" s="76"/>
      <c r="CZ553" s="76"/>
      <c r="DA553" s="76"/>
      <c r="DB553" s="76"/>
      <c r="DC553" s="76"/>
      <c r="DD553" s="76"/>
      <c r="DE553" s="76"/>
      <c r="DF553" s="76"/>
      <c r="DG553" s="76"/>
      <c r="DH553" s="76"/>
      <c r="DI553" s="76"/>
      <c r="DJ553" s="76"/>
      <c r="DK553" s="76"/>
      <c r="DL553" s="76"/>
      <c r="DM553" s="76"/>
      <c r="DN553" s="76"/>
      <c r="DO553" s="76"/>
      <c r="DP553" s="76"/>
      <c r="DQ553" s="76"/>
      <c r="DR553" s="76"/>
      <c r="DS553" s="76"/>
      <c r="DT553" s="76"/>
      <c r="DU553" s="76"/>
      <c r="DV553" s="76"/>
      <c r="DW553" s="76"/>
      <c r="DX553" s="76"/>
      <c r="DY553" s="76"/>
      <c r="DZ553" s="76"/>
      <c r="EA553" s="76"/>
      <c r="EB553" s="76"/>
      <c r="EC553" s="76"/>
    </row>
    <row r="554" spans="1:133" s="84" customFormat="1" ht="17" x14ac:dyDescent="0.2">
      <c r="A554" s="100" t="str">
        <f>CONCATENATE(E554," ",F554)</f>
        <v>Odocoileus sp</v>
      </c>
      <c r="B554" s="195" t="s">
        <v>2291</v>
      </c>
      <c r="C554" s="190" t="s">
        <v>1571</v>
      </c>
      <c r="D554" s="8" t="s">
        <v>2345</v>
      </c>
      <c r="E554" s="209" t="s">
        <v>34</v>
      </c>
      <c r="F554" s="209" t="s">
        <v>1521</v>
      </c>
      <c r="G554" s="190">
        <v>40618</v>
      </c>
      <c r="H554" s="190">
        <v>39</v>
      </c>
      <c r="I554" s="190" t="s">
        <v>1019</v>
      </c>
      <c r="J554" s="190" t="s">
        <v>244</v>
      </c>
      <c r="K554" s="190" t="s">
        <v>470</v>
      </c>
      <c r="L554" s="210" t="s">
        <v>2303</v>
      </c>
      <c r="M554" s="190"/>
      <c r="N554" s="190"/>
      <c r="O554" s="190"/>
      <c r="P554" s="190"/>
      <c r="Q554" s="190" t="s">
        <v>207</v>
      </c>
      <c r="R554" s="69" t="s">
        <v>2363</v>
      </c>
      <c r="S554" s="190"/>
      <c r="T554" s="190" t="s">
        <v>166</v>
      </c>
      <c r="U554" s="190" t="s">
        <v>13</v>
      </c>
      <c r="V554" s="190"/>
      <c r="W554" s="190"/>
      <c r="X554" s="68">
        <v>13.19</v>
      </c>
      <c r="Y554" s="68">
        <v>9.8699999999999992</v>
      </c>
      <c r="Z554" s="190"/>
      <c r="AA554" s="211"/>
      <c r="AB554" s="212"/>
      <c r="AC554" s="190"/>
      <c r="AD554" s="195" t="s">
        <v>2304</v>
      </c>
      <c r="AE554" s="63"/>
      <c r="AF554" s="63"/>
      <c r="AG554" s="76"/>
      <c r="AH554" s="76"/>
      <c r="AI554" s="76"/>
      <c r="AJ554" s="76"/>
      <c r="AK554" s="76"/>
      <c r="AL554" s="76"/>
      <c r="AM554" s="76"/>
      <c r="AN554" s="76"/>
      <c r="AO554" s="76"/>
      <c r="AP554" s="76"/>
      <c r="AQ554" s="76"/>
      <c r="AR554" s="76"/>
      <c r="AS554" s="76"/>
      <c r="AT554" s="76"/>
      <c r="AU554" s="76"/>
      <c r="AV554" s="76"/>
      <c r="AW554" s="76"/>
      <c r="AX554" s="76"/>
      <c r="AY554" s="76"/>
      <c r="AZ554" s="76"/>
      <c r="BA554" s="76"/>
      <c r="BB554" s="76"/>
      <c r="BC554" s="76"/>
      <c r="BD554" s="76"/>
      <c r="BE554" s="76"/>
      <c r="BF554" s="76"/>
      <c r="BG554" s="76"/>
      <c r="BH554" s="76"/>
      <c r="BI554" s="76"/>
      <c r="BJ554" s="76"/>
      <c r="BK554" s="76"/>
      <c r="BL554" s="76"/>
      <c r="BM554" s="76"/>
      <c r="BN554" s="76"/>
      <c r="BO554" s="76"/>
      <c r="BP554" s="76"/>
      <c r="BQ554" s="76"/>
      <c r="BR554" s="76"/>
      <c r="BS554" s="76"/>
      <c r="BT554" s="76"/>
      <c r="BU554" s="76"/>
      <c r="BV554" s="76"/>
      <c r="BW554" s="76"/>
      <c r="BX554" s="76"/>
      <c r="BY554" s="76"/>
      <c r="BZ554" s="76"/>
      <c r="CA554" s="76"/>
      <c r="CB554" s="76"/>
      <c r="CC554" s="76"/>
      <c r="CD554" s="76"/>
      <c r="CE554" s="76"/>
      <c r="CF554" s="76"/>
      <c r="CG554" s="76"/>
      <c r="CH554" s="76"/>
      <c r="CI554" s="76"/>
      <c r="CJ554" s="76"/>
      <c r="CK554" s="76"/>
      <c r="CL554" s="76"/>
      <c r="CM554" s="76"/>
      <c r="CN554" s="76"/>
      <c r="CO554" s="76"/>
      <c r="CP554" s="76"/>
      <c r="CQ554" s="76"/>
      <c r="CR554" s="76"/>
      <c r="CS554" s="76"/>
      <c r="CT554" s="76"/>
      <c r="CU554" s="76"/>
      <c r="CV554" s="76"/>
      <c r="CW554" s="76"/>
      <c r="CX554" s="76"/>
      <c r="CY554" s="76"/>
      <c r="CZ554" s="76"/>
      <c r="DA554" s="76"/>
      <c r="DB554" s="76"/>
      <c r="DC554" s="76"/>
      <c r="DD554" s="76"/>
      <c r="DE554" s="76"/>
      <c r="DF554" s="76"/>
      <c r="DG554" s="76"/>
      <c r="DH554" s="76"/>
      <c r="DI554" s="76"/>
      <c r="DJ554" s="76"/>
      <c r="DK554" s="76"/>
      <c r="DL554" s="76"/>
      <c r="DM554" s="76"/>
      <c r="DN554" s="76"/>
      <c r="DO554" s="76"/>
      <c r="DP554" s="76"/>
      <c r="DQ554" s="76"/>
      <c r="DR554" s="76"/>
      <c r="DS554" s="76"/>
      <c r="DT554" s="76"/>
      <c r="DU554" s="76"/>
      <c r="DV554" s="76"/>
      <c r="DW554" s="76"/>
      <c r="DX554" s="76"/>
      <c r="DY554" s="76"/>
      <c r="DZ554" s="76"/>
      <c r="EA554" s="76"/>
      <c r="EB554" s="76"/>
      <c r="EC554" s="76"/>
    </row>
    <row r="555" spans="1:133" s="84" customFormat="1" ht="17" x14ac:dyDescent="0.2">
      <c r="A555" s="100" t="str">
        <f>CONCATENATE(E555," ",F555)</f>
        <v>Odocoileus sp</v>
      </c>
      <c r="B555" s="195" t="s">
        <v>2291</v>
      </c>
      <c r="C555" s="190" t="s">
        <v>1571</v>
      </c>
      <c r="D555" s="8" t="s">
        <v>2345</v>
      </c>
      <c r="E555" s="209" t="s">
        <v>34</v>
      </c>
      <c r="F555" s="209" t="s">
        <v>1521</v>
      </c>
      <c r="G555" s="190">
        <v>40618</v>
      </c>
      <c r="H555" s="190">
        <v>40</v>
      </c>
      <c r="I555" s="190" t="s">
        <v>1019</v>
      </c>
      <c r="J555" s="190" t="s">
        <v>244</v>
      </c>
      <c r="K555" s="190" t="s">
        <v>470</v>
      </c>
      <c r="L555" s="210" t="s">
        <v>2311</v>
      </c>
      <c r="M555" s="190"/>
      <c r="N555" s="190"/>
      <c r="O555" s="190"/>
      <c r="P555" s="190"/>
      <c r="Q555" s="197" t="s">
        <v>207</v>
      </c>
      <c r="R555" s="69" t="s">
        <v>2363</v>
      </c>
      <c r="S555" s="197"/>
      <c r="T555" s="197" t="s">
        <v>166</v>
      </c>
      <c r="U555" s="190" t="s">
        <v>13</v>
      </c>
      <c r="V555" s="197"/>
      <c r="W555" s="197"/>
      <c r="X555" s="190">
        <v>12.88</v>
      </c>
      <c r="Y555" s="190">
        <v>8.3699999999999992</v>
      </c>
      <c r="Z555" s="190"/>
      <c r="AA555" s="211"/>
      <c r="AB555" s="212"/>
      <c r="AC555" s="190"/>
      <c r="AD555" s="195" t="s">
        <v>2312</v>
      </c>
      <c r="AE555" s="63"/>
      <c r="AF555" s="63"/>
      <c r="AG555" s="76"/>
      <c r="AH555" s="76"/>
      <c r="AI555" s="76"/>
      <c r="AJ555" s="76"/>
      <c r="AK555" s="76"/>
      <c r="AL555" s="76"/>
      <c r="AM555" s="76"/>
      <c r="AN555" s="76"/>
      <c r="AO555" s="76"/>
      <c r="AP555" s="76"/>
      <c r="AQ555" s="76"/>
      <c r="AR555" s="76"/>
      <c r="AS555" s="76"/>
      <c r="AT555" s="76"/>
      <c r="AU555" s="76"/>
      <c r="AV555" s="76"/>
      <c r="AW555" s="76"/>
      <c r="AX555" s="76"/>
      <c r="AY555" s="76"/>
      <c r="AZ555" s="76"/>
      <c r="BA555" s="76"/>
      <c r="BB555" s="76"/>
      <c r="BC555" s="76"/>
      <c r="BD555" s="76"/>
      <c r="BE555" s="76"/>
      <c r="BF555" s="76"/>
      <c r="BG555" s="76"/>
      <c r="BH555" s="76"/>
      <c r="BI555" s="76"/>
      <c r="BJ555" s="76"/>
      <c r="BK555" s="76"/>
      <c r="BL555" s="76"/>
      <c r="BM555" s="76"/>
      <c r="BN555" s="76"/>
      <c r="BO555" s="76"/>
      <c r="BP555" s="76"/>
      <c r="BQ555" s="76"/>
      <c r="BR555" s="76"/>
      <c r="BS555" s="76"/>
      <c r="BT555" s="76"/>
      <c r="BU555" s="76"/>
      <c r="BV555" s="76"/>
      <c r="BW555" s="76"/>
      <c r="BX555" s="76"/>
      <c r="BY555" s="76"/>
      <c r="BZ555" s="76"/>
      <c r="CA555" s="76"/>
      <c r="CB555" s="76"/>
      <c r="CC555" s="76"/>
      <c r="CD555" s="76"/>
      <c r="CE555" s="76"/>
      <c r="CF555" s="76"/>
      <c r="CG555" s="76"/>
      <c r="CH555" s="76"/>
      <c r="CI555" s="76"/>
      <c r="CJ555" s="76"/>
      <c r="CK555" s="76"/>
      <c r="CL555" s="76"/>
      <c r="CM555" s="76"/>
      <c r="CN555" s="76"/>
      <c r="CO555" s="76"/>
      <c r="CP555" s="76"/>
      <c r="CQ555" s="76"/>
      <c r="CR555" s="76"/>
      <c r="CS555" s="76"/>
      <c r="CT555" s="76"/>
      <c r="CU555" s="76"/>
      <c r="CV555" s="76"/>
      <c r="CW555" s="76"/>
      <c r="CX555" s="76"/>
      <c r="CY555" s="76"/>
      <c r="CZ555" s="76"/>
      <c r="DA555" s="76"/>
      <c r="DB555" s="76"/>
      <c r="DC555" s="76"/>
      <c r="DD555" s="76"/>
      <c r="DE555" s="76"/>
      <c r="DF555" s="76"/>
      <c r="DG555" s="76"/>
      <c r="DH555" s="76"/>
      <c r="DI555" s="76"/>
      <c r="DJ555" s="76"/>
      <c r="DK555" s="76"/>
      <c r="DL555" s="76"/>
      <c r="DM555" s="76"/>
      <c r="DN555" s="76"/>
      <c r="DO555" s="76"/>
      <c r="DP555" s="76"/>
      <c r="DQ555" s="76"/>
      <c r="DR555" s="76"/>
      <c r="DS555" s="76"/>
      <c r="DT555" s="76"/>
      <c r="DU555" s="76"/>
      <c r="DV555" s="76"/>
      <c r="DW555" s="76"/>
      <c r="DX555" s="76"/>
      <c r="DY555" s="76"/>
      <c r="DZ555" s="76"/>
      <c r="EA555" s="76"/>
      <c r="EB555" s="76"/>
      <c r="EC555" s="76"/>
    </row>
    <row r="556" spans="1:133" s="84" customFormat="1" ht="17" x14ac:dyDescent="0.2">
      <c r="A556" s="100" t="str">
        <f>CONCATENATE(E556," ",F556)</f>
        <v>Odocoileus sp</v>
      </c>
      <c r="B556" s="195" t="s">
        <v>2291</v>
      </c>
      <c r="C556" s="190" t="s">
        <v>1571</v>
      </c>
      <c r="D556" s="8" t="s">
        <v>2345</v>
      </c>
      <c r="E556" s="209" t="s">
        <v>34</v>
      </c>
      <c r="F556" s="209" t="s">
        <v>1521</v>
      </c>
      <c r="G556" s="190">
        <v>40618</v>
      </c>
      <c r="H556" s="190">
        <v>41</v>
      </c>
      <c r="I556" s="190" t="s">
        <v>1019</v>
      </c>
      <c r="J556" s="190" t="s">
        <v>244</v>
      </c>
      <c r="K556" s="190" t="s">
        <v>470</v>
      </c>
      <c r="L556" s="210" t="s">
        <v>2311</v>
      </c>
      <c r="M556" s="190"/>
      <c r="N556" s="190"/>
      <c r="O556" s="190"/>
      <c r="P556" s="190"/>
      <c r="Q556" s="190" t="s">
        <v>207</v>
      </c>
      <c r="R556" s="69" t="s">
        <v>2363</v>
      </c>
      <c r="S556" s="190"/>
      <c r="T556" s="190" t="s">
        <v>171</v>
      </c>
      <c r="U556" s="190" t="s">
        <v>13</v>
      </c>
      <c r="V556" s="190"/>
      <c r="W556" s="190"/>
      <c r="X556" s="216">
        <v>15.1</v>
      </c>
      <c r="Y556" s="216">
        <v>6.6</v>
      </c>
      <c r="Z556" s="190"/>
      <c r="AA556" s="211"/>
      <c r="AB556" s="212"/>
      <c r="AC556" s="190"/>
      <c r="AD556" s="195" t="s">
        <v>2313</v>
      </c>
      <c r="AE556" s="63"/>
      <c r="AF556" s="63"/>
      <c r="AG556" s="76"/>
      <c r="AH556" s="76"/>
      <c r="AI556" s="76"/>
      <c r="AJ556" s="76"/>
      <c r="AK556" s="76"/>
      <c r="AL556" s="76"/>
      <c r="AM556" s="76"/>
      <c r="AN556" s="76"/>
      <c r="AO556" s="76"/>
      <c r="AP556" s="76"/>
      <c r="AQ556" s="76"/>
      <c r="AR556" s="76"/>
      <c r="AS556" s="76"/>
      <c r="AT556" s="76"/>
      <c r="AU556" s="76"/>
      <c r="AV556" s="76"/>
      <c r="AW556" s="76"/>
      <c r="AX556" s="76"/>
      <c r="AY556" s="76"/>
      <c r="AZ556" s="76"/>
      <c r="BA556" s="76"/>
      <c r="BB556" s="76"/>
      <c r="BC556" s="76"/>
      <c r="BD556" s="76"/>
      <c r="BE556" s="76"/>
      <c r="BF556" s="76"/>
      <c r="BG556" s="76"/>
      <c r="BH556" s="76"/>
      <c r="BI556" s="76"/>
      <c r="BJ556" s="76"/>
      <c r="BK556" s="76"/>
      <c r="BL556" s="76"/>
      <c r="BM556" s="76"/>
      <c r="BN556" s="76"/>
      <c r="BO556" s="76"/>
      <c r="BP556" s="76"/>
      <c r="BQ556" s="76"/>
      <c r="BR556" s="76"/>
      <c r="BS556" s="76"/>
      <c r="BT556" s="76"/>
      <c r="BU556" s="76"/>
      <c r="BV556" s="76"/>
      <c r="BW556" s="76"/>
      <c r="BX556" s="76"/>
      <c r="BY556" s="76"/>
      <c r="BZ556" s="76"/>
      <c r="CA556" s="76"/>
      <c r="CB556" s="76"/>
      <c r="CC556" s="76"/>
      <c r="CD556" s="76"/>
      <c r="CE556" s="76"/>
      <c r="CF556" s="76"/>
      <c r="CG556" s="76"/>
      <c r="CH556" s="76"/>
      <c r="CI556" s="76"/>
      <c r="CJ556" s="76"/>
      <c r="CK556" s="76"/>
      <c r="CL556" s="76"/>
      <c r="CM556" s="76"/>
      <c r="CN556" s="76"/>
      <c r="CO556" s="76"/>
      <c r="CP556" s="76"/>
      <c r="CQ556" s="76"/>
      <c r="CR556" s="76"/>
      <c r="CS556" s="76"/>
      <c r="CT556" s="76"/>
      <c r="CU556" s="76"/>
      <c r="CV556" s="76"/>
      <c r="CW556" s="76"/>
      <c r="CX556" s="76"/>
      <c r="CY556" s="76"/>
      <c r="CZ556" s="76"/>
      <c r="DA556" s="76"/>
      <c r="DB556" s="76"/>
      <c r="DC556" s="76"/>
      <c r="DD556" s="76"/>
      <c r="DE556" s="76"/>
      <c r="DF556" s="76"/>
      <c r="DG556" s="76"/>
      <c r="DH556" s="76"/>
      <c r="DI556" s="76"/>
      <c r="DJ556" s="76"/>
      <c r="DK556" s="76"/>
      <c r="DL556" s="76"/>
      <c r="DM556" s="76"/>
      <c r="DN556" s="76"/>
      <c r="DO556" s="76"/>
      <c r="DP556" s="76"/>
      <c r="DQ556" s="76"/>
      <c r="DR556" s="76"/>
      <c r="DS556" s="76"/>
      <c r="DT556" s="76"/>
      <c r="DU556" s="76"/>
      <c r="DV556" s="76"/>
      <c r="DW556" s="76"/>
      <c r="DX556" s="76"/>
      <c r="DY556" s="76"/>
      <c r="DZ556" s="76"/>
      <c r="EA556" s="76"/>
      <c r="EB556" s="76"/>
      <c r="EC556" s="76"/>
    </row>
    <row r="557" spans="1:133" s="84" customFormat="1" ht="17" x14ac:dyDescent="0.2">
      <c r="A557" s="100" t="str">
        <f>CONCATENATE(E557," ",F557)</f>
        <v>Odocoileus sp</v>
      </c>
      <c r="B557" s="195" t="s">
        <v>2291</v>
      </c>
      <c r="C557" s="190" t="s">
        <v>1571</v>
      </c>
      <c r="D557" s="8" t="s">
        <v>2345</v>
      </c>
      <c r="E557" s="209" t="s">
        <v>34</v>
      </c>
      <c r="F557" s="209" t="s">
        <v>1521</v>
      </c>
      <c r="G557" s="190">
        <v>40618</v>
      </c>
      <c r="H557" s="190">
        <v>43</v>
      </c>
      <c r="I557" s="190" t="s">
        <v>1019</v>
      </c>
      <c r="J557" s="190" t="s">
        <v>244</v>
      </c>
      <c r="K557" s="190" t="s">
        <v>470</v>
      </c>
      <c r="L557" s="210" t="s">
        <v>2311</v>
      </c>
      <c r="M557" s="190"/>
      <c r="N557" s="190"/>
      <c r="O557" s="190"/>
      <c r="P557" s="190"/>
      <c r="Q557" s="190" t="s">
        <v>207</v>
      </c>
      <c r="R557" s="69" t="s">
        <v>2363</v>
      </c>
      <c r="S557" s="190"/>
      <c r="T557" s="190" t="s">
        <v>166</v>
      </c>
      <c r="U557" s="190" t="s">
        <v>13</v>
      </c>
      <c r="V557" s="190"/>
      <c r="W557" s="190"/>
      <c r="X557" s="216">
        <v>11.9</v>
      </c>
      <c r="Y557" s="216">
        <v>7.69</v>
      </c>
      <c r="Z557" s="190"/>
      <c r="AA557" s="211"/>
      <c r="AB557" s="212"/>
      <c r="AC557" s="190"/>
      <c r="AD557"/>
      <c r="AE557" s="63"/>
      <c r="AF557" s="63"/>
      <c r="AG557" s="76"/>
      <c r="AH557" s="76"/>
      <c r="AI557" s="76"/>
      <c r="AJ557" s="76"/>
      <c r="AK557" s="76"/>
      <c r="AL557" s="76"/>
      <c r="AM557" s="76"/>
      <c r="AN557" s="76"/>
      <c r="AO557" s="76"/>
      <c r="AP557" s="76"/>
      <c r="AQ557" s="76"/>
      <c r="AR557" s="76"/>
      <c r="AS557" s="76"/>
      <c r="AT557" s="76"/>
      <c r="AU557" s="76"/>
      <c r="AV557" s="76"/>
      <c r="AW557" s="76"/>
      <c r="AX557" s="76"/>
      <c r="AY557" s="76"/>
      <c r="AZ557" s="76"/>
      <c r="BA557" s="76"/>
      <c r="BB557" s="76"/>
      <c r="BC557" s="76"/>
      <c r="BD557" s="76"/>
      <c r="BE557" s="76"/>
      <c r="BF557" s="76"/>
      <c r="BG557" s="76"/>
      <c r="BH557" s="76"/>
      <c r="BI557" s="76"/>
      <c r="BJ557" s="76"/>
      <c r="BK557" s="76"/>
      <c r="BL557" s="76"/>
      <c r="BM557" s="76"/>
      <c r="BN557" s="76"/>
      <c r="BO557" s="76"/>
      <c r="BP557" s="76"/>
      <c r="BQ557" s="76"/>
      <c r="BR557" s="76"/>
      <c r="BS557" s="76"/>
      <c r="BT557" s="76"/>
      <c r="BU557" s="76"/>
      <c r="BV557" s="76"/>
      <c r="BW557" s="76"/>
      <c r="BX557" s="76"/>
      <c r="BY557" s="76"/>
      <c r="BZ557" s="76"/>
      <c r="CA557" s="76"/>
      <c r="CB557" s="76"/>
      <c r="CC557" s="76"/>
      <c r="CD557" s="76"/>
      <c r="CE557" s="76"/>
      <c r="CF557" s="76"/>
      <c r="CG557" s="76"/>
      <c r="CH557" s="76"/>
      <c r="CI557" s="76"/>
      <c r="CJ557" s="76"/>
      <c r="CK557" s="76"/>
      <c r="CL557" s="76"/>
      <c r="CM557" s="76"/>
      <c r="CN557" s="76"/>
      <c r="CO557" s="76"/>
      <c r="CP557" s="76"/>
      <c r="CQ557" s="76"/>
      <c r="CR557" s="76"/>
      <c r="CS557" s="76"/>
      <c r="CT557" s="76"/>
      <c r="CU557" s="76"/>
      <c r="CV557" s="76"/>
      <c r="CW557" s="76"/>
      <c r="CX557" s="76"/>
      <c r="CY557" s="76"/>
      <c r="CZ557" s="76"/>
      <c r="DA557" s="76"/>
      <c r="DB557" s="76"/>
      <c r="DC557" s="76"/>
      <c r="DD557" s="76"/>
      <c r="DE557" s="76"/>
      <c r="DF557" s="76"/>
      <c r="DG557" s="76"/>
      <c r="DH557" s="76"/>
      <c r="DI557" s="76"/>
      <c r="DJ557" s="76"/>
      <c r="DK557" s="76"/>
      <c r="DL557" s="76"/>
      <c r="DM557" s="76"/>
      <c r="DN557" s="76"/>
      <c r="DO557" s="76"/>
      <c r="DP557" s="76"/>
      <c r="DQ557" s="76"/>
      <c r="DR557" s="76"/>
      <c r="DS557" s="76"/>
      <c r="DT557" s="76"/>
      <c r="DU557" s="76"/>
      <c r="DV557" s="76"/>
      <c r="DW557" s="76"/>
      <c r="DX557" s="76"/>
      <c r="DY557" s="76"/>
      <c r="DZ557" s="76"/>
      <c r="EA557" s="76"/>
      <c r="EB557" s="76"/>
      <c r="EC557" s="76"/>
    </row>
    <row r="558" spans="1:133" s="84" customFormat="1" ht="17" x14ac:dyDescent="0.2">
      <c r="A558" s="100" t="str">
        <f>CONCATENATE(E558," ",F558)</f>
        <v>Odocoileus sp</v>
      </c>
      <c r="B558" s="195" t="s">
        <v>2291</v>
      </c>
      <c r="C558" s="190" t="s">
        <v>1571</v>
      </c>
      <c r="D558" s="8" t="s">
        <v>2345</v>
      </c>
      <c r="E558" s="209" t="s">
        <v>34</v>
      </c>
      <c r="F558" s="209" t="s">
        <v>1521</v>
      </c>
      <c r="G558" s="190">
        <v>40618</v>
      </c>
      <c r="H558" s="190">
        <v>49</v>
      </c>
      <c r="I558" s="190" t="s">
        <v>1019</v>
      </c>
      <c r="J558" s="190" t="s">
        <v>244</v>
      </c>
      <c r="K558" s="190" t="s">
        <v>470</v>
      </c>
      <c r="L558" s="210" t="s">
        <v>2307</v>
      </c>
      <c r="M558" s="190"/>
      <c r="N558" s="190"/>
      <c r="O558" s="190"/>
      <c r="P558" s="190"/>
      <c r="Q558" s="190" t="s">
        <v>207</v>
      </c>
      <c r="R558" s="69" t="s">
        <v>2363</v>
      </c>
      <c r="S558" s="190"/>
      <c r="T558" s="190" t="s">
        <v>171</v>
      </c>
      <c r="U558" s="190" t="s">
        <v>13</v>
      </c>
      <c r="V558" s="190"/>
      <c r="W558" s="190"/>
      <c r="X558" s="216">
        <v>13.53</v>
      </c>
      <c r="Y558" s="216">
        <v>9.27</v>
      </c>
      <c r="Z558" s="190"/>
      <c r="AA558" s="211"/>
      <c r="AB558" s="212"/>
      <c r="AC558" s="190"/>
      <c r="AD558" s="195" t="s">
        <v>2309</v>
      </c>
      <c r="AE558" s="63"/>
      <c r="AF558" s="63"/>
      <c r="AG558" s="76"/>
      <c r="AH558" s="76"/>
      <c r="AI558" s="76"/>
      <c r="AJ558" s="76"/>
      <c r="AK558" s="76"/>
      <c r="AL558" s="76"/>
      <c r="AM558" s="76"/>
      <c r="AN558" s="76"/>
      <c r="AO558" s="76"/>
      <c r="AP558" s="76"/>
      <c r="AQ558" s="76"/>
      <c r="AR558" s="76"/>
      <c r="AS558" s="76"/>
      <c r="AT558" s="76"/>
      <c r="AU558" s="76"/>
      <c r="AV558" s="76"/>
      <c r="AW558" s="76"/>
      <c r="AX558" s="76"/>
      <c r="AY558" s="76"/>
      <c r="AZ558" s="76"/>
      <c r="BA558" s="76"/>
      <c r="BB558" s="76"/>
      <c r="BC558" s="76"/>
      <c r="BD558" s="76"/>
      <c r="BE558" s="76"/>
      <c r="BF558" s="76"/>
      <c r="BG558" s="76"/>
      <c r="BH558" s="76"/>
      <c r="BI558" s="76"/>
      <c r="BJ558" s="76"/>
      <c r="BK558" s="76"/>
      <c r="BL558" s="76"/>
      <c r="BM558" s="76"/>
      <c r="BN558" s="76"/>
      <c r="BO558" s="76"/>
      <c r="BP558" s="76"/>
      <c r="BQ558" s="76"/>
      <c r="BR558" s="76"/>
      <c r="BS558" s="76"/>
      <c r="BT558" s="76"/>
      <c r="BU558" s="76"/>
      <c r="BV558" s="76"/>
      <c r="BW558" s="76"/>
      <c r="BX558" s="76"/>
      <c r="BY558" s="76"/>
      <c r="BZ558" s="76"/>
      <c r="CA558" s="76"/>
      <c r="CB558" s="76"/>
      <c r="CC558" s="76"/>
      <c r="CD558" s="76"/>
      <c r="CE558" s="76"/>
      <c r="CF558" s="76"/>
      <c r="CG558" s="76"/>
      <c r="CH558" s="76"/>
      <c r="CI558" s="76"/>
      <c r="CJ558" s="76"/>
      <c r="CK558" s="76"/>
      <c r="CL558" s="76"/>
      <c r="CM558" s="76"/>
      <c r="CN558" s="76"/>
      <c r="CO558" s="76"/>
      <c r="CP558" s="76"/>
      <c r="CQ558" s="76"/>
      <c r="CR558" s="76"/>
      <c r="CS558" s="76"/>
      <c r="CT558" s="76"/>
      <c r="CU558" s="76"/>
      <c r="CV558" s="76"/>
      <c r="CW558" s="76"/>
      <c r="CX558" s="76"/>
      <c r="CY558" s="76"/>
      <c r="CZ558" s="76"/>
      <c r="DA558" s="76"/>
      <c r="DB558" s="76"/>
      <c r="DC558" s="76"/>
      <c r="DD558" s="76"/>
      <c r="DE558" s="76"/>
      <c r="DF558" s="76"/>
      <c r="DG558" s="76"/>
      <c r="DH558" s="76"/>
      <c r="DI558" s="76"/>
      <c r="DJ558" s="76"/>
      <c r="DK558" s="76"/>
      <c r="DL558" s="76"/>
      <c r="DM558" s="76"/>
      <c r="DN558" s="76"/>
      <c r="DO558" s="76"/>
      <c r="DP558" s="76"/>
      <c r="DQ558" s="76"/>
      <c r="DR558" s="76"/>
      <c r="DS558" s="76"/>
      <c r="DT558" s="76"/>
      <c r="DU558" s="76"/>
      <c r="DV558" s="76"/>
      <c r="DW558" s="76"/>
      <c r="DX558" s="76"/>
      <c r="DY558" s="76"/>
      <c r="DZ558" s="76"/>
      <c r="EA558" s="76"/>
      <c r="EB558" s="76"/>
      <c r="EC558" s="76"/>
    </row>
    <row r="559" spans="1:133" s="84" customFormat="1" ht="17" x14ac:dyDescent="0.2">
      <c r="A559" s="100" t="str">
        <f>CONCATENATE(E559," ",F559)</f>
        <v>Odocoileus sp</v>
      </c>
      <c r="B559" s="195" t="s">
        <v>2291</v>
      </c>
      <c r="C559" s="190" t="s">
        <v>1571</v>
      </c>
      <c r="D559" s="8" t="s">
        <v>2345</v>
      </c>
      <c r="E559" s="209" t="s">
        <v>34</v>
      </c>
      <c r="F559" s="209" t="s">
        <v>1521</v>
      </c>
      <c r="G559" s="190">
        <v>40618</v>
      </c>
      <c r="H559" s="190">
        <v>34</v>
      </c>
      <c r="I559" s="190" t="s">
        <v>1019</v>
      </c>
      <c r="J559" s="190" t="s">
        <v>244</v>
      </c>
      <c r="K559" s="190" t="s">
        <v>470</v>
      </c>
      <c r="L559" s="210" t="s">
        <v>2314</v>
      </c>
      <c r="M559" s="190"/>
      <c r="N559" s="190"/>
      <c r="O559" s="190"/>
      <c r="P559" s="190"/>
      <c r="Q559" s="190" t="s">
        <v>207</v>
      </c>
      <c r="R559" s="69" t="s">
        <v>2363</v>
      </c>
      <c r="S559" s="190"/>
      <c r="T559" s="190" t="s">
        <v>166</v>
      </c>
      <c r="U559" s="190" t="s">
        <v>13</v>
      </c>
      <c r="V559" s="190"/>
      <c r="W559" s="190"/>
      <c r="X559" s="216">
        <v>14.96</v>
      </c>
      <c r="Y559" s="216">
        <v>8.4</v>
      </c>
      <c r="Z559" s="190"/>
      <c r="AA559" s="211"/>
      <c r="AB559" s="212"/>
      <c r="AC559" s="190"/>
      <c r="AD559" s="195" t="s">
        <v>2315</v>
      </c>
      <c r="AE559" s="63"/>
      <c r="AF559" s="63"/>
      <c r="AG559" s="76"/>
      <c r="AH559" s="76"/>
      <c r="AI559" s="76"/>
      <c r="AJ559" s="76"/>
      <c r="AK559" s="76"/>
      <c r="AL559" s="76"/>
      <c r="AM559" s="76"/>
      <c r="AN559" s="76"/>
      <c r="AO559" s="76"/>
      <c r="AP559" s="76"/>
      <c r="AQ559" s="76"/>
      <c r="AR559" s="76"/>
      <c r="AS559" s="76"/>
      <c r="AT559" s="76"/>
      <c r="AU559" s="76"/>
      <c r="AV559" s="76"/>
      <c r="AW559" s="76"/>
      <c r="AX559" s="76"/>
      <c r="AY559" s="76"/>
      <c r="AZ559" s="76"/>
      <c r="BA559" s="76"/>
      <c r="BB559" s="76"/>
      <c r="BC559" s="76"/>
      <c r="BD559" s="76"/>
      <c r="BE559" s="76"/>
      <c r="BF559" s="76"/>
      <c r="BG559" s="76"/>
      <c r="BH559" s="76"/>
      <c r="BI559" s="76"/>
      <c r="BJ559" s="76"/>
      <c r="BK559" s="76"/>
      <c r="BL559" s="76"/>
      <c r="BM559" s="76"/>
      <c r="BN559" s="76"/>
      <c r="BO559" s="76"/>
      <c r="BP559" s="76"/>
      <c r="BQ559" s="76"/>
      <c r="BR559" s="76"/>
      <c r="BS559" s="76"/>
      <c r="BT559" s="76"/>
      <c r="BU559" s="76"/>
      <c r="BV559" s="76"/>
      <c r="BW559" s="76"/>
      <c r="BX559" s="76"/>
      <c r="BY559" s="76"/>
      <c r="BZ559" s="76"/>
      <c r="CA559" s="76"/>
      <c r="CB559" s="76"/>
      <c r="CC559" s="76"/>
      <c r="CD559" s="76"/>
      <c r="CE559" s="76"/>
      <c r="CF559" s="76"/>
      <c r="CG559" s="76"/>
      <c r="CH559" s="76"/>
      <c r="CI559" s="76"/>
      <c r="CJ559" s="76"/>
      <c r="CK559" s="76"/>
      <c r="CL559" s="76"/>
      <c r="CM559" s="76"/>
      <c r="CN559" s="76"/>
      <c r="CO559" s="76"/>
      <c r="CP559" s="76"/>
      <c r="CQ559" s="76"/>
      <c r="CR559" s="76"/>
      <c r="CS559" s="76"/>
      <c r="CT559" s="76"/>
      <c r="CU559" s="76"/>
      <c r="CV559" s="76"/>
      <c r="CW559" s="76"/>
      <c r="CX559" s="76"/>
      <c r="CY559" s="76"/>
      <c r="CZ559" s="76"/>
      <c r="DA559" s="76"/>
      <c r="DB559" s="76"/>
      <c r="DC559" s="76"/>
      <c r="DD559" s="76"/>
      <c r="DE559" s="76"/>
      <c r="DF559" s="76"/>
      <c r="DG559" s="76"/>
      <c r="DH559" s="76"/>
      <c r="DI559" s="76"/>
      <c r="DJ559" s="76"/>
      <c r="DK559" s="76"/>
      <c r="DL559" s="76"/>
      <c r="DM559" s="76"/>
      <c r="DN559" s="76"/>
      <c r="DO559" s="76"/>
      <c r="DP559" s="76"/>
      <c r="DQ559" s="76"/>
      <c r="DR559" s="76"/>
      <c r="DS559" s="76"/>
      <c r="DT559" s="76"/>
      <c r="DU559" s="76"/>
      <c r="DV559" s="76"/>
      <c r="DW559" s="76"/>
      <c r="DX559" s="76"/>
      <c r="DY559" s="76"/>
      <c r="DZ559" s="76"/>
      <c r="EA559" s="76"/>
      <c r="EB559" s="76"/>
      <c r="EC559" s="76"/>
    </row>
    <row r="560" spans="1:133" s="84" customFormat="1" ht="17" x14ac:dyDescent="0.2">
      <c r="A560" s="100" t="str">
        <f>CONCATENATE(E560," ",F560)</f>
        <v>Odocoileus sp</v>
      </c>
      <c r="B560" s="195" t="s">
        <v>2291</v>
      </c>
      <c r="C560" s="190" t="s">
        <v>1571</v>
      </c>
      <c r="D560" s="8" t="s">
        <v>2345</v>
      </c>
      <c r="E560" s="209" t="s">
        <v>34</v>
      </c>
      <c r="F560" s="209" t="s">
        <v>1521</v>
      </c>
      <c r="G560" s="190">
        <v>40618</v>
      </c>
      <c r="H560" s="190">
        <v>48</v>
      </c>
      <c r="I560" s="190" t="s">
        <v>1019</v>
      </c>
      <c r="J560" s="190" t="s">
        <v>244</v>
      </c>
      <c r="K560" s="190" t="s">
        <v>470</v>
      </c>
      <c r="L560" s="210" t="s">
        <v>2311</v>
      </c>
      <c r="M560" s="190"/>
      <c r="N560" s="190"/>
      <c r="O560" s="190"/>
      <c r="P560" s="190"/>
      <c r="Q560" s="190" t="s">
        <v>207</v>
      </c>
      <c r="R560" s="69" t="s">
        <v>2363</v>
      </c>
      <c r="S560" s="190"/>
      <c r="T560" s="190" t="s">
        <v>166</v>
      </c>
      <c r="U560" s="190" t="s">
        <v>13</v>
      </c>
      <c r="V560" s="190"/>
      <c r="W560" s="190"/>
      <c r="X560" s="216">
        <v>13.46</v>
      </c>
      <c r="Y560" s="216">
        <v>8.2899999999999991</v>
      </c>
      <c r="Z560" s="190"/>
      <c r="AA560" s="211"/>
      <c r="AB560" s="212"/>
      <c r="AC560" s="190"/>
      <c r="AD560"/>
      <c r="AE560" s="63"/>
      <c r="AF560" s="63"/>
      <c r="AG560" s="76"/>
      <c r="AH560" s="76"/>
      <c r="AI560" s="76"/>
      <c r="AJ560" s="76"/>
      <c r="AK560" s="76"/>
      <c r="AL560" s="76"/>
      <c r="AM560" s="76"/>
      <c r="AN560" s="76"/>
      <c r="AO560" s="76"/>
      <c r="AP560" s="76"/>
      <c r="AQ560" s="76"/>
      <c r="AR560" s="76"/>
      <c r="AS560" s="76"/>
      <c r="AT560" s="76"/>
      <c r="AU560" s="76"/>
      <c r="AV560" s="76"/>
      <c r="AW560" s="76"/>
      <c r="AX560" s="76"/>
      <c r="AY560" s="76"/>
      <c r="AZ560" s="76"/>
      <c r="BA560" s="76"/>
      <c r="BB560" s="76"/>
      <c r="BC560" s="76"/>
      <c r="BD560" s="76"/>
      <c r="BE560" s="76"/>
      <c r="BF560" s="76"/>
      <c r="BG560" s="76"/>
      <c r="BH560" s="76"/>
      <c r="BI560" s="76"/>
      <c r="BJ560" s="76"/>
      <c r="BK560" s="76"/>
      <c r="BL560" s="76"/>
      <c r="BM560" s="76"/>
      <c r="BN560" s="76"/>
      <c r="BO560" s="76"/>
      <c r="BP560" s="76"/>
      <c r="BQ560" s="76"/>
      <c r="BR560" s="76"/>
      <c r="BS560" s="76"/>
      <c r="BT560" s="76"/>
      <c r="BU560" s="76"/>
      <c r="BV560" s="76"/>
      <c r="BW560" s="76"/>
      <c r="BX560" s="76"/>
      <c r="BY560" s="76"/>
      <c r="BZ560" s="76"/>
      <c r="CA560" s="76"/>
      <c r="CB560" s="76"/>
      <c r="CC560" s="76"/>
      <c r="CD560" s="76"/>
      <c r="CE560" s="76"/>
      <c r="CF560" s="76"/>
      <c r="CG560" s="76"/>
      <c r="CH560" s="76"/>
      <c r="CI560" s="76"/>
      <c r="CJ560" s="76"/>
      <c r="CK560" s="76"/>
      <c r="CL560" s="76"/>
      <c r="CM560" s="76"/>
      <c r="CN560" s="76"/>
      <c r="CO560" s="76"/>
      <c r="CP560" s="76"/>
      <c r="CQ560" s="76"/>
      <c r="CR560" s="76"/>
      <c r="CS560" s="76"/>
      <c r="CT560" s="76"/>
      <c r="CU560" s="76"/>
      <c r="CV560" s="76"/>
      <c r="CW560" s="76"/>
      <c r="CX560" s="76"/>
      <c r="CY560" s="76"/>
      <c r="CZ560" s="76"/>
      <c r="DA560" s="76"/>
      <c r="DB560" s="76"/>
      <c r="DC560" s="76"/>
      <c r="DD560" s="76"/>
      <c r="DE560" s="76"/>
      <c r="DF560" s="76"/>
      <c r="DG560" s="76"/>
      <c r="DH560" s="76"/>
      <c r="DI560" s="76"/>
      <c r="DJ560" s="76"/>
      <c r="DK560" s="76"/>
      <c r="DL560" s="76"/>
      <c r="DM560" s="76"/>
      <c r="DN560" s="76"/>
      <c r="DO560" s="76"/>
      <c r="DP560" s="76"/>
      <c r="DQ560" s="76"/>
      <c r="DR560" s="76"/>
      <c r="DS560" s="76"/>
      <c r="DT560" s="76"/>
      <c r="DU560" s="76"/>
      <c r="DV560" s="76"/>
      <c r="DW560" s="76"/>
      <c r="DX560" s="76"/>
      <c r="DY560" s="76"/>
      <c r="DZ560" s="76"/>
      <c r="EA560" s="76"/>
      <c r="EB560" s="76"/>
      <c r="EC560" s="76"/>
    </row>
    <row r="561" spans="1:133" s="84" customFormat="1" ht="17" x14ac:dyDescent="0.2">
      <c r="A561" s="100" t="str">
        <f>CONCATENATE(E561," ",F561)</f>
        <v>Odocoileus sp</v>
      </c>
      <c r="B561" s="195" t="s">
        <v>2291</v>
      </c>
      <c r="C561" s="190" t="s">
        <v>1571</v>
      </c>
      <c r="D561" s="8" t="s">
        <v>2345</v>
      </c>
      <c r="E561" s="209" t="s">
        <v>34</v>
      </c>
      <c r="F561" s="209" t="s">
        <v>1521</v>
      </c>
      <c r="G561" s="190">
        <v>40618</v>
      </c>
      <c r="H561" s="190">
        <v>32</v>
      </c>
      <c r="I561" s="190" t="s">
        <v>1019</v>
      </c>
      <c r="J561" s="190" t="s">
        <v>244</v>
      </c>
      <c r="K561" s="190" t="s">
        <v>470</v>
      </c>
      <c r="L561" s="210" t="s">
        <v>2290</v>
      </c>
      <c r="M561" s="190"/>
      <c r="N561" s="190"/>
      <c r="O561" s="190"/>
      <c r="P561" s="190"/>
      <c r="Q561" s="190" t="s">
        <v>152</v>
      </c>
      <c r="R561" s="69" t="s">
        <v>2367</v>
      </c>
      <c r="S561" s="190"/>
      <c r="T561" s="190" t="s">
        <v>166</v>
      </c>
      <c r="U561" s="190" t="s">
        <v>13</v>
      </c>
      <c r="V561" s="190"/>
      <c r="W561" s="190"/>
      <c r="X561" s="216">
        <v>19.829999999999998</v>
      </c>
      <c r="Y561" s="216">
        <v>9.41</v>
      </c>
      <c r="Z561" s="190"/>
      <c r="AA561" s="211"/>
      <c r="AB561" s="212"/>
      <c r="AC561" s="190"/>
      <c r="AD561" s="195" t="s">
        <v>2222</v>
      </c>
      <c r="AE561" s="63"/>
      <c r="AF561" s="63"/>
      <c r="AG561" s="76"/>
      <c r="AH561" s="76"/>
      <c r="AI561" s="76"/>
      <c r="AJ561" s="76"/>
      <c r="AK561" s="76"/>
      <c r="AL561" s="76"/>
      <c r="AM561" s="76"/>
      <c r="AN561" s="76"/>
      <c r="AO561" s="76"/>
      <c r="AP561" s="76"/>
      <c r="AQ561" s="76"/>
      <c r="AR561" s="76"/>
      <c r="AS561" s="76"/>
      <c r="AT561" s="76"/>
      <c r="AU561" s="76"/>
      <c r="AV561" s="76"/>
      <c r="AW561" s="76"/>
      <c r="AX561" s="76"/>
      <c r="AY561" s="76"/>
      <c r="AZ561" s="76"/>
      <c r="BA561" s="76"/>
      <c r="BB561" s="76"/>
      <c r="BC561" s="76"/>
      <c r="BD561" s="76"/>
      <c r="BE561" s="76"/>
      <c r="BF561" s="76"/>
      <c r="BG561" s="76"/>
      <c r="BH561" s="76"/>
      <c r="BI561" s="76"/>
      <c r="BJ561" s="76"/>
      <c r="BK561" s="76"/>
      <c r="BL561" s="76"/>
      <c r="BM561" s="76"/>
      <c r="BN561" s="76"/>
      <c r="BO561" s="76"/>
      <c r="BP561" s="76"/>
      <c r="BQ561" s="76"/>
      <c r="BR561" s="76"/>
      <c r="BS561" s="76"/>
      <c r="BT561" s="76"/>
      <c r="BU561" s="76"/>
      <c r="BV561" s="76"/>
      <c r="BW561" s="76"/>
      <c r="BX561" s="76"/>
      <c r="BY561" s="76"/>
      <c r="BZ561" s="76"/>
      <c r="CA561" s="76"/>
      <c r="CB561" s="76"/>
      <c r="CC561" s="76"/>
      <c r="CD561" s="76"/>
      <c r="CE561" s="76"/>
      <c r="CF561" s="76"/>
      <c r="CG561" s="76"/>
      <c r="CH561" s="76"/>
      <c r="CI561" s="76"/>
      <c r="CJ561" s="76"/>
      <c r="CK561" s="76"/>
      <c r="CL561" s="76"/>
      <c r="CM561" s="76"/>
      <c r="CN561" s="76"/>
      <c r="CO561" s="76"/>
      <c r="CP561" s="76"/>
      <c r="CQ561" s="76"/>
      <c r="CR561" s="76"/>
      <c r="CS561" s="76"/>
      <c r="CT561" s="76"/>
      <c r="CU561" s="76"/>
      <c r="CV561" s="76"/>
      <c r="CW561" s="76"/>
      <c r="CX561" s="76"/>
      <c r="CY561" s="76"/>
      <c r="CZ561" s="76"/>
      <c r="DA561" s="76"/>
      <c r="DB561" s="76"/>
      <c r="DC561" s="76"/>
      <c r="DD561" s="76"/>
      <c r="DE561" s="76"/>
      <c r="DF561" s="76"/>
      <c r="DG561" s="76"/>
      <c r="DH561" s="76"/>
      <c r="DI561" s="76"/>
      <c r="DJ561" s="76"/>
      <c r="DK561" s="76"/>
      <c r="DL561" s="76"/>
      <c r="DM561" s="76"/>
      <c r="DN561" s="76"/>
      <c r="DO561" s="76"/>
      <c r="DP561" s="76"/>
      <c r="DQ561" s="76"/>
      <c r="DR561" s="76"/>
      <c r="DS561" s="76"/>
      <c r="DT561" s="76"/>
      <c r="DU561" s="76"/>
      <c r="DV561" s="76"/>
      <c r="DW561" s="76"/>
      <c r="DX561" s="76"/>
      <c r="DY561" s="76"/>
      <c r="DZ561" s="76"/>
      <c r="EA561" s="76"/>
      <c r="EB561" s="76"/>
      <c r="EC561" s="76"/>
    </row>
    <row r="562" spans="1:133" s="84" customFormat="1" ht="17" x14ac:dyDescent="0.2">
      <c r="A562" s="100" t="str">
        <f>CONCATENATE(E562," ",F562)</f>
        <v>Odocoileus sp</v>
      </c>
      <c r="B562" s="195" t="s">
        <v>2291</v>
      </c>
      <c r="C562" s="190" t="s">
        <v>1571</v>
      </c>
      <c r="D562" s="8" t="s">
        <v>2345</v>
      </c>
      <c r="E562" s="209" t="s">
        <v>34</v>
      </c>
      <c r="F562" s="209" t="s">
        <v>1521</v>
      </c>
      <c r="G562" s="190">
        <v>40618</v>
      </c>
      <c r="H562" s="190">
        <v>33</v>
      </c>
      <c r="I562" s="190" t="s">
        <v>1019</v>
      </c>
      <c r="J562" s="190" t="s">
        <v>244</v>
      </c>
      <c r="K562" s="190" t="s">
        <v>470</v>
      </c>
      <c r="L562" s="210" t="s">
        <v>2292</v>
      </c>
      <c r="M562" s="190"/>
      <c r="N562" s="190"/>
      <c r="O562" s="190"/>
      <c r="P562" s="190"/>
      <c r="Q562" s="190" t="s">
        <v>152</v>
      </c>
      <c r="R562" s="69" t="s">
        <v>2367</v>
      </c>
      <c r="S562" s="190"/>
      <c r="T562" s="190" t="s">
        <v>166</v>
      </c>
      <c r="U562" s="190" t="s">
        <v>13</v>
      </c>
      <c r="V562" s="190"/>
      <c r="W562" s="190"/>
      <c r="X562" s="216">
        <v>22.24</v>
      </c>
      <c r="Y562" s="216">
        <v>9.77</v>
      </c>
      <c r="Z562" s="190"/>
      <c r="AA562" s="211"/>
      <c r="AB562" s="212"/>
      <c r="AC562" s="190"/>
      <c r="AD562" s="195" t="s">
        <v>2222</v>
      </c>
      <c r="AE562" s="63"/>
      <c r="AF562" s="63"/>
      <c r="AG562" s="76"/>
      <c r="AH562" s="76"/>
      <c r="AI562" s="76"/>
      <c r="AJ562" s="76"/>
      <c r="AK562" s="76"/>
      <c r="AL562" s="76"/>
      <c r="AM562" s="76"/>
      <c r="AN562" s="76"/>
      <c r="AO562" s="76"/>
      <c r="AP562" s="76"/>
      <c r="AQ562" s="76"/>
      <c r="AR562" s="76"/>
      <c r="AS562" s="76"/>
      <c r="AT562" s="76"/>
      <c r="AU562" s="76"/>
      <c r="AV562" s="76"/>
      <c r="AW562" s="76"/>
      <c r="AX562" s="76"/>
      <c r="AY562" s="76"/>
      <c r="AZ562" s="76"/>
      <c r="BA562" s="76"/>
      <c r="BB562" s="76"/>
      <c r="BC562" s="76"/>
      <c r="BD562" s="76"/>
      <c r="BE562" s="76"/>
      <c r="BF562" s="76"/>
      <c r="BG562" s="76"/>
      <c r="BH562" s="76"/>
      <c r="BI562" s="76"/>
      <c r="BJ562" s="76"/>
      <c r="BK562" s="76"/>
      <c r="BL562" s="76"/>
      <c r="BM562" s="76"/>
      <c r="BN562" s="76"/>
      <c r="BO562" s="76"/>
      <c r="BP562" s="76"/>
      <c r="BQ562" s="76"/>
      <c r="BR562" s="76"/>
      <c r="BS562" s="76"/>
      <c r="BT562" s="76"/>
      <c r="BU562" s="76"/>
      <c r="BV562" s="76"/>
      <c r="BW562" s="76"/>
      <c r="BX562" s="76"/>
      <c r="BY562" s="76"/>
      <c r="BZ562" s="76"/>
      <c r="CA562" s="76"/>
      <c r="CB562" s="76"/>
      <c r="CC562" s="76"/>
      <c r="CD562" s="76"/>
      <c r="CE562" s="76"/>
      <c r="CF562" s="76"/>
      <c r="CG562" s="76"/>
      <c r="CH562" s="76"/>
      <c r="CI562" s="76"/>
      <c r="CJ562" s="76"/>
      <c r="CK562" s="76"/>
      <c r="CL562" s="76"/>
      <c r="CM562" s="76"/>
      <c r="CN562" s="76"/>
      <c r="CO562" s="76"/>
      <c r="CP562" s="76"/>
      <c r="CQ562" s="76"/>
      <c r="CR562" s="76"/>
      <c r="CS562" s="76"/>
      <c r="CT562" s="76"/>
      <c r="CU562" s="76"/>
      <c r="CV562" s="76"/>
      <c r="CW562" s="76"/>
      <c r="CX562" s="76"/>
      <c r="CY562" s="76"/>
      <c r="CZ562" s="76"/>
      <c r="DA562" s="76"/>
      <c r="DB562" s="76"/>
      <c r="DC562" s="76"/>
      <c r="DD562" s="76"/>
      <c r="DE562" s="76"/>
      <c r="DF562" s="76"/>
      <c r="DG562" s="76"/>
      <c r="DH562" s="76"/>
      <c r="DI562" s="76"/>
      <c r="DJ562" s="76"/>
      <c r="DK562" s="76"/>
      <c r="DL562" s="76"/>
      <c r="DM562" s="76"/>
      <c r="DN562" s="76"/>
      <c r="DO562" s="76"/>
      <c r="DP562" s="76"/>
      <c r="DQ562" s="76"/>
      <c r="DR562" s="76"/>
      <c r="DS562" s="76"/>
      <c r="DT562" s="76"/>
      <c r="DU562" s="76"/>
      <c r="DV562" s="76"/>
      <c r="DW562" s="76"/>
      <c r="DX562" s="76"/>
      <c r="DY562" s="76"/>
      <c r="DZ562" s="76"/>
      <c r="EA562" s="76"/>
      <c r="EB562" s="76"/>
      <c r="EC562" s="76"/>
    </row>
    <row r="563" spans="1:133" s="84" customFormat="1" ht="26" x14ac:dyDescent="0.2">
      <c r="A563" s="100" t="str">
        <f>CONCATENATE(E563," ",F563)</f>
        <v>Odocoileus sp</v>
      </c>
      <c r="B563" s="195" t="s">
        <v>2291</v>
      </c>
      <c r="C563" s="190" t="s">
        <v>1571</v>
      </c>
      <c r="D563" s="8" t="s">
        <v>2345</v>
      </c>
      <c r="E563" s="209" t="s">
        <v>34</v>
      </c>
      <c r="F563" s="209" t="s">
        <v>1521</v>
      </c>
      <c r="G563" s="190">
        <v>40618</v>
      </c>
      <c r="H563" s="190">
        <v>38</v>
      </c>
      <c r="I563" s="190" t="s">
        <v>1019</v>
      </c>
      <c r="J563" s="190" t="s">
        <v>244</v>
      </c>
      <c r="K563" s="190" t="s">
        <v>470</v>
      </c>
      <c r="L563" s="210" t="s">
        <v>2293</v>
      </c>
      <c r="M563" s="190"/>
      <c r="N563" s="190"/>
      <c r="O563" s="190"/>
      <c r="P563" s="190"/>
      <c r="Q563" s="190" t="s">
        <v>152</v>
      </c>
      <c r="R563" s="69" t="s">
        <v>2367</v>
      </c>
      <c r="S563" s="190"/>
      <c r="T563" s="190" t="s">
        <v>166</v>
      </c>
      <c r="U563" s="190" t="s">
        <v>13</v>
      </c>
      <c r="V563" s="190"/>
      <c r="W563" s="190"/>
      <c r="X563" s="216">
        <v>22.44</v>
      </c>
      <c r="Y563" s="216">
        <v>10.68</v>
      </c>
      <c r="Z563" s="190"/>
      <c r="AA563" s="211"/>
      <c r="AB563" s="212"/>
      <c r="AC563" s="190"/>
      <c r="AD563" s="195" t="s">
        <v>2222</v>
      </c>
      <c r="AE563" s="63"/>
      <c r="AF563" s="63"/>
      <c r="AG563" s="76"/>
      <c r="AH563" s="76"/>
      <c r="AI563" s="76"/>
      <c r="AJ563" s="76"/>
      <c r="AK563" s="76"/>
      <c r="AL563" s="76"/>
      <c r="AM563" s="76"/>
      <c r="AN563" s="76"/>
      <c r="AO563" s="76"/>
      <c r="AP563" s="76"/>
      <c r="AQ563" s="76"/>
      <c r="AR563" s="76"/>
      <c r="AS563" s="76"/>
      <c r="AT563" s="76"/>
      <c r="AU563" s="76"/>
      <c r="AV563" s="76"/>
      <c r="AW563" s="76"/>
      <c r="AX563" s="76"/>
      <c r="AY563" s="76"/>
      <c r="AZ563" s="76"/>
      <c r="BA563" s="76"/>
      <c r="BB563" s="76"/>
      <c r="BC563" s="76"/>
      <c r="BD563" s="76"/>
      <c r="BE563" s="76"/>
      <c r="BF563" s="76"/>
      <c r="BG563" s="76"/>
      <c r="BH563" s="76"/>
      <c r="BI563" s="76"/>
      <c r="BJ563" s="76"/>
      <c r="BK563" s="76"/>
      <c r="BL563" s="76"/>
      <c r="BM563" s="76"/>
      <c r="BN563" s="76"/>
      <c r="BO563" s="76"/>
      <c r="BP563" s="76"/>
      <c r="BQ563" s="76"/>
      <c r="BR563" s="76"/>
      <c r="BS563" s="76"/>
      <c r="BT563" s="76"/>
      <c r="BU563" s="76"/>
      <c r="BV563" s="76"/>
      <c r="BW563" s="76"/>
      <c r="BX563" s="76"/>
      <c r="BY563" s="76"/>
      <c r="BZ563" s="76"/>
      <c r="CA563" s="76"/>
      <c r="CB563" s="76"/>
      <c r="CC563" s="76"/>
      <c r="CD563" s="76"/>
      <c r="CE563" s="76"/>
      <c r="CF563" s="76"/>
      <c r="CG563" s="76"/>
      <c r="CH563" s="76"/>
      <c r="CI563" s="76"/>
      <c r="CJ563" s="76"/>
      <c r="CK563" s="76"/>
      <c r="CL563" s="76"/>
      <c r="CM563" s="76"/>
      <c r="CN563" s="76"/>
      <c r="CO563" s="76"/>
      <c r="CP563" s="76"/>
      <c r="CQ563" s="76"/>
      <c r="CR563" s="76"/>
      <c r="CS563" s="76"/>
      <c r="CT563" s="76"/>
      <c r="CU563" s="76"/>
      <c r="CV563" s="76"/>
      <c r="CW563" s="76"/>
      <c r="CX563" s="76"/>
      <c r="CY563" s="76"/>
      <c r="CZ563" s="76"/>
      <c r="DA563" s="76"/>
      <c r="DB563" s="76"/>
      <c r="DC563" s="76"/>
      <c r="DD563" s="76"/>
      <c r="DE563" s="76"/>
      <c r="DF563" s="76"/>
      <c r="DG563" s="76"/>
      <c r="DH563" s="76"/>
      <c r="DI563" s="76"/>
      <c r="DJ563" s="76"/>
      <c r="DK563" s="76"/>
      <c r="DL563" s="76"/>
      <c r="DM563" s="76"/>
      <c r="DN563" s="76"/>
      <c r="DO563" s="76"/>
      <c r="DP563" s="76"/>
      <c r="DQ563" s="76"/>
      <c r="DR563" s="76"/>
      <c r="DS563" s="76"/>
      <c r="DT563" s="76"/>
      <c r="DU563" s="76"/>
      <c r="DV563" s="76"/>
      <c r="DW563" s="76"/>
      <c r="DX563" s="76"/>
      <c r="DY563" s="76"/>
      <c r="DZ563" s="76"/>
      <c r="EA563" s="76"/>
      <c r="EB563" s="76"/>
      <c r="EC563" s="76"/>
    </row>
    <row r="564" spans="1:133" s="84" customFormat="1" ht="17" x14ac:dyDescent="0.2">
      <c r="A564" s="100" t="str">
        <f>CONCATENATE(E564," ",F564)</f>
        <v>Odocoileus sp</v>
      </c>
      <c r="B564" s="195" t="s">
        <v>2291</v>
      </c>
      <c r="C564" s="190" t="s">
        <v>1571</v>
      </c>
      <c r="D564" s="8" t="s">
        <v>2345</v>
      </c>
      <c r="E564" s="209" t="s">
        <v>34</v>
      </c>
      <c r="F564" s="209" t="s">
        <v>1521</v>
      </c>
      <c r="G564" s="190">
        <v>40618</v>
      </c>
      <c r="H564" s="190">
        <v>9</v>
      </c>
      <c r="I564" s="190" t="s">
        <v>1019</v>
      </c>
      <c r="J564" s="190" t="s">
        <v>244</v>
      </c>
      <c r="K564" s="190" t="s">
        <v>470</v>
      </c>
      <c r="L564" s="210" t="s">
        <v>2316</v>
      </c>
      <c r="M564" s="190"/>
      <c r="N564" s="190"/>
      <c r="O564" s="190"/>
      <c r="P564" s="190"/>
      <c r="Q564" s="190" t="s">
        <v>152</v>
      </c>
      <c r="R564" s="69" t="s">
        <v>2367</v>
      </c>
      <c r="S564" s="190"/>
      <c r="T564" s="190" t="s">
        <v>166</v>
      </c>
      <c r="U564" s="190" t="s">
        <v>13</v>
      </c>
      <c r="V564" s="190"/>
      <c r="W564" s="190"/>
      <c r="X564" s="216">
        <v>21.87</v>
      </c>
      <c r="Y564" s="216">
        <v>10.58</v>
      </c>
      <c r="Z564" s="190"/>
      <c r="AA564" s="211"/>
      <c r="AB564" s="212"/>
      <c r="AC564" s="190"/>
      <c r="AD564"/>
      <c r="AE564" s="63"/>
      <c r="AF564" s="63"/>
      <c r="AG564" s="76"/>
      <c r="AH564" s="76"/>
      <c r="AI564" s="76"/>
      <c r="AJ564" s="76"/>
      <c r="AK564" s="76"/>
      <c r="AL564" s="76"/>
      <c r="AM564" s="76"/>
      <c r="AN564" s="76"/>
      <c r="AO564" s="76"/>
      <c r="AP564" s="76"/>
      <c r="AQ564" s="76"/>
      <c r="AR564" s="76"/>
      <c r="AS564" s="76"/>
      <c r="AT564" s="76"/>
      <c r="AU564" s="76"/>
      <c r="AV564" s="76"/>
      <c r="AW564" s="76"/>
      <c r="AX564" s="76"/>
      <c r="AY564" s="76"/>
      <c r="AZ564" s="76"/>
      <c r="BA564" s="76"/>
      <c r="BB564" s="76"/>
      <c r="BC564" s="76"/>
      <c r="BD564" s="76"/>
      <c r="BE564" s="76"/>
      <c r="BF564" s="76"/>
      <c r="BG564" s="76"/>
      <c r="BH564" s="76"/>
      <c r="BI564" s="76"/>
      <c r="BJ564" s="76"/>
      <c r="BK564" s="76"/>
      <c r="BL564" s="76"/>
      <c r="BM564" s="76"/>
      <c r="BN564" s="76"/>
      <c r="BO564" s="76"/>
      <c r="BP564" s="76"/>
      <c r="BQ564" s="76"/>
      <c r="BR564" s="76"/>
      <c r="BS564" s="76"/>
      <c r="BT564" s="76"/>
      <c r="BU564" s="76"/>
      <c r="BV564" s="76"/>
      <c r="BW564" s="76"/>
      <c r="BX564" s="76"/>
      <c r="BY564" s="76"/>
      <c r="BZ564" s="76"/>
      <c r="CA564" s="76"/>
      <c r="CB564" s="76"/>
      <c r="CC564" s="76"/>
      <c r="CD564" s="76"/>
      <c r="CE564" s="76"/>
      <c r="CF564" s="76"/>
      <c r="CG564" s="76"/>
      <c r="CH564" s="76"/>
      <c r="CI564" s="76"/>
      <c r="CJ564" s="76"/>
      <c r="CK564" s="76"/>
      <c r="CL564" s="76"/>
      <c r="CM564" s="76"/>
      <c r="CN564" s="76"/>
      <c r="CO564" s="76"/>
      <c r="CP564" s="76"/>
      <c r="CQ564" s="76"/>
      <c r="CR564" s="76"/>
      <c r="CS564" s="76"/>
      <c r="CT564" s="76"/>
      <c r="CU564" s="76"/>
      <c r="CV564" s="76"/>
      <c r="CW564" s="76"/>
      <c r="CX564" s="76"/>
      <c r="CY564" s="76"/>
      <c r="CZ564" s="76"/>
      <c r="DA564" s="76"/>
      <c r="DB564" s="76"/>
      <c r="DC564" s="76"/>
      <c r="DD564" s="76"/>
      <c r="DE564" s="76"/>
      <c r="DF564" s="76"/>
      <c r="DG564" s="76"/>
      <c r="DH564" s="76"/>
      <c r="DI564" s="76"/>
      <c r="DJ564" s="76"/>
      <c r="DK564" s="76"/>
      <c r="DL564" s="76"/>
      <c r="DM564" s="76"/>
      <c r="DN564" s="76"/>
      <c r="DO564" s="76"/>
      <c r="DP564" s="76"/>
      <c r="DQ564" s="76"/>
      <c r="DR564" s="76"/>
      <c r="DS564" s="76"/>
      <c r="DT564" s="76"/>
      <c r="DU564" s="76"/>
      <c r="DV564" s="76"/>
      <c r="DW564" s="76"/>
      <c r="DX564" s="76"/>
      <c r="DY564" s="76"/>
      <c r="DZ564" s="76"/>
      <c r="EA564" s="76"/>
      <c r="EB564" s="76"/>
      <c r="EC564" s="76"/>
    </row>
    <row r="565" spans="1:133" s="84" customFormat="1" ht="17" x14ac:dyDescent="0.2">
      <c r="A565" s="100" t="str">
        <f>CONCATENATE(E565," ",F565)</f>
        <v>Odocoileus sp</v>
      </c>
      <c r="B565" s="195" t="s">
        <v>2291</v>
      </c>
      <c r="C565" s="190" t="s">
        <v>1571</v>
      </c>
      <c r="D565" s="8" t="s">
        <v>2345</v>
      </c>
      <c r="E565" s="209" t="s">
        <v>34</v>
      </c>
      <c r="F565" s="209" t="s">
        <v>1521</v>
      </c>
      <c r="G565" s="190">
        <v>40618</v>
      </c>
      <c r="H565" s="190">
        <v>51</v>
      </c>
      <c r="I565" s="190" t="s">
        <v>1019</v>
      </c>
      <c r="J565" s="190" t="s">
        <v>244</v>
      </c>
      <c r="K565" s="190" t="s">
        <v>470</v>
      </c>
      <c r="L565" s="213" t="s">
        <v>2317</v>
      </c>
      <c r="M565" s="190"/>
      <c r="N565" s="190"/>
      <c r="O565" s="190"/>
      <c r="P565" s="190"/>
      <c r="Q565" s="190" t="s">
        <v>152</v>
      </c>
      <c r="R565" s="69" t="s">
        <v>2367</v>
      </c>
      <c r="S565" s="190"/>
      <c r="T565" s="190" t="s">
        <v>171</v>
      </c>
      <c r="U565" s="190" t="s">
        <v>13</v>
      </c>
      <c r="V565" s="190"/>
      <c r="W565" s="190"/>
      <c r="X565" s="216">
        <v>21.25</v>
      </c>
      <c r="Y565" s="216">
        <v>10.29</v>
      </c>
      <c r="Z565" s="190"/>
      <c r="AA565" s="211"/>
      <c r="AB565" s="212"/>
      <c r="AC565" s="190"/>
      <c r="AD565"/>
      <c r="AE565" s="63"/>
      <c r="AF565" s="63"/>
      <c r="AG565" s="76"/>
      <c r="AH565" s="76"/>
      <c r="AI565" s="76"/>
      <c r="AJ565" s="76"/>
      <c r="AK565" s="76"/>
      <c r="AL565" s="76"/>
      <c r="AM565" s="76"/>
      <c r="AN565" s="76"/>
      <c r="AO565" s="76"/>
      <c r="AP565" s="76"/>
      <c r="AQ565" s="76"/>
      <c r="AR565" s="76"/>
      <c r="AS565" s="76"/>
      <c r="AT565" s="76"/>
      <c r="AU565" s="76"/>
      <c r="AV565" s="76"/>
      <c r="AW565" s="76"/>
      <c r="AX565" s="76"/>
      <c r="AY565" s="76"/>
      <c r="AZ565" s="76"/>
      <c r="BA565" s="76"/>
      <c r="BB565" s="76"/>
      <c r="BC565" s="76"/>
      <c r="BD565" s="76"/>
      <c r="BE565" s="76"/>
      <c r="BF565" s="76"/>
      <c r="BG565" s="76"/>
      <c r="BH565" s="76"/>
      <c r="BI565" s="76"/>
      <c r="BJ565" s="76"/>
      <c r="BK565" s="76"/>
      <c r="BL565" s="76"/>
      <c r="BM565" s="76"/>
      <c r="BN565" s="76"/>
      <c r="BO565" s="76"/>
      <c r="BP565" s="76"/>
      <c r="BQ565" s="76"/>
      <c r="BR565" s="76"/>
      <c r="BS565" s="76"/>
      <c r="BT565" s="76"/>
      <c r="BU565" s="76"/>
      <c r="BV565" s="76"/>
      <c r="BW565" s="76"/>
      <c r="BX565" s="76"/>
      <c r="BY565" s="76"/>
      <c r="BZ565" s="76"/>
      <c r="CA565" s="76"/>
      <c r="CB565" s="76"/>
      <c r="CC565" s="76"/>
      <c r="CD565" s="76"/>
      <c r="CE565" s="76"/>
      <c r="CF565" s="76"/>
      <c r="CG565" s="76"/>
      <c r="CH565" s="76"/>
      <c r="CI565" s="76"/>
      <c r="CJ565" s="76"/>
      <c r="CK565" s="76"/>
      <c r="CL565" s="76"/>
      <c r="CM565" s="76"/>
      <c r="CN565" s="76"/>
      <c r="CO565" s="76"/>
      <c r="CP565" s="76"/>
      <c r="CQ565" s="76"/>
      <c r="CR565" s="76"/>
      <c r="CS565" s="76"/>
      <c r="CT565" s="76"/>
      <c r="CU565" s="76"/>
      <c r="CV565" s="76"/>
      <c r="CW565" s="76"/>
      <c r="CX565" s="76"/>
      <c r="CY565" s="76"/>
      <c r="CZ565" s="76"/>
      <c r="DA565" s="76"/>
      <c r="DB565" s="76"/>
      <c r="DC565" s="76"/>
      <c r="DD565" s="76"/>
      <c r="DE565" s="76"/>
      <c r="DF565" s="76"/>
      <c r="DG565" s="76"/>
      <c r="DH565" s="76"/>
      <c r="DI565" s="76"/>
      <c r="DJ565" s="76"/>
      <c r="DK565" s="76"/>
      <c r="DL565" s="76"/>
      <c r="DM565" s="76"/>
      <c r="DN565" s="76"/>
      <c r="DO565" s="76"/>
      <c r="DP565" s="76"/>
      <c r="DQ565" s="76"/>
      <c r="DR565" s="76"/>
      <c r="DS565" s="76"/>
      <c r="DT565" s="76"/>
      <c r="DU565" s="76"/>
      <c r="DV565" s="76"/>
      <c r="DW565" s="76"/>
      <c r="DX565" s="76"/>
      <c r="DY565" s="76"/>
      <c r="DZ565" s="76"/>
      <c r="EA565" s="76"/>
      <c r="EB565" s="76"/>
      <c r="EC565" s="76"/>
    </row>
    <row r="566" spans="1:133" s="84" customFormat="1" ht="17" x14ac:dyDescent="0.2">
      <c r="A566" s="100" t="str">
        <f>CONCATENATE(E566," ",F566)</f>
        <v>Odocoileus sp</v>
      </c>
      <c r="B566" s="195" t="s">
        <v>2291</v>
      </c>
      <c r="C566" s="190" t="s">
        <v>1571</v>
      </c>
      <c r="D566" s="8" t="s">
        <v>2345</v>
      </c>
      <c r="E566" s="209" t="s">
        <v>34</v>
      </c>
      <c r="F566" s="209" t="s">
        <v>1521</v>
      </c>
      <c r="G566" s="190">
        <v>40618</v>
      </c>
      <c r="H566" s="190">
        <v>46</v>
      </c>
      <c r="I566" s="190" t="s">
        <v>1019</v>
      </c>
      <c r="J566" s="190" t="s">
        <v>244</v>
      </c>
      <c r="K566" s="190" t="s">
        <v>470</v>
      </c>
      <c r="L566" s="210" t="s">
        <v>2295</v>
      </c>
      <c r="M566" s="190"/>
      <c r="N566" s="190"/>
      <c r="O566" s="190"/>
      <c r="P566" s="190"/>
      <c r="Q566" s="190" t="s">
        <v>206</v>
      </c>
      <c r="R566" s="69" t="s">
        <v>2371</v>
      </c>
      <c r="S566" s="190"/>
      <c r="T566" s="190" t="s">
        <v>166</v>
      </c>
      <c r="U566" s="190" t="s">
        <v>13</v>
      </c>
      <c r="V566" s="190"/>
      <c r="W566" s="190"/>
      <c r="X566" s="216">
        <v>10.63</v>
      </c>
      <c r="Y566" s="216">
        <v>5.6</v>
      </c>
      <c r="Z566" s="190"/>
      <c r="AA566" s="211"/>
      <c r="AB566" s="212"/>
      <c r="AC566" s="190"/>
      <c r="AD566" s="195" t="s">
        <v>2222</v>
      </c>
      <c r="AE566" s="63"/>
      <c r="AF566" s="63"/>
      <c r="AG566" s="76"/>
      <c r="AH566" s="76"/>
      <c r="AI566" s="76"/>
      <c r="AJ566" s="76"/>
      <c r="AK566" s="76"/>
      <c r="AL566" s="76"/>
      <c r="AM566" s="76"/>
      <c r="AN566" s="76"/>
      <c r="AO566" s="76"/>
      <c r="AP566" s="76"/>
      <c r="AQ566" s="76"/>
      <c r="AR566" s="76"/>
      <c r="AS566" s="76"/>
      <c r="AT566" s="76"/>
      <c r="AU566" s="76"/>
      <c r="AV566" s="76"/>
      <c r="AW566" s="76"/>
      <c r="AX566" s="76"/>
      <c r="AY566" s="76"/>
      <c r="AZ566" s="76"/>
      <c r="BA566" s="76"/>
      <c r="BB566" s="76"/>
      <c r="BC566" s="76"/>
      <c r="BD566" s="76"/>
      <c r="BE566" s="76"/>
      <c r="BF566" s="76"/>
      <c r="BG566" s="76"/>
      <c r="BH566" s="76"/>
      <c r="BI566" s="76"/>
      <c r="BJ566" s="76"/>
      <c r="BK566" s="76"/>
      <c r="BL566" s="76"/>
      <c r="BM566" s="76"/>
      <c r="BN566" s="76"/>
      <c r="BO566" s="76"/>
      <c r="BP566" s="76"/>
      <c r="BQ566" s="76"/>
      <c r="BR566" s="76"/>
      <c r="BS566" s="76"/>
      <c r="BT566" s="76"/>
      <c r="BU566" s="76"/>
      <c r="BV566" s="76"/>
      <c r="BW566" s="76"/>
      <c r="BX566" s="76"/>
      <c r="BY566" s="76"/>
      <c r="BZ566" s="76"/>
      <c r="CA566" s="76"/>
      <c r="CB566" s="76"/>
      <c r="CC566" s="76"/>
      <c r="CD566" s="76"/>
      <c r="CE566" s="76"/>
      <c r="CF566" s="76"/>
      <c r="CG566" s="76"/>
      <c r="CH566" s="76"/>
      <c r="CI566" s="76"/>
      <c r="CJ566" s="76"/>
      <c r="CK566" s="76"/>
      <c r="CL566" s="76"/>
      <c r="CM566" s="76"/>
      <c r="CN566" s="76"/>
      <c r="CO566" s="76"/>
      <c r="CP566" s="76"/>
      <c r="CQ566" s="76"/>
      <c r="CR566" s="76"/>
      <c r="CS566" s="76"/>
      <c r="CT566" s="76"/>
      <c r="CU566" s="76"/>
      <c r="CV566" s="76"/>
      <c r="CW566" s="76"/>
      <c r="CX566" s="76"/>
      <c r="CY566" s="76"/>
      <c r="CZ566" s="76"/>
      <c r="DA566" s="76"/>
      <c r="DB566" s="76"/>
      <c r="DC566" s="76"/>
      <c r="DD566" s="76"/>
      <c r="DE566" s="76"/>
      <c r="DF566" s="76"/>
      <c r="DG566" s="76"/>
      <c r="DH566" s="76"/>
      <c r="DI566" s="76"/>
      <c r="DJ566" s="76"/>
      <c r="DK566" s="76"/>
      <c r="DL566" s="76"/>
      <c r="DM566" s="76"/>
      <c r="DN566" s="76"/>
      <c r="DO566" s="76"/>
      <c r="DP566" s="76"/>
      <c r="DQ566" s="76"/>
      <c r="DR566" s="76"/>
      <c r="DS566" s="76"/>
      <c r="DT566" s="76"/>
      <c r="DU566" s="76"/>
      <c r="DV566" s="76"/>
      <c r="DW566" s="76"/>
      <c r="DX566" s="76"/>
      <c r="DY566" s="76"/>
      <c r="DZ566" s="76"/>
      <c r="EA566" s="76"/>
      <c r="EB566" s="76"/>
      <c r="EC566" s="76"/>
    </row>
    <row r="567" spans="1:133" s="84" customFormat="1" ht="17" x14ac:dyDescent="0.2">
      <c r="A567" s="100" t="str">
        <f>CONCATENATE(E567," ",F567)</f>
        <v>Odocoileus sp</v>
      </c>
      <c r="B567" s="195" t="s">
        <v>2291</v>
      </c>
      <c r="C567" s="190" t="s">
        <v>1571</v>
      </c>
      <c r="D567" s="8" t="s">
        <v>2345</v>
      </c>
      <c r="E567" s="209" t="s">
        <v>34</v>
      </c>
      <c r="F567" s="209" t="s">
        <v>1521</v>
      </c>
      <c r="G567" s="190">
        <v>40618</v>
      </c>
      <c r="H567" s="190">
        <v>45</v>
      </c>
      <c r="I567" s="190" t="s">
        <v>1019</v>
      </c>
      <c r="J567" s="190" t="s">
        <v>244</v>
      </c>
      <c r="K567" s="190" t="s">
        <v>470</v>
      </c>
      <c r="L567" s="210" t="s">
        <v>2294</v>
      </c>
      <c r="M567" s="190"/>
      <c r="N567" s="190"/>
      <c r="O567" s="190"/>
      <c r="P567" s="190"/>
      <c r="Q567" s="190" t="s">
        <v>377</v>
      </c>
      <c r="R567" s="69" t="s">
        <v>2372</v>
      </c>
      <c r="S567" s="190"/>
      <c r="T567" s="190" t="s">
        <v>166</v>
      </c>
      <c r="U567" s="190" t="s">
        <v>13</v>
      </c>
      <c r="V567" s="190"/>
      <c r="W567" s="190"/>
      <c r="X567" s="216">
        <v>11.56</v>
      </c>
      <c r="Y567" s="216">
        <v>6.7</v>
      </c>
      <c r="Z567" s="190"/>
      <c r="AA567" s="211"/>
      <c r="AB567" s="212"/>
      <c r="AC567" s="190"/>
      <c r="AD567" s="195" t="s">
        <v>2222</v>
      </c>
      <c r="AE567" s="63"/>
      <c r="AF567" s="63"/>
      <c r="AG567" s="76"/>
      <c r="AH567" s="76"/>
      <c r="AI567" s="76"/>
      <c r="AJ567" s="76"/>
      <c r="AK567" s="76"/>
      <c r="AL567" s="76"/>
      <c r="AM567" s="76"/>
      <c r="AN567" s="76"/>
      <c r="AO567" s="76"/>
      <c r="AP567" s="76"/>
      <c r="AQ567" s="76"/>
      <c r="AR567" s="76"/>
      <c r="AS567" s="76"/>
      <c r="AT567" s="76"/>
      <c r="AU567" s="76"/>
      <c r="AV567" s="76"/>
      <c r="AW567" s="76"/>
      <c r="AX567" s="76"/>
      <c r="AY567" s="76"/>
      <c r="AZ567" s="76"/>
      <c r="BA567" s="76"/>
      <c r="BB567" s="76"/>
      <c r="BC567" s="76"/>
      <c r="BD567" s="76"/>
      <c r="BE567" s="76"/>
      <c r="BF567" s="76"/>
      <c r="BG567" s="76"/>
      <c r="BH567" s="76"/>
      <c r="BI567" s="76"/>
      <c r="BJ567" s="76"/>
      <c r="BK567" s="76"/>
      <c r="BL567" s="76"/>
      <c r="BM567" s="76"/>
      <c r="BN567" s="76"/>
      <c r="BO567" s="76"/>
      <c r="BP567" s="76"/>
      <c r="BQ567" s="76"/>
      <c r="BR567" s="76"/>
      <c r="BS567" s="76"/>
      <c r="BT567" s="76"/>
      <c r="BU567" s="76"/>
      <c r="BV567" s="76"/>
      <c r="BW567" s="76"/>
      <c r="BX567" s="76"/>
      <c r="BY567" s="76"/>
      <c r="BZ567" s="76"/>
      <c r="CA567" s="76"/>
      <c r="CB567" s="76"/>
      <c r="CC567" s="76"/>
      <c r="CD567" s="76"/>
      <c r="CE567" s="76"/>
      <c r="CF567" s="76"/>
      <c r="CG567" s="76"/>
      <c r="CH567" s="76"/>
      <c r="CI567" s="76"/>
      <c r="CJ567" s="76"/>
      <c r="CK567" s="76"/>
      <c r="CL567" s="76"/>
      <c r="CM567" s="76"/>
      <c r="CN567" s="76"/>
      <c r="CO567" s="76"/>
      <c r="CP567" s="76"/>
      <c r="CQ567" s="76"/>
      <c r="CR567" s="76"/>
      <c r="CS567" s="76"/>
      <c r="CT567" s="76"/>
      <c r="CU567" s="76"/>
      <c r="CV567" s="76"/>
      <c r="CW567" s="76"/>
      <c r="CX567" s="76"/>
      <c r="CY567" s="76"/>
      <c r="CZ567" s="76"/>
      <c r="DA567" s="76"/>
      <c r="DB567" s="76"/>
      <c r="DC567" s="76"/>
      <c r="DD567" s="76"/>
      <c r="DE567" s="76"/>
      <c r="DF567" s="76"/>
      <c r="DG567" s="76"/>
      <c r="DH567" s="76"/>
      <c r="DI567" s="76"/>
      <c r="DJ567" s="76"/>
      <c r="DK567" s="76"/>
      <c r="DL567" s="76"/>
      <c r="DM567" s="76"/>
      <c r="DN567" s="76"/>
      <c r="DO567" s="76"/>
      <c r="DP567" s="76"/>
      <c r="DQ567" s="76"/>
      <c r="DR567" s="76"/>
      <c r="DS567" s="76"/>
      <c r="DT567" s="76"/>
      <c r="DU567" s="76"/>
      <c r="DV567" s="76"/>
      <c r="DW567" s="76"/>
      <c r="DX567" s="76"/>
      <c r="DY567" s="76"/>
      <c r="DZ567" s="76"/>
      <c r="EA567" s="76"/>
      <c r="EB567" s="76"/>
      <c r="EC567" s="76"/>
    </row>
    <row r="568" spans="1:133" s="84" customFormat="1" ht="17" x14ac:dyDescent="0.2">
      <c r="A568" s="100" t="str">
        <f>CONCATENATE(E568," ",F568)</f>
        <v>Odocoileus sp</v>
      </c>
      <c r="B568" s="195" t="s">
        <v>2291</v>
      </c>
      <c r="C568" s="190" t="s">
        <v>1571</v>
      </c>
      <c r="D568" s="8" t="s">
        <v>2345</v>
      </c>
      <c r="E568" s="209" t="s">
        <v>34</v>
      </c>
      <c r="F568" s="209" t="s">
        <v>1521</v>
      </c>
      <c r="G568" s="190">
        <v>40618</v>
      </c>
      <c r="H568" s="190">
        <v>30</v>
      </c>
      <c r="I568" s="190" t="s">
        <v>1019</v>
      </c>
      <c r="J568" s="190" t="s">
        <v>244</v>
      </c>
      <c r="K568" s="190" t="s">
        <v>470</v>
      </c>
      <c r="L568" s="210" t="s">
        <v>2296</v>
      </c>
      <c r="M568" s="190"/>
      <c r="N568" s="190"/>
      <c r="O568" s="190"/>
      <c r="P568" s="190"/>
      <c r="Q568" s="190" t="s">
        <v>2302</v>
      </c>
      <c r="R568" s="190" t="s">
        <v>2370</v>
      </c>
      <c r="S568" s="190"/>
      <c r="T568" s="190" t="s">
        <v>166</v>
      </c>
      <c r="U568" s="190" t="s">
        <v>13</v>
      </c>
      <c r="V568" s="190"/>
      <c r="W568" s="190"/>
      <c r="X568" s="216">
        <v>10.44</v>
      </c>
      <c r="Y568" s="216">
        <v>6.84</v>
      </c>
      <c r="Z568" s="190"/>
      <c r="AA568" s="211"/>
      <c r="AB568" s="212"/>
      <c r="AC568" s="190"/>
      <c r="AD568" s="195" t="s">
        <v>2222</v>
      </c>
      <c r="AE568" s="63"/>
      <c r="AF568" s="63"/>
      <c r="AG568" s="76"/>
      <c r="AH568" s="76"/>
      <c r="AI568" s="76"/>
      <c r="AJ568" s="76"/>
      <c r="AK568" s="76"/>
      <c r="AL568" s="76"/>
      <c r="AM568" s="76"/>
      <c r="AN568" s="76"/>
      <c r="AO568" s="76"/>
      <c r="AP568" s="76"/>
      <c r="AQ568" s="76"/>
      <c r="AR568" s="76"/>
      <c r="AS568" s="76"/>
      <c r="AT568" s="76"/>
      <c r="AU568" s="76"/>
      <c r="AV568" s="76"/>
      <c r="AW568" s="76"/>
      <c r="AX568" s="76"/>
      <c r="AY568" s="76"/>
      <c r="AZ568" s="76"/>
      <c r="BA568" s="76"/>
      <c r="BB568" s="76"/>
      <c r="BC568" s="76"/>
      <c r="BD568" s="76"/>
      <c r="BE568" s="76"/>
      <c r="BF568" s="76"/>
      <c r="BG568" s="76"/>
      <c r="BH568" s="76"/>
      <c r="BI568" s="76"/>
      <c r="BJ568" s="76"/>
      <c r="BK568" s="76"/>
      <c r="BL568" s="76"/>
      <c r="BM568" s="76"/>
      <c r="BN568" s="76"/>
      <c r="BO568" s="76"/>
      <c r="BP568" s="76"/>
      <c r="BQ568" s="76"/>
      <c r="BR568" s="76"/>
      <c r="BS568" s="76"/>
      <c r="BT568" s="76"/>
      <c r="BU568" s="76"/>
      <c r="BV568" s="76"/>
      <c r="BW568" s="76"/>
      <c r="BX568" s="76"/>
      <c r="BY568" s="76"/>
      <c r="BZ568" s="76"/>
      <c r="CA568" s="76"/>
      <c r="CB568" s="76"/>
      <c r="CC568" s="76"/>
      <c r="CD568" s="76"/>
      <c r="CE568" s="76"/>
      <c r="CF568" s="76"/>
      <c r="CG568" s="76"/>
      <c r="CH568" s="76"/>
      <c r="CI568" s="76"/>
      <c r="CJ568" s="76"/>
      <c r="CK568" s="76"/>
      <c r="CL568" s="76"/>
      <c r="CM568" s="76"/>
      <c r="CN568" s="76"/>
      <c r="CO568" s="76"/>
      <c r="CP568" s="76"/>
      <c r="CQ568" s="76"/>
      <c r="CR568" s="76"/>
      <c r="CS568" s="76"/>
      <c r="CT568" s="76"/>
      <c r="CU568" s="76"/>
      <c r="CV568" s="76"/>
      <c r="CW568" s="76"/>
      <c r="CX568" s="76"/>
      <c r="CY568" s="76"/>
      <c r="CZ568" s="76"/>
      <c r="DA568" s="76"/>
      <c r="DB568" s="76"/>
      <c r="DC568" s="76"/>
      <c r="DD568" s="76"/>
      <c r="DE568" s="76"/>
      <c r="DF568" s="76"/>
      <c r="DG568" s="76"/>
      <c r="DH568" s="76"/>
      <c r="DI568" s="76"/>
      <c r="DJ568" s="76"/>
      <c r="DK568" s="76"/>
      <c r="DL568" s="76"/>
      <c r="DM568" s="76"/>
      <c r="DN568" s="76"/>
      <c r="DO568" s="76"/>
      <c r="DP568" s="76"/>
      <c r="DQ568" s="76"/>
      <c r="DR568" s="76"/>
      <c r="DS568" s="76"/>
      <c r="DT568" s="76"/>
      <c r="DU568" s="76"/>
      <c r="DV568" s="76"/>
      <c r="DW568" s="76"/>
      <c r="DX568" s="76"/>
      <c r="DY568" s="76"/>
      <c r="DZ568" s="76"/>
      <c r="EA568" s="76"/>
      <c r="EB568" s="76"/>
      <c r="EC568" s="76"/>
    </row>
    <row r="569" spans="1:133" s="84" customFormat="1" ht="17" x14ac:dyDescent="0.2">
      <c r="A569" s="100" t="str">
        <f>CONCATENATE(E569," ",F569)</f>
        <v>Odocoileus sp</v>
      </c>
      <c r="B569" s="195" t="s">
        <v>2291</v>
      </c>
      <c r="C569" s="190" t="s">
        <v>1571</v>
      </c>
      <c r="D569" s="8" t="s">
        <v>2345</v>
      </c>
      <c r="E569" s="209" t="s">
        <v>34</v>
      </c>
      <c r="F569" s="209" t="s">
        <v>1521</v>
      </c>
      <c r="G569" s="190">
        <v>40618</v>
      </c>
      <c r="H569" s="190">
        <v>47</v>
      </c>
      <c r="I569" s="190" t="s">
        <v>1019</v>
      </c>
      <c r="J569" s="190" t="s">
        <v>244</v>
      </c>
      <c r="K569" s="190" t="s">
        <v>470</v>
      </c>
      <c r="L569" s="210" t="s">
        <v>2311</v>
      </c>
      <c r="M569" s="190"/>
      <c r="N569" s="190"/>
      <c r="O569" s="190"/>
      <c r="P569" s="190"/>
      <c r="Q569" s="190" t="s">
        <v>1208</v>
      </c>
      <c r="R569" s="69" t="s">
        <v>2388</v>
      </c>
      <c r="S569" s="190"/>
      <c r="T569" s="190" t="s">
        <v>171</v>
      </c>
      <c r="U569" s="190" t="s">
        <v>13</v>
      </c>
      <c r="V569" s="190"/>
      <c r="W569" s="190"/>
      <c r="X569" s="216">
        <v>11.19</v>
      </c>
      <c r="Y569" s="216">
        <v>11.93</v>
      </c>
      <c r="Z569" s="190"/>
      <c r="AA569" s="211"/>
      <c r="AB569" s="212"/>
      <c r="AC569" s="190"/>
      <c r="AD569"/>
      <c r="AE569" s="63"/>
      <c r="AF569" s="63"/>
      <c r="AG569" s="76"/>
      <c r="AH569" s="76"/>
      <c r="AI569" s="76"/>
      <c r="AJ569" s="76"/>
      <c r="AK569" s="76"/>
      <c r="AL569" s="76"/>
      <c r="AM569" s="76"/>
      <c r="AN569" s="76"/>
      <c r="AO569" s="76"/>
      <c r="AP569" s="76"/>
      <c r="AQ569" s="76"/>
      <c r="AR569" s="76"/>
      <c r="AS569" s="76"/>
      <c r="AT569" s="76"/>
      <c r="AU569" s="76"/>
      <c r="AV569" s="76"/>
      <c r="AW569" s="76"/>
      <c r="AX569" s="76"/>
      <c r="AY569" s="76"/>
      <c r="AZ569" s="76"/>
      <c r="BA569" s="76"/>
      <c r="BB569" s="76"/>
      <c r="BC569" s="76"/>
      <c r="BD569" s="76"/>
      <c r="BE569" s="76"/>
      <c r="BF569" s="76"/>
      <c r="BG569" s="76"/>
      <c r="BH569" s="76"/>
      <c r="BI569" s="76"/>
      <c r="BJ569" s="76"/>
      <c r="BK569" s="76"/>
      <c r="BL569" s="76"/>
      <c r="BM569" s="76"/>
      <c r="BN569" s="76"/>
      <c r="BO569" s="76"/>
      <c r="BP569" s="76"/>
      <c r="BQ569" s="76"/>
      <c r="BR569" s="76"/>
      <c r="BS569" s="76"/>
      <c r="BT569" s="76"/>
      <c r="BU569" s="76"/>
      <c r="BV569" s="76"/>
      <c r="BW569" s="76"/>
      <c r="BX569" s="76"/>
      <c r="BY569" s="76"/>
      <c r="BZ569" s="76"/>
      <c r="CA569" s="76"/>
      <c r="CB569" s="76"/>
      <c r="CC569" s="76"/>
      <c r="CD569" s="76"/>
      <c r="CE569" s="76"/>
      <c r="CF569" s="76"/>
      <c r="CG569" s="76"/>
      <c r="CH569" s="76"/>
      <c r="CI569" s="76"/>
      <c r="CJ569" s="76"/>
      <c r="CK569" s="76"/>
      <c r="CL569" s="76"/>
      <c r="CM569" s="76"/>
      <c r="CN569" s="76"/>
      <c r="CO569" s="76"/>
      <c r="CP569" s="76"/>
      <c r="CQ569" s="76"/>
      <c r="CR569" s="76"/>
      <c r="CS569" s="76"/>
      <c r="CT569" s="76"/>
      <c r="CU569" s="76"/>
      <c r="CV569" s="76"/>
      <c r="CW569" s="76"/>
      <c r="CX569" s="76"/>
      <c r="CY569" s="76"/>
      <c r="CZ569" s="76"/>
      <c r="DA569" s="76"/>
      <c r="DB569" s="76"/>
      <c r="DC569" s="76"/>
      <c r="DD569" s="76"/>
      <c r="DE569" s="76"/>
      <c r="DF569" s="76"/>
      <c r="DG569" s="76"/>
      <c r="DH569" s="76"/>
      <c r="DI569" s="76"/>
      <c r="DJ569" s="76"/>
      <c r="DK569" s="76"/>
      <c r="DL569" s="76"/>
      <c r="DM569" s="76"/>
      <c r="DN569" s="76"/>
      <c r="DO569" s="76"/>
      <c r="DP569" s="76"/>
      <c r="DQ569" s="76"/>
      <c r="DR569" s="76"/>
      <c r="DS569" s="76"/>
      <c r="DT569" s="76"/>
      <c r="DU569" s="76"/>
      <c r="DV569" s="76"/>
      <c r="DW569" s="76"/>
      <c r="DX569" s="76"/>
      <c r="DY569" s="76"/>
      <c r="DZ569" s="76"/>
      <c r="EA569" s="76"/>
      <c r="EB569" s="76"/>
      <c r="EC569" s="76"/>
    </row>
    <row r="570" spans="1:133" s="84" customFormat="1" ht="17" x14ac:dyDescent="0.2">
      <c r="A570" s="100" t="str">
        <f>CONCATENATE(E570," ",F570)</f>
        <v>Odocoileus sp</v>
      </c>
      <c r="B570" s="195" t="s">
        <v>2291</v>
      </c>
      <c r="C570" s="190" t="s">
        <v>1571</v>
      </c>
      <c r="D570" s="8" t="s">
        <v>2345</v>
      </c>
      <c r="E570" s="209" t="s">
        <v>34</v>
      </c>
      <c r="F570" s="209" t="s">
        <v>1521</v>
      </c>
      <c r="G570" s="190">
        <v>40618</v>
      </c>
      <c r="H570" s="190">
        <v>50</v>
      </c>
      <c r="I570" s="190" t="s">
        <v>1019</v>
      </c>
      <c r="J570" s="190" t="s">
        <v>244</v>
      </c>
      <c r="K570" s="190" t="s">
        <v>470</v>
      </c>
      <c r="L570" s="210" t="s">
        <v>2311</v>
      </c>
      <c r="M570" s="190"/>
      <c r="N570" s="190"/>
      <c r="O570" s="190"/>
      <c r="P570" s="190"/>
      <c r="Q570" s="190" t="s">
        <v>1208</v>
      </c>
      <c r="R570" s="69" t="s">
        <v>2388</v>
      </c>
      <c r="S570" s="190"/>
      <c r="T570" s="190" t="s">
        <v>171</v>
      </c>
      <c r="U570" s="190" t="s">
        <v>13</v>
      </c>
      <c r="V570" s="190"/>
      <c r="W570" s="190"/>
      <c r="X570" s="216">
        <v>10.51</v>
      </c>
      <c r="Y570" s="216">
        <v>13.21</v>
      </c>
      <c r="Z570" s="190"/>
      <c r="AA570" s="211"/>
      <c r="AB570" s="212"/>
      <c r="AC570" s="190"/>
      <c r="AD570"/>
      <c r="AE570" s="63"/>
      <c r="AF570" s="63"/>
      <c r="AG570" s="76"/>
      <c r="AH570" s="76"/>
      <c r="AI570" s="76"/>
      <c r="AJ570" s="76"/>
      <c r="AK570" s="76"/>
      <c r="AL570" s="76"/>
      <c r="AM570" s="76"/>
      <c r="AN570" s="76"/>
      <c r="AO570" s="76"/>
      <c r="AP570" s="76"/>
      <c r="AQ570" s="76"/>
      <c r="AR570" s="76"/>
      <c r="AS570" s="76"/>
      <c r="AT570" s="76"/>
      <c r="AU570" s="76"/>
      <c r="AV570" s="76"/>
      <c r="AW570" s="76"/>
      <c r="AX570" s="76"/>
      <c r="AY570" s="76"/>
      <c r="AZ570" s="76"/>
      <c r="BA570" s="76"/>
      <c r="BB570" s="76"/>
      <c r="BC570" s="76"/>
      <c r="BD570" s="76"/>
      <c r="BE570" s="76"/>
      <c r="BF570" s="76"/>
      <c r="BG570" s="76"/>
      <c r="BH570" s="76"/>
      <c r="BI570" s="76"/>
      <c r="BJ570" s="76"/>
      <c r="BK570" s="76"/>
      <c r="BL570" s="76"/>
      <c r="BM570" s="76"/>
      <c r="BN570" s="76"/>
      <c r="BO570" s="76"/>
      <c r="BP570" s="76"/>
      <c r="BQ570" s="76"/>
      <c r="BR570" s="76"/>
      <c r="BS570" s="76"/>
      <c r="BT570" s="76"/>
      <c r="BU570" s="76"/>
      <c r="BV570" s="76"/>
      <c r="BW570" s="76"/>
      <c r="BX570" s="76"/>
      <c r="BY570" s="76"/>
      <c r="BZ570" s="76"/>
      <c r="CA570" s="76"/>
      <c r="CB570" s="76"/>
      <c r="CC570" s="76"/>
      <c r="CD570" s="76"/>
      <c r="CE570" s="76"/>
      <c r="CF570" s="76"/>
      <c r="CG570" s="76"/>
      <c r="CH570" s="76"/>
      <c r="CI570" s="76"/>
      <c r="CJ570" s="76"/>
      <c r="CK570" s="76"/>
      <c r="CL570" s="76"/>
      <c r="CM570" s="76"/>
      <c r="CN570" s="76"/>
      <c r="CO570" s="76"/>
      <c r="CP570" s="76"/>
      <c r="CQ570" s="76"/>
      <c r="CR570" s="76"/>
      <c r="CS570" s="76"/>
      <c r="CT570" s="76"/>
      <c r="CU570" s="76"/>
      <c r="CV570" s="76"/>
      <c r="CW570" s="76"/>
      <c r="CX570" s="76"/>
      <c r="CY570" s="76"/>
      <c r="CZ570" s="76"/>
      <c r="DA570" s="76"/>
      <c r="DB570" s="76"/>
      <c r="DC570" s="76"/>
      <c r="DD570" s="76"/>
      <c r="DE570" s="76"/>
      <c r="DF570" s="76"/>
      <c r="DG570" s="76"/>
      <c r="DH570" s="76"/>
      <c r="DI570" s="76"/>
      <c r="DJ570" s="76"/>
      <c r="DK570" s="76"/>
      <c r="DL570" s="76"/>
      <c r="DM570" s="76"/>
      <c r="DN570" s="76"/>
      <c r="DO570" s="76"/>
      <c r="DP570" s="76"/>
      <c r="DQ570" s="76"/>
      <c r="DR570" s="76"/>
      <c r="DS570" s="76"/>
      <c r="DT570" s="76"/>
      <c r="DU570" s="76"/>
      <c r="DV570" s="76"/>
      <c r="DW570" s="76"/>
      <c r="DX570" s="76"/>
      <c r="DY570" s="76"/>
      <c r="DZ570" s="76"/>
      <c r="EA570" s="76"/>
      <c r="EB570" s="76"/>
      <c r="EC570" s="76"/>
    </row>
    <row r="571" spans="1:133" s="84" customFormat="1" ht="17" x14ac:dyDescent="0.2">
      <c r="A571" s="100" t="str">
        <f>CONCATENATE(E571," ",F571)</f>
        <v>Odocoileus sp</v>
      </c>
      <c r="B571" s="195" t="s">
        <v>2291</v>
      </c>
      <c r="C571" s="190" t="s">
        <v>1571</v>
      </c>
      <c r="D571" s="8" t="s">
        <v>2345</v>
      </c>
      <c r="E571" s="209" t="s">
        <v>34</v>
      </c>
      <c r="F571" s="209" t="s">
        <v>1521</v>
      </c>
      <c r="G571" s="190">
        <v>40618</v>
      </c>
      <c r="H571" s="190">
        <v>53</v>
      </c>
      <c r="I571" s="190" t="s">
        <v>1019</v>
      </c>
      <c r="J571" s="190" t="s">
        <v>244</v>
      </c>
      <c r="K571" s="190" t="s">
        <v>470</v>
      </c>
      <c r="L571" s="210" t="s">
        <v>2300</v>
      </c>
      <c r="M571" s="190"/>
      <c r="N571" s="190"/>
      <c r="O571" s="190"/>
      <c r="P571" s="190"/>
      <c r="Q571" s="190" t="s">
        <v>1208</v>
      </c>
      <c r="R571" s="69" t="s">
        <v>2388</v>
      </c>
      <c r="S571" s="190"/>
      <c r="T571" s="190" t="s">
        <v>166</v>
      </c>
      <c r="U571" s="190" t="s">
        <v>13</v>
      </c>
      <c r="V571" s="190"/>
      <c r="W571" s="190"/>
      <c r="X571" s="216">
        <v>10.9</v>
      </c>
      <c r="Y571" s="216">
        <v>8.4</v>
      </c>
      <c r="Z571" s="190"/>
      <c r="AA571" s="211"/>
      <c r="AB571" s="212"/>
      <c r="AC571" s="190"/>
      <c r="AD571" s="195" t="s">
        <v>2301</v>
      </c>
      <c r="AE571" s="63"/>
      <c r="AF571" s="63"/>
      <c r="AG571" s="76"/>
      <c r="AH571" s="76"/>
      <c r="AI571" s="76"/>
      <c r="AJ571" s="76"/>
      <c r="AK571" s="76"/>
      <c r="AL571" s="76"/>
      <c r="AM571" s="76"/>
      <c r="AN571" s="76"/>
      <c r="AO571" s="76"/>
      <c r="AP571" s="76"/>
      <c r="AQ571" s="76"/>
      <c r="AR571" s="76"/>
      <c r="AS571" s="76"/>
      <c r="AT571" s="76"/>
      <c r="AU571" s="76"/>
      <c r="AV571" s="76"/>
      <c r="AW571" s="76"/>
      <c r="AX571" s="76"/>
      <c r="AY571" s="76"/>
      <c r="AZ571" s="76"/>
      <c r="BA571" s="76"/>
      <c r="BB571" s="76"/>
      <c r="BC571" s="76"/>
      <c r="BD571" s="76"/>
      <c r="BE571" s="76"/>
      <c r="BF571" s="76"/>
      <c r="BG571" s="76"/>
      <c r="BH571" s="76"/>
      <c r="BI571" s="76"/>
      <c r="BJ571" s="76"/>
      <c r="BK571" s="76"/>
      <c r="BL571" s="76"/>
      <c r="BM571" s="76"/>
      <c r="BN571" s="76"/>
      <c r="BO571" s="76"/>
      <c r="BP571" s="76"/>
      <c r="BQ571" s="76"/>
      <c r="BR571" s="76"/>
      <c r="BS571" s="76"/>
      <c r="BT571" s="76"/>
      <c r="BU571" s="76"/>
      <c r="BV571" s="76"/>
      <c r="BW571" s="76"/>
      <c r="BX571" s="76"/>
      <c r="BY571" s="76"/>
      <c r="BZ571" s="76"/>
      <c r="CA571" s="76"/>
      <c r="CB571" s="76"/>
      <c r="CC571" s="76"/>
      <c r="CD571" s="76"/>
      <c r="CE571" s="76"/>
      <c r="CF571" s="76"/>
      <c r="CG571" s="76"/>
      <c r="CH571" s="76"/>
      <c r="CI571" s="76"/>
      <c r="CJ571" s="76"/>
      <c r="CK571" s="76"/>
      <c r="CL571" s="76"/>
      <c r="CM571" s="76"/>
      <c r="CN571" s="76"/>
      <c r="CO571" s="76"/>
      <c r="CP571" s="76"/>
      <c r="CQ571" s="76"/>
      <c r="CR571" s="76"/>
      <c r="CS571" s="76"/>
      <c r="CT571" s="76"/>
      <c r="CU571" s="76"/>
      <c r="CV571" s="76"/>
      <c r="CW571" s="76"/>
      <c r="CX571" s="76"/>
      <c r="CY571" s="76"/>
      <c r="CZ571" s="76"/>
      <c r="DA571" s="76"/>
      <c r="DB571" s="76"/>
      <c r="DC571" s="76"/>
      <c r="DD571" s="76"/>
      <c r="DE571" s="76"/>
      <c r="DF571" s="76"/>
      <c r="DG571" s="76"/>
      <c r="DH571" s="76"/>
      <c r="DI571" s="76"/>
      <c r="DJ571" s="76"/>
      <c r="DK571" s="76"/>
      <c r="DL571" s="76"/>
      <c r="DM571" s="76"/>
      <c r="DN571" s="76"/>
      <c r="DO571" s="76"/>
      <c r="DP571" s="76"/>
      <c r="DQ571" s="76"/>
      <c r="DR571" s="76"/>
      <c r="DS571" s="76"/>
      <c r="DT571" s="76"/>
      <c r="DU571" s="76"/>
      <c r="DV571" s="76"/>
      <c r="DW571" s="76"/>
      <c r="DX571" s="76"/>
      <c r="DY571" s="76"/>
      <c r="DZ571" s="76"/>
      <c r="EA571" s="76"/>
      <c r="EB571" s="76"/>
      <c r="EC571" s="76"/>
    </row>
    <row r="572" spans="1:133" s="84" customFormat="1" ht="17" x14ac:dyDescent="0.2">
      <c r="A572" s="100" t="str">
        <f>CONCATENATE(E572," ",F572)</f>
        <v>Odocoileus sp</v>
      </c>
      <c r="B572" s="195" t="s">
        <v>2291</v>
      </c>
      <c r="C572" s="190" t="s">
        <v>1571</v>
      </c>
      <c r="D572" s="8" t="s">
        <v>2345</v>
      </c>
      <c r="E572" s="209" t="s">
        <v>34</v>
      </c>
      <c r="F572" s="209" t="s">
        <v>1521</v>
      </c>
      <c r="G572" s="190">
        <v>40618</v>
      </c>
      <c r="H572" s="190">
        <v>54</v>
      </c>
      <c r="I572" s="190" t="s">
        <v>1019</v>
      </c>
      <c r="J572" s="190" t="s">
        <v>244</v>
      </c>
      <c r="K572" s="190" t="s">
        <v>470</v>
      </c>
      <c r="L572" s="210" t="s">
        <v>2296</v>
      </c>
      <c r="M572" s="190"/>
      <c r="N572" s="190"/>
      <c r="O572" s="190"/>
      <c r="P572" s="190"/>
      <c r="Q572"/>
      <c r="R572"/>
      <c r="S572"/>
      <c r="T572"/>
      <c r="U572" s="190" t="s">
        <v>13</v>
      </c>
      <c r="V572" s="190"/>
      <c r="W572" s="190"/>
      <c r="X572" s="216"/>
      <c r="Y572" s="216"/>
      <c r="Z572" s="190"/>
      <c r="AA572" s="211"/>
      <c r="AB572" s="212"/>
      <c r="AC572" s="190"/>
      <c r="AD572" s="195" t="s">
        <v>2299</v>
      </c>
      <c r="AE572" s="63"/>
      <c r="AF572" s="63"/>
      <c r="AG572" s="76"/>
      <c r="AH572" s="76"/>
      <c r="AI572" s="76"/>
      <c r="AJ572" s="76"/>
      <c r="AK572" s="76"/>
      <c r="AL572" s="76"/>
      <c r="AM572" s="76"/>
      <c r="AN572" s="76"/>
      <c r="AO572" s="76"/>
      <c r="AP572" s="76"/>
      <c r="AQ572" s="76"/>
      <c r="AR572" s="76"/>
      <c r="AS572" s="76"/>
      <c r="AT572" s="76"/>
      <c r="AU572" s="76"/>
      <c r="AV572" s="76"/>
      <c r="AW572" s="76"/>
      <c r="AX572" s="76"/>
      <c r="AY572" s="76"/>
      <c r="AZ572" s="76"/>
      <c r="BA572" s="76"/>
      <c r="BB572" s="76"/>
      <c r="BC572" s="76"/>
      <c r="BD572" s="76"/>
      <c r="BE572" s="76"/>
      <c r="BF572" s="76"/>
      <c r="BG572" s="76"/>
      <c r="BH572" s="76"/>
      <c r="BI572" s="76"/>
      <c r="BJ572" s="76"/>
      <c r="BK572" s="76"/>
      <c r="BL572" s="76"/>
      <c r="BM572" s="76"/>
      <c r="BN572" s="76"/>
      <c r="BO572" s="76"/>
      <c r="BP572" s="76"/>
      <c r="BQ572" s="76"/>
      <c r="BR572" s="76"/>
      <c r="BS572" s="76"/>
      <c r="BT572" s="76"/>
      <c r="BU572" s="76"/>
      <c r="BV572" s="76"/>
      <c r="BW572" s="76"/>
      <c r="BX572" s="76"/>
      <c r="BY572" s="76"/>
      <c r="BZ572" s="76"/>
      <c r="CA572" s="76"/>
      <c r="CB572" s="76"/>
      <c r="CC572" s="76"/>
      <c r="CD572" s="76"/>
      <c r="CE572" s="76"/>
      <c r="CF572" s="76"/>
      <c r="CG572" s="76"/>
      <c r="CH572" s="76"/>
      <c r="CI572" s="76"/>
      <c r="CJ572" s="76"/>
      <c r="CK572" s="76"/>
      <c r="CL572" s="76"/>
      <c r="CM572" s="76"/>
      <c r="CN572" s="76"/>
      <c r="CO572" s="76"/>
      <c r="CP572" s="76"/>
      <c r="CQ572" s="76"/>
      <c r="CR572" s="76"/>
      <c r="CS572" s="76"/>
      <c r="CT572" s="76"/>
      <c r="CU572" s="76"/>
      <c r="CV572" s="76"/>
      <c r="CW572" s="76"/>
      <c r="CX572" s="76"/>
      <c r="CY572" s="76"/>
      <c r="CZ572" s="76"/>
      <c r="DA572" s="76"/>
      <c r="DB572" s="76"/>
      <c r="DC572" s="76"/>
      <c r="DD572" s="76"/>
      <c r="DE572" s="76"/>
      <c r="DF572" s="76"/>
      <c r="DG572" s="76"/>
      <c r="DH572" s="76"/>
      <c r="DI572" s="76"/>
      <c r="DJ572" s="76"/>
      <c r="DK572" s="76"/>
      <c r="DL572" s="76"/>
      <c r="DM572" s="76"/>
      <c r="DN572" s="76"/>
      <c r="DO572" s="76"/>
      <c r="DP572" s="76"/>
      <c r="DQ572" s="76"/>
      <c r="DR572" s="76"/>
      <c r="DS572" s="76"/>
      <c r="DT572" s="76"/>
      <c r="DU572" s="76"/>
      <c r="DV572" s="76"/>
      <c r="DW572" s="76"/>
      <c r="DX572" s="76"/>
      <c r="DY572" s="76"/>
      <c r="DZ572" s="76"/>
      <c r="EA572" s="76"/>
      <c r="EB572" s="76"/>
      <c r="EC572" s="76"/>
    </row>
    <row r="573" spans="1:133" s="84" customFormat="1" ht="17" x14ac:dyDescent="0.2">
      <c r="A573" s="100" t="str">
        <f>CONCATENATE(E573," ",F573)</f>
        <v>Odocoileus sp.</v>
      </c>
      <c r="B573" s="9" t="s">
        <v>305</v>
      </c>
      <c r="C573" s="69" t="s">
        <v>1571</v>
      </c>
      <c r="D573" s="8" t="s">
        <v>2345</v>
      </c>
      <c r="E573" s="2" t="s">
        <v>34</v>
      </c>
      <c r="F573" s="2" t="s">
        <v>15</v>
      </c>
      <c r="G573" s="9">
        <v>3</v>
      </c>
      <c r="H573" s="8">
        <v>-999</v>
      </c>
      <c r="I573" s="9" t="s">
        <v>27</v>
      </c>
      <c r="J573" s="8" t="s">
        <v>397</v>
      </c>
      <c r="K573" s="69"/>
      <c r="L573" s="175"/>
      <c r="M573" s="134"/>
      <c r="N573" s="105"/>
      <c r="O573" s="105"/>
      <c r="P573" s="63"/>
      <c r="Q573" s="69" t="s">
        <v>16</v>
      </c>
      <c r="R573" s="69" t="s">
        <v>1271</v>
      </c>
      <c r="S573" s="69"/>
      <c r="T573" s="63"/>
      <c r="U573" s="63" t="s">
        <v>13</v>
      </c>
      <c r="V573" s="63"/>
      <c r="W573" s="63"/>
      <c r="X573" s="119">
        <v>14.09</v>
      </c>
      <c r="Y573" s="119">
        <v>11.34</v>
      </c>
      <c r="Z573" s="69"/>
      <c r="AA573" s="179"/>
      <c r="AB573" s="98"/>
      <c r="AC573" s="9"/>
      <c r="AD573" s="9" t="s">
        <v>35</v>
      </c>
      <c r="AE573" s="63"/>
      <c r="AF573" s="63"/>
      <c r="AG573" s="76"/>
      <c r="AH573" s="76"/>
      <c r="AI573" s="76"/>
      <c r="AJ573" s="76"/>
      <c r="AK573" s="76"/>
      <c r="AL573" s="76"/>
      <c r="AM573" s="76"/>
      <c r="AN573" s="76"/>
      <c r="AO573" s="76"/>
      <c r="AP573" s="76"/>
      <c r="AQ573" s="76"/>
      <c r="AR573" s="76"/>
      <c r="AS573" s="76"/>
      <c r="AT573" s="76"/>
      <c r="AU573" s="76"/>
      <c r="AV573" s="76"/>
      <c r="AW573" s="76"/>
      <c r="AX573" s="76"/>
      <c r="AY573" s="76"/>
      <c r="AZ573" s="76"/>
      <c r="BA573" s="76"/>
      <c r="BB573" s="76"/>
      <c r="BC573" s="76"/>
      <c r="BD573" s="76"/>
      <c r="BE573" s="76"/>
      <c r="BF573" s="76"/>
      <c r="BG573" s="76"/>
      <c r="BH573" s="76"/>
      <c r="BI573" s="76"/>
      <c r="BJ573" s="76"/>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row>
    <row r="574" spans="1:133" s="84" customFormat="1" ht="17" x14ac:dyDescent="0.2">
      <c r="A574" s="100" t="str">
        <f>CONCATENATE(E574," ",F574)</f>
        <v>Odocoileus sp.</v>
      </c>
      <c r="B574" s="69"/>
      <c r="C574" s="69" t="s">
        <v>1571</v>
      </c>
      <c r="D574" s="63" t="s">
        <v>2345</v>
      </c>
      <c r="E574" s="106" t="s">
        <v>34</v>
      </c>
      <c r="F574" s="106" t="s">
        <v>15</v>
      </c>
      <c r="G574" s="69">
        <v>908</v>
      </c>
      <c r="H574" s="63">
        <v>97</v>
      </c>
      <c r="I574" s="69" t="s">
        <v>100</v>
      </c>
      <c r="J574" s="63" t="s">
        <v>391</v>
      </c>
      <c r="K574" s="69" t="s">
        <v>470</v>
      </c>
      <c r="L574" s="175" t="s">
        <v>106</v>
      </c>
      <c r="M574" s="99"/>
      <c r="N574" s="105"/>
      <c r="O574" s="105"/>
      <c r="P574" s="63"/>
      <c r="Q574" s="69" t="s">
        <v>111</v>
      </c>
      <c r="R574" s="69" t="s">
        <v>111</v>
      </c>
      <c r="S574" s="69" t="s">
        <v>111</v>
      </c>
      <c r="T574" s="63" t="s">
        <v>166</v>
      </c>
      <c r="U574" s="63" t="s">
        <v>13</v>
      </c>
      <c r="V574" s="63"/>
      <c r="W574" s="63"/>
      <c r="X574" s="119">
        <v>37.04</v>
      </c>
      <c r="Y574" s="119">
        <v>20.74</v>
      </c>
      <c r="Z574" s="69"/>
      <c r="AA574" s="179"/>
      <c r="AB574" s="98"/>
      <c r="AC574" s="9"/>
      <c r="AD574" s="9"/>
      <c r="AE574" s="63"/>
      <c r="AF574" s="63"/>
      <c r="AG574" s="76"/>
      <c r="AH574" s="76"/>
      <c r="AI574" s="76"/>
      <c r="AJ574" s="76"/>
      <c r="AK574" s="76"/>
      <c r="AL574" s="76"/>
      <c r="AM574" s="76"/>
      <c r="AN574" s="76"/>
      <c r="AO574" s="76"/>
      <c r="AP574" s="76"/>
      <c r="AQ574" s="76"/>
      <c r="AR574" s="76"/>
      <c r="AS574" s="76"/>
      <c r="AT574" s="76"/>
      <c r="AU574" s="76"/>
      <c r="AV574" s="76"/>
      <c r="AW574" s="76"/>
      <c r="AX574" s="76"/>
      <c r="AY574" s="76"/>
      <c r="AZ574" s="76"/>
      <c r="BA574" s="76"/>
      <c r="BB574" s="76"/>
      <c r="BC574" s="76"/>
      <c r="BD574" s="76"/>
      <c r="BE574" s="76"/>
      <c r="BF574" s="76"/>
      <c r="BG574" s="76"/>
      <c r="BH574" s="76"/>
      <c r="BI574" s="76"/>
      <c r="BJ574" s="76"/>
      <c r="BK574" s="76"/>
      <c r="BL574" s="76"/>
      <c r="BM574" s="76"/>
      <c r="BN574" s="76"/>
      <c r="BO574" s="76"/>
      <c r="BP574" s="76"/>
      <c r="BQ574" s="76"/>
      <c r="BR574" s="76"/>
      <c r="BS574" s="76"/>
      <c r="BT574" s="76"/>
      <c r="BU574" s="76"/>
      <c r="BV574" s="76"/>
      <c r="BW574" s="76"/>
      <c r="BX574" s="76"/>
      <c r="BY574" s="76"/>
      <c r="BZ574" s="76"/>
      <c r="CA574" s="76"/>
      <c r="CB574" s="76"/>
      <c r="CC574" s="76"/>
      <c r="CD574" s="76"/>
      <c r="CE574" s="76"/>
      <c r="CF574" s="76"/>
      <c r="CG574" s="76"/>
      <c r="CH574" s="76"/>
      <c r="CI574" s="76"/>
      <c r="CJ574" s="76"/>
      <c r="CK574" s="76"/>
      <c r="CL574" s="76"/>
      <c r="CM574" s="76"/>
      <c r="CN574" s="76"/>
      <c r="CO574" s="76"/>
      <c r="CP574" s="76"/>
      <c r="CQ574" s="76"/>
      <c r="CR574" s="76"/>
      <c r="CS574" s="76"/>
      <c r="CT574" s="76"/>
      <c r="CU574" s="76"/>
      <c r="CV574" s="76"/>
      <c r="CW574" s="76"/>
      <c r="CX574" s="76"/>
      <c r="CY574" s="76"/>
      <c r="CZ574" s="76"/>
      <c r="DA574" s="76"/>
      <c r="DB574" s="76"/>
      <c r="DC574" s="76"/>
      <c r="DD574" s="76"/>
      <c r="DE574" s="76"/>
      <c r="DF574" s="76"/>
      <c r="DG574" s="76"/>
      <c r="DH574" s="76"/>
      <c r="DI574" s="76"/>
      <c r="DJ574" s="76"/>
      <c r="DK574" s="76"/>
      <c r="DL574" s="76"/>
      <c r="DM574" s="76"/>
      <c r="DN574" s="76"/>
      <c r="DO574" s="76"/>
      <c r="DP574" s="76"/>
      <c r="DQ574" s="76"/>
      <c r="DR574" s="76"/>
      <c r="DS574" s="76"/>
      <c r="DT574" s="76"/>
      <c r="DU574" s="76"/>
      <c r="DV574" s="76"/>
      <c r="DW574" s="76"/>
      <c r="DX574" s="76"/>
      <c r="DY574" s="76"/>
      <c r="DZ574" s="76"/>
      <c r="EA574" s="10"/>
      <c r="EB574" s="10"/>
      <c r="EC574" s="10"/>
    </row>
    <row r="575" spans="1:133" s="84" customFormat="1" ht="17" x14ac:dyDescent="0.2">
      <c r="A575" s="100" t="str">
        <f>CONCATENATE(E575," ",F575)</f>
        <v>Odocoileus sp.</v>
      </c>
      <c r="B575" s="69"/>
      <c r="C575" s="69" t="s">
        <v>1571</v>
      </c>
      <c r="D575" s="63" t="s">
        <v>2345</v>
      </c>
      <c r="E575" s="106" t="s">
        <v>34</v>
      </c>
      <c r="F575" s="106" t="s">
        <v>15</v>
      </c>
      <c r="G575" s="69">
        <v>908</v>
      </c>
      <c r="H575" s="63">
        <v>120</v>
      </c>
      <c r="I575" s="69" t="s">
        <v>100</v>
      </c>
      <c r="J575" s="63" t="s">
        <v>391</v>
      </c>
      <c r="K575" s="69" t="s">
        <v>470</v>
      </c>
      <c r="L575" s="175" t="s">
        <v>106</v>
      </c>
      <c r="M575" s="99"/>
      <c r="N575" s="105"/>
      <c r="O575" s="105"/>
      <c r="P575" s="63"/>
      <c r="Q575" s="69" t="s">
        <v>111</v>
      </c>
      <c r="R575" s="69" t="s">
        <v>111</v>
      </c>
      <c r="S575" s="69" t="s">
        <v>111</v>
      </c>
      <c r="T575" s="63" t="s">
        <v>166</v>
      </c>
      <c r="U575" s="63" t="s">
        <v>13</v>
      </c>
      <c r="V575" s="63"/>
      <c r="W575" s="63"/>
      <c r="X575" s="119">
        <v>34.130000000000003</v>
      </c>
      <c r="Y575" s="119">
        <v>19.41</v>
      </c>
      <c r="Z575" s="69"/>
      <c r="AA575" s="179"/>
      <c r="AB575" s="98"/>
      <c r="AC575" s="9"/>
      <c r="AD575" s="9"/>
      <c r="AE575" s="63"/>
      <c r="AF575" s="63"/>
      <c r="AG575" s="76"/>
      <c r="AH575" s="76"/>
      <c r="AI575" s="76"/>
      <c r="AJ575" s="76"/>
      <c r="AK575" s="76"/>
      <c r="AL575" s="76"/>
      <c r="AM575" s="76"/>
      <c r="AN575" s="76"/>
      <c r="AO575" s="76"/>
      <c r="AP575" s="76"/>
      <c r="AQ575" s="76"/>
      <c r="AR575" s="76"/>
      <c r="AS575" s="76"/>
      <c r="AT575" s="76"/>
      <c r="AU575" s="76"/>
      <c r="AV575" s="76"/>
      <c r="AW575" s="76"/>
      <c r="AX575" s="76"/>
      <c r="AY575" s="76"/>
      <c r="AZ575" s="76"/>
      <c r="BA575" s="76"/>
      <c r="BB575" s="76"/>
      <c r="BC575" s="76"/>
      <c r="BD575" s="76"/>
      <c r="BE575" s="76"/>
      <c r="BF575" s="76"/>
      <c r="BG575" s="76"/>
      <c r="BH575" s="76"/>
      <c r="BI575" s="76"/>
      <c r="BJ575" s="76"/>
      <c r="BK575" s="76"/>
      <c r="BL575" s="76"/>
      <c r="BM575" s="76"/>
      <c r="BN575" s="76"/>
      <c r="BO575" s="76"/>
      <c r="BP575" s="76"/>
      <c r="BQ575" s="76"/>
      <c r="BR575" s="76"/>
      <c r="BS575" s="76"/>
      <c r="BT575" s="76"/>
      <c r="BU575" s="76"/>
      <c r="BV575" s="76"/>
      <c r="BW575" s="76"/>
      <c r="BX575" s="76"/>
      <c r="BY575" s="76"/>
      <c r="BZ575" s="76"/>
      <c r="CA575" s="76"/>
      <c r="CB575" s="76"/>
      <c r="CC575" s="76"/>
      <c r="CD575" s="76"/>
      <c r="CE575" s="76"/>
      <c r="CF575" s="76"/>
      <c r="CG575" s="76"/>
      <c r="CH575" s="76"/>
      <c r="CI575" s="76"/>
      <c r="CJ575" s="76"/>
      <c r="CK575" s="76"/>
      <c r="CL575" s="76"/>
      <c r="CM575" s="76"/>
      <c r="CN575" s="76"/>
      <c r="CO575" s="76"/>
      <c r="CP575" s="76"/>
      <c r="CQ575" s="76"/>
      <c r="CR575" s="76"/>
      <c r="CS575" s="76"/>
      <c r="CT575" s="76"/>
      <c r="CU575" s="76"/>
      <c r="CV575" s="76"/>
      <c r="CW575" s="76"/>
      <c r="CX575" s="76"/>
      <c r="CY575" s="76"/>
      <c r="CZ575" s="76"/>
      <c r="DA575" s="76"/>
      <c r="DB575" s="76"/>
      <c r="DC575" s="76"/>
      <c r="DD575" s="76"/>
      <c r="DE575" s="76"/>
      <c r="DF575" s="76"/>
      <c r="DG575" s="76"/>
      <c r="DH575" s="76"/>
      <c r="DI575" s="76"/>
      <c r="DJ575" s="76"/>
      <c r="DK575" s="76"/>
      <c r="DL575" s="76"/>
      <c r="DM575" s="76"/>
      <c r="DN575" s="76"/>
      <c r="DO575" s="76"/>
      <c r="DP575" s="76"/>
      <c r="DQ575" s="76"/>
      <c r="DR575" s="76"/>
      <c r="DS575" s="76"/>
      <c r="DT575" s="76"/>
      <c r="DU575" s="76"/>
      <c r="DV575" s="76"/>
      <c r="DW575" s="76"/>
      <c r="DX575" s="76"/>
      <c r="DY575" s="76"/>
      <c r="DZ575" s="76"/>
      <c r="EA575" s="10"/>
      <c r="EB575" s="10"/>
      <c r="EC575" s="10"/>
    </row>
    <row r="576" spans="1:133" s="84" customFormat="1" ht="17" x14ac:dyDescent="0.2">
      <c r="A576" s="100" t="str">
        <f>CONCATENATE(E576," ",F576)</f>
        <v>Odocoileus sp.</v>
      </c>
      <c r="B576" s="69"/>
      <c r="C576" s="69" t="s">
        <v>1571</v>
      </c>
      <c r="D576" s="63" t="s">
        <v>2345</v>
      </c>
      <c r="E576" s="106" t="s">
        <v>34</v>
      </c>
      <c r="F576" s="106" t="s">
        <v>15</v>
      </c>
      <c r="G576" s="69">
        <v>908</v>
      </c>
      <c r="H576" s="63">
        <v>130</v>
      </c>
      <c r="I576" s="69" t="s">
        <v>100</v>
      </c>
      <c r="J576" s="63" t="s">
        <v>391</v>
      </c>
      <c r="K576" s="69" t="s">
        <v>470</v>
      </c>
      <c r="L576" s="175" t="s">
        <v>106</v>
      </c>
      <c r="M576" s="99"/>
      <c r="N576" s="105"/>
      <c r="O576" s="105"/>
      <c r="P576" s="63"/>
      <c r="Q576" s="69" t="s">
        <v>111</v>
      </c>
      <c r="R576" s="69" t="s">
        <v>111</v>
      </c>
      <c r="S576" s="69" t="s">
        <v>111</v>
      </c>
      <c r="T576" s="63" t="s">
        <v>171</v>
      </c>
      <c r="U576" s="63" t="s">
        <v>13</v>
      </c>
      <c r="V576" s="63"/>
      <c r="W576" s="63"/>
      <c r="X576" s="119">
        <v>36.5</v>
      </c>
      <c r="Y576" s="119">
        <v>20.76</v>
      </c>
      <c r="Z576" s="69"/>
      <c r="AA576" s="179"/>
      <c r="AB576" s="98"/>
      <c r="AC576" s="9"/>
      <c r="AD576" s="9"/>
      <c r="AE576" s="63"/>
      <c r="AF576" s="63"/>
      <c r="AG576" s="76"/>
      <c r="AH576" s="76"/>
      <c r="AI576" s="76"/>
      <c r="AJ576" s="76"/>
      <c r="AK576" s="76"/>
      <c r="AL576" s="76"/>
      <c r="AM576" s="76"/>
      <c r="AN576" s="76"/>
      <c r="AO576" s="76"/>
      <c r="AP576" s="76"/>
      <c r="AQ576" s="76"/>
      <c r="AR576" s="76"/>
      <c r="AS576" s="76"/>
      <c r="AT576" s="76"/>
      <c r="AU576" s="76"/>
      <c r="AV576" s="76"/>
      <c r="AW576" s="76"/>
      <c r="AX576" s="76"/>
      <c r="AY576" s="76"/>
      <c r="AZ576" s="76"/>
      <c r="BA576" s="76"/>
      <c r="BB576" s="76"/>
      <c r="BC576" s="76"/>
      <c r="BD576" s="76"/>
      <c r="BE576" s="76"/>
      <c r="BF576" s="76"/>
      <c r="BG576" s="76"/>
      <c r="BH576" s="76"/>
      <c r="BI576" s="76"/>
      <c r="BJ576" s="76"/>
      <c r="BK576" s="76"/>
      <c r="BL576" s="76"/>
      <c r="BM576" s="76"/>
      <c r="BN576" s="76"/>
      <c r="BO576" s="76"/>
      <c r="BP576" s="76"/>
      <c r="BQ576" s="76"/>
      <c r="BR576" s="76"/>
      <c r="BS576" s="76"/>
      <c r="BT576" s="76"/>
      <c r="BU576" s="76"/>
      <c r="BV576" s="76"/>
      <c r="BW576" s="76"/>
      <c r="BX576" s="76"/>
      <c r="BY576" s="76"/>
      <c r="BZ576" s="76"/>
      <c r="CA576" s="76"/>
      <c r="CB576" s="76"/>
      <c r="CC576" s="76"/>
      <c r="CD576" s="76"/>
      <c r="CE576" s="76"/>
      <c r="CF576" s="76"/>
      <c r="CG576" s="76"/>
      <c r="CH576" s="76"/>
      <c r="CI576" s="76"/>
      <c r="CJ576" s="76"/>
      <c r="CK576" s="76"/>
      <c r="CL576" s="76"/>
      <c r="CM576" s="76"/>
      <c r="CN576" s="76"/>
      <c r="CO576" s="76"/>
      <c r="CP576" s="76"/>
      <c r="CQ576" s="76"/>
      <c r="CR576" s="76"/>
      <c r="CS576" s="76"/>
      <c r="CT576" s="76"/>
      <c r="CU576" s="76"/>
      <c r="CV576" s="76"/>
      <c r="CW576" s="76"/>
      <c r="CX576" s="76"/>
      <c r="CY576" s="76"/>
      <c r="CZ576" s="76"/>
      <c r="DA576" s="76"/>
      <c r="DB576" s="76"/>
      <c r="DC576" s="76"/>
      <c r="DD576" s="76"/>
      <c r="DE576" s="76"/>
      <c r="DF576" s="76"/>
      <c r="DG576" s="76"/>
      <c r="DH576" s="76"/>
      <c r="DI576" s="76"/>
      <c r="DJ576" s="76"/>
      <c r="DK576" s="76"/>
      <c r="DL576" s="76"/>
      <c r="DM576" s="76"/>
      <c r="DN576" s="76"/>
      <c r="DO576" s="76"/>
      <c r="DP576" s="76"/>
      <c r="DQ576" s="76"/>
      <c r="DR576" s="76"/>
      <c r="DS576" s="76"/>
      <c r="DT576" s="76"/>
      <c r="DU576" s="76"/>
      <c r="DV576" s="76"/>
      <c r="DW576" s="76"/>
      <c r="DX576" s="76"/>
      <c r="DY576" s="76"/>
      <c r="DZ576" s="76"/>
      <c r="EA576" s="10"/>
      <c r="EB576" s="10"/>
      <c r="EC576" s="10"/>
    </row>
    <row r="577" spans="1:133" s="84" customFormat="1" ht="17" x14ac:dyDescent="0.2">
      <c r="A577" s="100" t="str">
        <f>CONCATENATE(E577," ",F577)</f>
        <v>Odocoileus sp.</v>
      </c>
      <c r="B577" s="69"/>
      <c r="C577" s="69" t="s">
        <v>1571</v>
      </c>
      <c r="D577" s="63" t="s">
        <v>2345</v>
      </c>
      <c r="E577" s="106" t="s">
        <v>34</v>
      </c>
      <c r="F577" s="106" t="s">
        <v>15</v>
      </c>
      <c r="G577" s="69">
        <v>908</v>
      </c>
      <c r="H577" s="63">
        <v>132</v>
      </c>
      <c r="I577" s="69" t="s">
        <v>100</v>
      </c>
      <c r="J577" s="63" t="s">
        <v>391</v>
      </c>
      <c r="K577" s="69" t="s">
        <v>470</v>
      </c>
      <c r="L577" s="175" t="s">
        <v>106</v>
      </c>
      <c r="M577" s="99"/>
      <c r="N577" s="105"/>
      <c r="O577" s="105"/>
      <c r="P577" s="63"/>
      <c r="Q577" s="69" t="s">
        <v>111</v>
      </c>
      <c r="R577" s="69" t="s">
        <v>111</v>
      </c>
      <c r="S577" s="69" t="s">
        <v>111</v>
      </c>
      <c r="T577" s="63" t="s">
        <v>166</v>
      </c>
      <c r="U577" s="63" t="s">
        <v>13</v>
      </c>
      <c r="V577" s="63"/>
      <c r="W577" s="63"/>
      <c r="X577" s="119">
        <v>28.3</v>
      </c>
      <c r="Y577" s="119">
        <v>16.420000000000002</v>
      </c>
      <c r="Z577" s="69"/>
      <c r="AA577" s="179"/>
      <c r="AB577" s="98"/>
      <c r="AC577" s="9"/>
      <c r="AD577" s="9"/>
      <c r="AE577" s="63"/>
      <c r="AF577" s="63"/>
      <c r="AG577" s="76"/>
      <c r="AH577" s="76"/>
      <c r="AI577" s="76"/>
      <c r="AJ577" s="76"/>
      <c r="AK577" s="76"/>
      <c r="AL577" s="76"/>
      <c r="AM577" s="76"/>
      <c r="AN577" s="76"/>
      <c r="AO577" s="76"/>
      <c r="AP577" s="76"/>
      <c r="AQ577" s="76"/>
      <c r="AR577" s="76"/>
      <c r="AS577" s="76"/>
      <c r="AT577" s="76"/>
      <c r="AU577" s="76"/>
      <c r="AV577" s="76"/>
      <c r="AW577" s="76"/>
      <c r="AX577" s="76"/>
      <c r="AY577" s="76"/>
      <c r="AZ577" s="76"/>
      <c r="BA577" s="76"/>
      <c r="BB577" s="76"/>
      <c r="BC577" s="76"/>
      <c r="BD577" s="76"/>
      <c r="BE577" s="76"/>
      <c r="BF577" s="76"/>
      <c r="BG577" s="76"/>
      <c r="BH577" s="76"/>
      <c r="BI577" s="76"/>
      <c r="BJ577" s="76"/>
      <c r="BK577" s="76"/>
      <c r="BL577" s="76"/>
      <c r="BM577" s="76"/>
      <c r="BN577" s="76"/>
      <c r="BO577" s="76"/>
      <c r="BP577" s="76"/>
      <c r="BQ577" s="76"/>
      <c r="BR577" s="76"/>
      <c r="BS577" s="76"/>
      <c r="BT577" s="76"/>
      <c r="BU577" s="76"/>
      <c r="BV577" s="76"/>
      <c r="BW577" s="76"/>
      <c r="BX577" s="76"/>
      <c r="BY577" s="76"/>
      <c r="BZ577" s="76"/>
      <c r="CA577" s="76"/>
      <c r="CB577" s="76"/>
      <c r="CC577" s="76"/>
      <c r="CD577" s="76"/>
      <c r="CE577" s="76"/>
      <c r="CF577" s="76"/>
      <c r="CG577" s="76"/>
      <c r="CH577" s="76"/>
      <c r="CI577" s="76"/>
      <c r="CJ577" s="76"/>
      <c r="CK577" s="76"/>
      <c r="CL577" s="76"/>
      <c r="CM577" s="76"/>
      <c r="CN577" s="76"/>
      <c r="CO577" s="76"/>
      <c r="CP577" s="76"/>
      <c r="CQ577" s="76"/>
      <c r="CR577" s="76"/>
      <c r="CS577" s="76"/>
      <c r="CT577" s="76"/>
      <c r="CU577" s="76"/>
      <c r="CV577" s="76"/>
      <c r="CW577" s="76"/>
      <c r="CX577" s="76"/>
      <c r="CY577" s="76"/>
      <c r="CZ577" s="76"/>
      <c r="DA577" s="76"/>
      <c r="DB577" s="76"/>
      <c r="DC577" s="76"/>
      <c r="DD577" s="76"/>
      <c r="DE577" s="76"/>
      <c r="DF577" s="76"/>
      <c r="DG577" s="76"/>
      <c r="DH577" s="76"/>
      <c r="DI577" s="76"/>
      <c r="DJ577" s="76"/>
      <c r="DK577" s="76"/>
      <c r="DL577" s="76"/>
      <c r="DM577" s="76"/>
      <c r="DN577" s="76"/>
      <c r="DO577" s="76"/>
      <c r="DP577" s="76"/>
      <c r="DQ577" s="76"/>
      <c r="DR577" s="76"/>
      <c r="DS577" s="76"/>
      <c r="DT577" s="76"/>
      <c r="DU577" s="76"/>
      <c r="DV577" s="76"/>
      <c r="DW577" s="76"/>
      <c r="DX577" s="76"/>
      <c r="DY577" s="76"/>
      <c r="DZ577" s="76"/>
      <c r="EA577" s="10"/>
      <c r="EB577" s="10"/>
      <c r="EC577" s="10"/>
    </row>
    <row r="578" spans="1:133" s="84" customFormat="1" ht="17" x14ac:dyDescent="0.2">
      <c r="A578" s="100" t="str">
        <f>CONCATENATE(E578," ",F578)</f>
        <v>Odocoileus sp.</v>
      </c>
      <c r="B578" s="69"/>
      <c r="C578" s="69" t="s">
        <v>1571</v>
      </c>
      <c r="D578" s="63" t="s">
        <v>2345</v>
      </c>
      <c r="E578" s="106" t="s">
        <v>34</v>
      </c>
      <c r="F578" s="106" t="s">
        <v>15</v>
      </c>
      <c r="G578" s="69">
        <v>908</v>
      </c>
      <c r="H578" s="63">
        <v>153</v>
      </c>
      <c r="I578" s="69" t="s">
        <v>100</v>
      </c>
      <c r="J578" s="63" t="s">
        <v>391</v>
      </c>
      <c r="K578" s="69" t="s">
        <v>470</v>
      </c>
      <c r="L578" s="175" t="s">
        <v>106</v>
      </c>
      <c r="M578" s="99"/>
      <c r="N578" s="105"/>
      <c r="O578" s="105"/>
      <c r="P578" s="63"/>
      <c r="Q578" s="69" t="s">
        <v>111</v>
      </c>
      <c r="R578" s="69" t="s">
        <v>111</v>
      </c>
      <c r="S578" s="69" t="s">
        <v>111</v>
      </c>
      <c r="T578" s="63" t="s">
        <v>171</v>
      </c>
      <c r="U578" s="63" t="s">
        <v>13</v>
      </c>
      <c r="V578" s="63"/>
      <c r="W578" s="63"/>
      <c r="X578" s="119">
        <v>37.68</v>
      </c>
      <c r="Y578" s="119">
        <v>21.48</v>
      </c>
      <c r="Z578" s="69"/>
      <c r="AA578" s="179"/>
      <c r="AB578" s="98"/>
      <c r="AC578" s="9"/>
      <c r="AD578" s="9"/>
      <c r="AE578" s="63"/>
      <c r="AF578" s="63"/>
      <c r="AG578" s="76"/>
      <c r="AH578" s="76"/>
      <c r="AI578" s="76"/>
      <c r="AJ578" s="76"/>
      <c r="AK578" s="76"/>
      <c r="AL578" s="76"/>
      <c r="AM578" s="76"/>
      <c r="AN578" s="76"/>
      <c r="AO578" s="76"/>
      <c r="AP578" s="76"/>
      <c r="AQ578" s="76"/>
      <c r="AR578" s="76"/>
      <c r="AS578" s="76"/>
      <c r="AT578" s="76"/>
      <c r="AU578" s="76"/>
      <c r="AV578" s="76"/>
      <c r="AW578" s="76"/>
      <c r="AX578" s="76"/>
      <c r="AY578" s="76"/>
      <c r="AZ578" s="76"/>
      <c r="BA578" s="76"/>
      <c r="BB578" s="76"/>
      <c r="BC578" s="76"/>
      <c r="BD578" s="76"/>
      <c r="BE578" s="76"/>
      <c r="BF578" s="76"/>
      <c r="BG578" s="76"/>
      <c r="BH578" s="76"/>
      <c r="BI578" s="76"/>
      <c r="BJ578" s="76"/>
      <c r="EA578" s="10"/>
      <c r="EB578" s="10"/>
      <c r="EC578" s="10"/>
    </row>
    <row r="579" spans="1:133" s="84" customFormat="1" ht="17" x14ac:dyDescent="0.2">
      <c r="A579" s="100" t="str">
        <f>CONCATENATE(E579," ",F579)</f>
        <v>Odocoileus sp.</v>
      </c>
      <c r="B579" s="9"/>
      <c r="C579" s="69" t="s">
        <v>1571</v>
      </c>
      <c r="D579" s="8" t="s">
        <v>2345</v>
      </c>
      <c r="E579" s="2" t="s">
        <v>34</v>
      </c>
      <c r="F579" s="2" t="s">
        <v>15</v>
      </c>
      <c r="G579" s="9">
        <v>908</v>
      </c>
      <c r="H579" s="8">
        <v>251</v>
      </c>
      <c r="I579" s="9" t="s">
        <v>100</v>
      </c>
      <c r="J579" s="8" t="s">
        <v>391</v>
      </c>
      <c r="K579" s="69" t="s">
        <v>470</v>
      </c>
      <c r="L579" s="175" t="s">
        <v>106</v>
      </c>
      <c r="M579" s="99"/>
      <c r="N579" s="105"/>
      <c r="O579" s="105"/>
      <c r="P579" s="63"/>
      <c r="Q579" s="69" t="s">
        <v>111</v>
      </c>
      <c r="R579" s="69" t="s">
        <v>111</v>
      </c>
      <c r="S579" s="69" t="s">
        <v>111</v>
      </c>
      <c r="T579" s="63" t="s">
        <v>166</v>
      </c>
      <c r="U579" s="63" t="s">
        <v>13</v>
      </c>
      <c r="V579" s="63"/>
      <c r="W579" s="63"/>
      <c r="X579" s="119">
        <v>36.520000000000003</v>
      </c>
      <c r="Y579" s="119">
        <v>22.38</v>
      </c>
      <c r="Z579" s="69"/>
      <c r="AA579" s="179"/>
      <c r="AB579" s="98"/>
      <c r="AC579" s="9"/>
      <c r="AD579" s="9"/>
      <c r="AE579" s="63"/>
      <c r="AF579" s="63"/>
      <c r="AG579" s="76"/>
      <c r="AH579" s="76"/>
      <c r="AI579" s="76"/>
      <c r="AJ579" s="76"/>
      <c r="AK579" s="76"/>
      <c r="AL579" s="76"/>
      <c r="AM579" s="76"/>
      <c r="AN579" s="76"/>
      <c r="AO579" s="76"/>
      <c r="AP579" s="76"/>
      <c r="AQ579" s="76"/>
      <c r="AR579" s="76"/>
      <c r="AS579" s="76"/>
      <c r="AT579" s="76"/>
      <c r="AU579" s="76"/>
      <c r="AV579" s="76"/>
      <c r="AW579" s="76"/>
      <c r="AX579" s="76"/>
      <c r="AY579" s="76"/>
      <c r="AZ579" s="76"/>
      <c r="BA579" s="76"/>
      <c r="BB579" s="76"/>
      <c r="BC579" s="76"/>
      <c r="BD579" s="76"/>
      <c r="BE579" s="76"/>
      <c r="BF579" s="76"/>
      <c r="BG579" s="76"/>
      <c r="BH579" s="76"/>
      <c r="BI579" s="76"/>
      <c r="BJ579" s="76"/>
      <c r="EA579" s="10"/>
      <c r="EB579" s="10"/>
      <c r="EC579" s="10"/>
    </row>
    <row r="580" spans="1:133" s="84" customFormat="1" ht="17" x14ac:dyDescent="0.2">
      <c r="A580" s="100" t="str">
        <f>CONCATENATE(E580," ",F580)</f>
        <v>Odocoileus sp.</v>
      </c>
      <c r="B580" s="9"/>
      <c r="C580" s="69" t="s">
        <v>1571</v>
      </c>
      <c r="D580" s="8" t="s">
        <v>2345</v>
      </c>
      <c r="E580" s="2" t="s">
        <v>34</v>
      </c>
      <c r="F580" s="2" t="s">
        <v>15</v>
      </c>
      <c r="G580" s="9">
        <v>908</v>
      </c>
      <c r="H580" s="8">
        <v>332</v>
      </c>
      <c r="I580" s="9" t="s">
        <v>100</v>
      </c>
      <c r="J580" s="8" t="s">
        <v>391</v>
      </c>
      <c r="K580" s="69" t="s">
        <v>470</v>
      </c>
      <c r="L580" s="175" t="s">
        <v>106</v>
      </c>
      <c r="M580" s="99"/>
      <c r="N580" s="105"/>
      <c r="O580" s="105"/>
      <c r="P580" s="63"/>
      <c r="Q580" s="69" t="s">
        <v>111</v>
      </c>
      <c r="R580" s="69" t="s">
        <v>111</v>
      </c>
      <c r="S580" s="69" t="s">
        <v>111</v>
      </c>
      <c r="T580" s="63" t="s">
        <v>171</v>
      </c>
      <c r="U580" s="63" t="s">
        <v>13</v>
      </c>
      <c r="V580" s="63"/>
      <c r="W580" s="63"/>
      <c r="X580" s="119">
        <v>40.33</v>
      </c>
      <c r="Y580" s="119">
        <v>20.65</v>
      </c>
      <c r="Z580" s="69"/>
      <c r="AA580" s="179"/>
      <c r="AB580" s="98"/>
      <c r="AC580" s="9"/>
      <c r="AD580" s="9"/>
      <c r="AE580" s="63"/>
      <c r="AF580" s="63"/>
      <c r="AG580" s="76"/>
      <c r="AH580" s="76"/>
      <c r="AI580" s="76"/>
      <c r="AJ580" s="76"/>
      <c r="AK580" s="76"/>
      <c r="AL580" s="76"/>
      <c r="AM580" s="76"/>
      <c r="AN580" s="76"/>
      <c r="AO580" s="76"/>
      <c r="AP580" s="76"/>
      <c r="AQ580" s="76"/>
      <c r="AR580" s="76"/>
      <c r="AS580" s="76"/>
      <c r="AT580" s="76"/>
      <c r="AU580" s="76"/>
      <c r="AV580" s="76"/>
      <c r="AW580" s="76"/>
      <c r="AX580" s="76"/>
      <c r="AY580" s="76"/>
      <c r="AZ580" s="76"/>
      <c r="BA580" s="76"/>
      <c r="BB580" s="76"/>
      <c r="BC580" s="76"/>
      <c r="BD580" s="76"/>
      <c r="BE580" s="76"/>
      <c r="BF580" s="76"/>
      <c r="BG580" s="76"/>
      <c r="BH580" s="76"/>
      <c r="BI580" s="76"/>
      <c r="BJ580" s="76"/>
      <c r="EA580" s="10"/>
      <c r="EB580" s="10"/>
      <c r="EC580" s="10"/>
    </row>
    <row r="581" spans="1:133" s="84" customFormat="1" ht="17" x14ac:dyDescent="0.2">
      <c r="A581" s="100" t="str">
        <f>CONCATENATE(E581," ",F581)</f>
        <v>Odocoileus sp.</v>
      </c>
      <c r="B581" s="9"/>
      <c r="C581" s="69" t="s">
        <v>1571</v>
      </c>
      <c r="D581" s="8" t="s">
        <v>2345</v>
      </c>
      <c r="E581" s="2" t="s">
        <v>34</v>
      </c>
      <c r="F581" s="2" t="s">
        <v>15</v>
      </c>
      <c r="G581" s="9">
        <v>908</v>
      </c>
      <c r="H581" s="8">
        <v>357</v>
      </c>
      <c r="I581" s="9" t="s">
        <v>100</v>
      </c>
      <c r="J581" s="8" t="s">
        <v>391</v>
      </c>
      <c r="K581" s="69" t="s">
        <v>470</v>
      </c>
      <c r="L581" s="175" t="s">
        <v>106</v>
      </c>
      <c r="M581" s="99"/>
      <c r="N581" s="105"/>
      <c r="O581" s="105"/>
      <c r="P581" s="63"/>
      <c r="Q581" s="69" t="s">
        <v>111</v>
      </c>
      <c r="R581" s="69" t="s">
        <v>111</v>
      </c>
      <c r="S581" s="69" t="s">
        <v>111</v>
      </c>
      <c r="T581" s="63" t="s">
        <v>171</v>
      </c>
      <c r="U581" s="63" t="s">
        <v>13</v>
      </c>
      <c r="V581" s="63"/>
      <c r="W581" s="63"/>
      <c r="X581" s="119">
        <v>32.340000000000003</v>
      </c>
      <c r="Y581" s="119">
        <v>17.47</v>
      </c>
      <c r="Z581" s="69"/>
      <c r="AA581" s="179"/>
      <c r="AB581" s="98"/>
      <c r="AC581" s="9"/>
      <c r="AD581" s="9"/>
      <c r="AE581" s="63"/>
      <c r="AF581" s="63"/>
      <c r="AG581" s="76"/>
      <c r="AH581" s="76"/>
      <c r="AI581" s="76"/>
      <c r="AJ581" s="76"/>
      <c r="AK581" s="76"/>
      <c r="AL581" s="76"/>
      <c r="AM581" s="76"/>
      <c r="AN581" s="76"/>
      <c r="AO581" s="76"/>
      <c r="AP581" s="76"/>
      <c r="AQ581" s="76"/>
      <c r="AR581" s="76"/>
      <c r="AS581" s="76"/>
      <c r="AT581" s="76"/>
      <c r="AU581" s="76"/>
      <c r="AV581" s="76"/>
      <c r="AW581" s="76"/>
      <c r="AX581" s="76"/>
      <c r="AY581" s="76"/>
      <c r="AZ581" s="76"/>
      <c r="BA581" s="76"/>
      <c r="BB581" s="76"/>
      <c r="BC581" s="76"/>
      <c r="BD581" s="76"/>
      <c r="BE581" s="76"/>
      <c r="BF581" s="76"/>
      <c r="BG581" s="76"/>
      <c r="BH581" s="76"/>
      <c r="BI581" s="76"/>
      <c r="BJ581" s="76"/>
      <c r="EA581" s="10"/>
      <c r="EB581" s="10"/>
      <c r="EC581" s="10"/>
    </row>
    <row r="582" spans="1:133" s="84" customFormat="1" ht="17" x14ac:dyDescent="0.2">
      <c r="A582" s="100" t="str">
        <f>CONCATENATE(E582," ",F582)</f>
        <v>Odocoileus sp.</v>
      </c>
      <c r="B582" s="9"/>
      <c r="C582" s="69" t="s">
        <v>1571</v>
      </c>
      <c r="D582" s="8" t="s">
        <v>2345</v>
      </c>
      <c r="E582" s="2" t="s">
        <v>34</v>
      </c>
      <c r="F582" s="2" t="s">
        <v>15</v>
      </c>
      <c r="G582" s="9">
        <v>908</v>
      </c>
      <c r="H582" s="8">
        <v>492</v>
      </c>
      <c r="I582" s="9" t="s">
        <v>100</v>
      </c>
      <c r="J582" s="8" t="s">
        <v>391</v>
      </c>
      <c r="K582" s="69" t="s">
        <v>470</v>
      </c>
      <c r="L582" s="175" t="s">
        <v>106</v>
      </c>
      <c r="M582" s="99"/>
      <c r="N582" s="105"/>
      <c r="O582" s="105"/>
      <c r="P582" s="63"/>
      <c r="Q582" s="69" t="s">
        <v>111</v>
      </c>
      <c r="R582" s="69" t="s">
        <v>111</v>
      </c>
      <c r="S582" s="69" t="s">
        <v>111</v>
      </c>
      <c r="T582" s="63" t="s">
        <v>171</v>
      </c>
      <c r="U582" s="63" t="s">
        <v>13</v>
      </c>
      <c r="V582" s="63"/>
      <c r="W582" s="63"/>
      <c r="X582" s="119">
        <v>38.43</v>
      </c>
      <c r="Y582" s="119">
        <v>22.15</v>
      </c>
      <c r="Z582" s="69"/>
      <c r="AA582" s="179"/>
      <c r="AB582" s="98"/>
      <c r="AC582" s="9"/>
      <c r="AD582" s="9"/>
      <c r="AE582" s="63"/>
      <c r="AF582" s="63"/>
      <c r="AG582" s="76"/>
      <c r="AH582" s="76"/>
      <c r="AI582" s="76"/>
      <c r="AJ582" s="76"/>
      <c r="AK582" s="76"/>
      <c r="AL582" s="76"/>
      <c r="AM582" s="76"/>
      <c r="AN582" s="76"/>
      <c r="AO582" s="76"/>
      <c r="AP582" s="76"/>
      <c r="AQ582" s="76"/>
      <c r="AR582" s="76"/>
      <c r="AS582" s="76"/>
      <c r="AT582" s="76"/>
      <c r="AU582" s="76"/>
      <c r="AV582" s="76"/>
      <c r="AW582" s="76"/>
      <c r="AX582" s="76"/>
      <c r="AY582" s="76"/>
      <c r="AZ582" s="76"/>
      <c r="BA582" s="76"/>
      <c r="BB582" s="76"/>
      <c r="BC582" s="76"/>
      <c r="BD582" s="76"/>
      <c r="BE582" s="76"/>
      <c r="BF582" s="76"/>
      <c r="BG582" s="76"/>
      <c r="BH582" s="76"/>
      <c r="BI582" s="76"/>
      <c r="BJ582" s="76"/>
      <c r="EA582" s="10"/>
      <c r="EB582" s="10"/>
      <c r="EC582" s="10"/>
    </row>
    <row r="583" spans="1:133" s="84" customFormat="1" ht="17" x14ac:dyDescent="0.2">
      <c r="A583" s="100" t="str">
        <f>CONCATENATE(E583," ",F583)</f>
        <v>Odocoileus sp.</v>
      </c>
      <c r="B583" s="9"/>
      <c r="C583" s="69" t="s">
        <v>1571</v>
      </c>
      <c r="D583" s="8" t="s">
        <v>2345</v>
      </c>
      <c r="E583" s="2" t="s">
        <v>34</v>
      </c>
      <c r="F583" s="2" t="s">
        <v>15</v>
      </c>
      <c r="G583" s="9">
        <v>908</v>
      </c>
      <c r="H583" s="8">
        <v>699</v>
      </c>
      <c r="I583" s="9" t="s">
        <v>100</v>
      </c>
      <c r="J583" s="8" t="s">
        <v>391</v>
      </c>
      <c r="K583" s="69" t="s">
        <v>470</v>
      </c>
      <c r="L583" s="175" t="s">
        <v>106</v>
      </c>
      <c r="M583" s="99"/>
      <c r="N583" s="105"/>
      <c r="O583" s="105"/>
      <c r="P583" s="63"/>
      <c r="Q583" s="69" t="s">
        <v>111</v>
      </c>
      <c r="R583" s="69" t="s">
        <v>111</v>
      </c>
      <c r="S583" s="69" t="s">
        <v>111</v>
      </c>
      <c r="T583" s="63" t="s">
        <v>166</v>
      </c>
      <c r="U583" s="63" t="s">
        <v>13</v>
      </c>
      <c r="V583" s="63"/>
      <c r="W583" s="63"/>
      <c r="X583" s="119">
        <v>35.39</v>
      </c>
      <c r="Y583" s="119">
        <v>21.72</v>
      </c>
      <c r="Z583" s="69"/>
      <c r="AA583" s="179"/>
      <c r="AB583" s="98"/>
      <c r="AC583" s="9"/>
      <c r="AD583" s="9"/>
      <c r="AE583" s="63"/>
      <c r="AF583" s="63"/>
      <c r="AG583" s="76"/>
      <c r="AH583" s="76"/>
      <c r="AI583" s="76"/>
      <c r="AJ583" s="76"/>
      <c r="AK583" s="76"/>
      <c r="AL583" s="76"/>
      <c r="AM583" s="76"/>
      <c r="AN583" s="76"/>
      <c r="AO583" s="76"/>
      <c r="AP583" s="76"/>
      <c r="AQ583" s="76"/>
      <c r="AR583" s="76"/>
      <c r="AS583" s="76"/>
      <c r="AT583" s="76"/>
      <c r="AU583" s="76"/>
      <c r="AV583" s="76"/>
      <c r="AW583" s="76"/>
      <c r="AX583" s="76"/>
      <c r="AY583" s="76"/>
      <c r="AZ583" s="76"/>
      <c r="BA583" s="76"/>
      <c r="BB583" s="76"/>
      <c r="BC583" s="76"/>
      <c r="BD583" s="76"/>
      <c r="BE583" s="76"/>
      <c r="BF583" s="76"/>
      <c r="BG583" s="76"/>
      <c r="BH583" s="76"/>
      <c r="BI583" s="76"/>
      <c r="BJ583" s="76"/>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c r="DG583" s="10"/>
      <c r="DH583" s="10"/>
      <c r="DI583" s="10"/>
      <c r="DJ583" s="10"/>
      <c r="DK583" s="10"/>
      <c r="DL583" s="10"/>
      <c r="DM583" s="10"/>
      <c r="DN583" s="10"/>
      <c r="DO583" s="10"/>
      <c r="DP583" s="10"/>
      <c r="DQ583" s="10"/>
      <c r="DR583" s="10"/>
      <c r="DS583" s="10"/>
      <c r="DT583" s="10"/>
      <c r="DU583" s="10"/>
      <c r="DV583" s="10"/>
      <c r="DW583" s="10"/>
      <c r="DX583" s="10"/>
      <c r="DY583" s="10"/>
      <c r="DZ583" s="10"/>
      <c r="EA583" s="10"/>
      <c r="EB583" s="10"/>
      <c r="EC583" s="10"/>
    </row>
    <row r="584" spans="1:133" s="84" customFormat="1" ht="17" x14ac:dyDescent="0.2">
      <c r="A584" s="100" t="str">
        <f>CONCATENATE(E584," ",F584)</f>
        <v>Odocoileus sp.</v>
      </c>
      <c r="B584" s="9"/>
      <c r="C584" s="69" t="s">
        <v>1571</v>
      </c>
      <c r="D584" s="8" t="s">
        <v>2345</v>
      </c>
      <c r="E584" s="2" t="s">
        <v>34</v>
      </c>
      <c r="F584" s="2" t="s">
        <v>15</v>
      </c>
      <c r="G584" s="9">
        <v>908</v>
      </c>
      <c r="H584" s="8">
        <v>1566</v>
      </c>
      <c r="I584" s="9" t="s">
        <v>100</v>
      </c>
      <c r="J584" s="8" t="s">
        <v>391</v>
      </c>
      <c r="K584" s="69" t="s">
        <v>470</v>
      </c>
      <c r="L584" s="175" t="s">
        <v>106</v>
      </c>
      <c r="M584" s="99"/>
      <c r="N584" s="105"/>
      <c r="O584" s="105"/>
      <c r="P584" s="63"/>
      <c r="Q584" s="69" t="s">
        <v>111</v>
      </c>
      <c r="R584" s="69" t="s">
        <v>111</v>
      </c>
      <c r="S584" s="69" t="s">
        <v>111</v>
      </c>
      <c r="T584" s="63" t="s">
        <v>171</v>
      </c>
      <c r="U584" s="63" t="s">
        <v>13</v>
      </c>
      <c r="V584" s="63"/>
      <c r="W584" s="63"/>
      <c r="X584" s="119">
        <v>35.479999999999997</v>
      </c>
      <c r="Y584" s="119">
        <v>21.86</v>
      </c>
      <c r="Z584" s="69"/>
      <c r="AA584" s="179"/>
      <c r="AB584" s="98"/>
      <c r="AC584" s="9"/>
      <c r="AD584" s="9"/>
      <c r="AE584" s="63"/>
      <c r="AF584" s="63"/>
      <c r="AG584" s="76"/>
      <c r="AH584" s="76"/>
      <c r="AI584" s="76"/>
      <c r="AJ584" s="76"/>
      <c r="AK584" s="76"/>
      <c r="AL584" s="76"/>
      <c r="AM584" s="76"/>
      <c r="AN584" s="76"/>
      <c r="AO584" s="76"/>
      <c r="AP584" s="76"/>
      <c r="AQ584" s="76"/>
      <c r="AR584" s="76"/>
      <c r="AS584" s="76"/>
      <c r="AT584" s="76"/>
      <c r="AU584" s="76"/>
      <c r="AV584" s="76"/>
      <c r="AW584" s="76"/>
      <c r="AX584" s="76"/>
      <c r="AY584" s="76"/>
      <c r="AZ584" s="76"/>
      <c r="BA584" s="76"/>
      <c r="BB584" s="76"/>
      <c r="BC584" s="76"/>
      <c r="BD584" s="76"/>
      <c r="BE584" s="76"/>
      <c r="BF584" s="76"/>
      <c r="BG584" s="76"/>
      <c r="BH584" s="76"/>
      <c r="BI584" s="76"/>
      <c r="BJ584" s="76"/>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c r="DX584" s="10"/>
      <c r="DY584" s="10"/>
      <c r="DZ584" s="10"/>
      <c r="EA584" s="10"/>
      <c r="EB584" s="10"/>
      <c r="EC584" s="10"/>
    </row>
    <row r="585" spans="1:133" s="84" customFormat="1" ht="17" x14ac:dyDescent="0.2">
      <c r="A585" s="100" t="str">
        <f>CONCATENATE(E585," ",F585)</f>
        <v>Odocoileus sp.</v>
      </c>
      <c r="B585" s="9"/>
      <c r="C585" s="69" t="s">
        <v>1571</v>
      </c>
      <c r="D585" s="8" t="s">
        <v>2345</v>
      </c>
      <c r="E585" s="2" t="s">
        <v>34</v>
      </c>
      <c r="F585" s="2" t="s">
        <v>15</v>
      </c>
      <c r="G585" s="9">
        <v>908</v>
      </c>
      <c r="H585" s="8">
        <v>2258</v>
      </c>
      <c r="I585" s="9" t="s">
        <v>100</v>
      </c>
      <c r="J585" s="8" t="s">
        <v>391</v>
      </c>
      <c r="K585" s="63" t="s">
        <v>470</v>
      </c>
      <c r="L585" s="175" t="s">
        <v>106</v>
      </c>
      <c r="M585" s="99"/>
      <c r="N585" s="105"/>
      <c r="O585" s="105"/>
      <c r="P585" s="63"/>
      <c r="Q585" s="69" t="s">
        <v>111</v>
      </c>
      <c r="R585" s="69" t="s">
        <v>111</v>
      </c>
      <c r="S585" s="69" t="s">
        <v>111</v>
      </c>
      <c r="T585" s="63" t="s">
        <v>171</v>
      </c>
      <c r="U585" s="63" t="s">
        <v>13</v>
      </c>
      <c r="V585" s="63"/>
      <c r="W585" s="63"/>
      <c r="X585" s="119">
        <v>37.58</v>
      </c>
      <c r="Y585" s="119">
        <v>21.32</v>
      </c>
      <c r="Z585" s="69"/>
      <c r="AA585" s="179"/>
      <c r="AB585" s="98"/>
      <c r="AC585" s="9"/>
      <c r="AD585" s="9"/>
      <c r="AE585" s="63"/>
      <c r="AF585" s="63"/>
      <c r="AG585" s="76"/>
      <c r="AH585" s="76"/>
      <c r="AI585" s="76"/>
      <c r="AJ585" s="76"/>
      <c r="AK585" s="76"/>
      <c r="AL585" s="76"/>
      <c r="AM585" s="76"/>
      <c r="AN585" s="76"/>
      <c r="AO585" s="76"/>
      <c r="AP585" s="76"/>
      <c r="AQ585" s="76"/>
      <c r="AR585" s="76"/>
      <c r="AS585" s="76"/>
      <c r="AT585" s="76"/>
      <c r="AU585" s="76"/>
      <c r="AV585" s="76"/>
      <c r="AW585" s="76"/>
      <c r="AX585" s="76"/>
      <c r="AY585" s="76"/>
      <c r="AZ585" s="76"/>
      <c r="BA585" s="76"/>
      <c r="BB585" s="76"/>
      <c r="BC585" s="76"/>
      <c r="BD585" s="76"/>
      <c r="BE585" s="76"/>
      <c r="BF585" s="76"/>
      <c r="BG585" s="76"/>
      <c r="BH585" s="76"/>
      <c r="BI585" s="76"/>
      <c r="BJ585" s="76"/>
      <c r="EA585" s="10"/>
      <c r="EB585" s="10"/>
      <c r="EC585" s="10"/>
    </row>
    <row r="586" spans="1:133" s="84" customFormat="1" ht="17" x14ac:dyDescent="0.2">
      <c r="A586" s="100" t="str">
        <f>CONCATENATE(E586," ",F586)</f>
        <v>Odocoileus sp.</v>
      </c>
      <c r="B586" s="9"/>
      <c r="C586" s="69" t="s">
        <v>1571</v>
      </c>
      <c r="D586" s="8" t="s">
        <v>2345</v>
      </c>
      <c r="E586" s="2" t="s">
        <v>34</v>
      </c>
      <c r="F586" s="2" t="s">
        <v>15</v>
      </c>
      <c r="G586" s="9">
        <v>908</v>
      </c>
      <c r="H586" s="8">
        <v>3329</v>
      </c>
      <c r="I586" s="9" t="s">
        <v>100</v>
      </c>
      <c r="J586" s="8" t="s">
        <v>391</v>
      </c>
      <c r="K586" s="63" t="s">
        <v>470</v>
      </c>
      <c r="L586" s="175" t="s">
        <v>119</v>
      </c>
      <c r="M586" s="99"/>
      <c r="N586" s="105"/>
      <c r="O586" s="105"/>
      <c r="P586" s="63"/>
      <c r="Q586" s="69" t="s">
        <v>111</v>
      </c>
      <c r="R586" s="69" t="s">
        <v>111</v>
      </c>
      <c r="S586" s="69" t="s">
        <v>111</v>
      </c>
      <c r="T586" s="63" t="s">
        <v>166</v>
      </c>
      <c r="U586" s="63" t="s">
        <v>13</v>
      </c>
      <c r="V586" s="63"/>
      <c r="W586" s="63"/>
      <c r="X586" s="119">
        <v>37.119999999999997</v>
      </c>
      <c r="Y586" s="119">
        <v>20.66</v>
      </c>
      <c r="Z586" s="69"/>
      <c r="AA586" s="179"/>
      <c r="AB586" s="98"/>
      <c r="AC586" s="9"/>
      <c r="AD586" s="9"/>
      <c r="AE586" s="63"/>
      <c r="AF586" s="63"/>
      <c r="AG586" s="76"/>
      <c r="AH586" s="76"/>
      <c r="AI586" s="76"/>
      <c r="AJ586" s="76"/>
      <c r="AK586" s="76"/>
      <c r="AL586" s="76"/>
      <c r="AM586" s="76"/>
      <c r="AN586" s="76"/>
      <c r="AO586" s="76"/>
      <c r="AP586" s="76"/>
      <c r="AQ586" s="76"/>
      <c r="AR586" s="76"/>
      <c r="AS586" s="76"/>
      <c r="AT586" s="76"/>
      <c r="AU586" s="76"/>
      <c r="AV586" s="76"/>
      <c r="AW586" s="76"/>
      <c r="AX586" s="76"/>
      <c r="AY586" s="76"/>
      <c r="AZ586" s="76"/>
      <c r="BA586" s="76"/>
      <c r="BB586" s="76"/>
      <c r="BC586" s="76"/>
      <c r="BD586" s="76"/>
      <c r="BE586" s="76"/>
      <c r="BF586" s="76"/>
      <c r="BG586" s="76"/>
      <c r="BH586" s="76"/>
      <c r="BI586" s="76"/>
      <c r="BJ586" s="76"/>
      <c r="EA586" s="10"/>
      <c r="EB586" s="10"/>
      <c r="EC586" s="10"/>
    </row>
    <row r="587" spans="1:133" s="84" customFormat="1" ht="17" x14ac:dyDescent="0.2">
      <c r="A587" s="100" t="str">
        <f>CONCATENATE(E587," ",F587)</f>
        <v>Odocoileus sp.</v>
      </c>
      <c r="B587" s="9"/>
      <c r="C587" s="69" t="s">
        <v>1571</v>
      </c>
      <c r="D587" s="8" t="s">
        <v>2345</v>
      </c>
      <c r="E587" s="2" t="s">
        <v>34</v>
      </c>
      <c r="F587" s="2" t="s">
        <v>15</v>
      </c>
      <c r="G587" s="9">
        <v>908</v>
      </c>
      <c r="H587" s="8">
        <v>3423</v>
      </c>
      <c r="I587" s="9" t="s">
        <v>100</v>
      </c>
      <c r="J587" s="8" t="s">
        <v>391</v>
      </c>
      <c r="K587" s="69" t="s">
        <v>470</v>
      </c>
      <c r="L587" s="175" t="s">
        <v>106</v>
      </c>
      <c r="M587" s="99"/>
      <c r="N587" s="105"/>
      <c r="O587" s="105"/>
      <c r="P587" s="63"/>
      <c r="Q587" s="69" t="s">
        <v>111</v>
      </c>
      <c r="R587" s="69" t="s">
        <v>111</v>
      </c>
      <c r="S587" s="69" t="s">
        <v>111</v>
      </c>
      <c r="T587" s="63" t="s">
        <v>166</v>
      </c>
      <c r="U587" s="63" t="s">
        <v>13</v>
      </c>
      <c r="V587" s="63"/>
      <c r="W587" s="63"/>
      <c r="X587" s="119">
        <v>40.46</v>
      </c>
      <c r="Y587" s="119">
        <v>21.57</v>
      </c>
      <c r="Z587" s="69"/>
      <c r="AA587" s="179"/>
      <c r="AB587" s="98"/>
      <c r="AC587" s="9"/>
      <c r="AD587" s="9"/>
      <c r="AE587" s="63"/>
      <c r="AF587" s="63"/>
      <c r="AG587" s="76"/>
      <c r="AH587" s="76"/>
      <c r="AI587" s="76"/>
      <c r="AJ587" s="76"/>
      <c r="AK587" s="76"/>
      <c r="AL587" s="76"/>
      <c r="AM587" s="76"/>
      <c r="AN587" s="76"/>
      <c r="AO587" s="76"/>
      <c r="AP587" s="76"/>
      <c r="AQ587" s="76"/>
      <c r="AR587" s="76"/>
      <c r="AS587" s="76"/>
      <c r="AT587" s="76"/>
      <c r="AU587" s="76"/>
      <c r="AV587" s="76"/>
      <c r="AW587" s="76"/>
      <c r="AX587" s="76"/>
      <c r="AY587" s="76"/>
      <c r="AZ587" s="76"/>
      <c r="BA587" s="76"/>
      <c r="BB587" s="76"/>
      <c r="BC587" s="76"/>
      <c r="BD587" s="76"/>
      <c r="BE587" s="76"/>
      <c r="BF587" s="76"/>
      <c r="BG587" s="76"/>
      <c r="BH587" s="76"/>
      <c r="BI587" s="76"/>
      <c r="BJ587" s="76"/>
      <c r="EA587" s="10"/>
      <c r="EB587" s="10"/>
      <c r="EC587" s="10"/>
    </row>
    <row r="588" spans="1:133" s="84" customFormat="1" ht="17" x14ac:dyDescent="0.2">
      <c r="A588" s="100" t="str">
        <f>CONCATENATE(E588," ",F588)</f>
        <v>Odocoileus sp.</v>
      </c>
      <c r="B588" s="9"/>
      <c r="C588" s="69" t="s">
        <v>1571</v>
      </c>
      <c r="D588" s="8" t="s">
        <v>2345</v>
      </c>
      <c r="E588" s="2" t="s">
        <v>34</v>
      </c>
      <c r="F588" s="2" t="s">
        <v>15</v>
      </c>
      <c r="G588" s="9">
        <v>908</v>
      </c>
      <c r="H588" s="8">
        <v>3433</v>
      </c>
      <c r="I588" s="9" t="s">
        <v>100</v>
      </c>
      <c r="J588" s="8" t="s">
        <v>391</v>
      </c>
      <c r="K588" s="69" t="s">
        <v>470</v>
      </c>
      <c r="L588" s="175" t="s">
        <v>106</v>
      </c>
      <c r="M588" s="99"/>
      <c r="N588" s="105"/>
      <c r="O588" s="105"/>
      <c r="P588" s="63"/>
      <c r="Q588" s="69" t="s">
        <v>111</v>
      </c>
      <c r="R588" s="69" t="s">
        <v>111</v>
      </c>
      <c r="S588" s="69" t="s">
        <v>111</v>
      </c>
      <c r="T588" s="63" t="s">
        <v>171</v>
      </c>
      <c r="U588" s="63" t="s">
        <v>13</v>
      </c>
      <c r="V588" s="63"/>
      <c r="W588" s="63"/>
      <c r="X588" s="119">
        <v>38.659999999999997</v>
      </c>
      <c r="Y588" s="119">
        <v>22.51</v>
      </c>
      <c r="Z588" s="69"/>
      <c r="AA588" s="179"/>
      <c r="AB588" s="98"/>
      <c r="AC588" s="9"/>
      <c r="AD588" s="9"/>
      <c r="AE588" s="63"/>
      <c r="AF588" s="63"/>
      <c r="AG588" s="76"/>
      <c r="AH588" s="76"/>
      <c r="AI588" s="76"/>
      <c r="AJ588" s="76"/>
      <c r="AK588" s="76"/>
      <c r="AL588" s="76"/>
      <c r="AM588" s="76"/>
      <c r="AN588" s="76"/>
      <c r="AO588" s="76"/>
      <c r="AP588" s="76"/>
      <c r="AQ588" s="76"/>
      <c r="AR588" s="76"/>
      <c r="AS588" s="76"/>
      <c r="AT588" s="76"/>
      <c r="AU588" s="76"/>
      <c r="AV588" s="76"/>
      <c r="AW588" s="76"/>
      <c r="AX588" s="76"/>
      <c r="AY588" s="76"/>
      <c r="AZ588" s="76"/>
      <c r="BA588" s="76"/>
      <c r="BB588" s="76"/>
      <c r="BC588" s="76"/>
      <c r="BD588" s="76"/>
      <c r="BE588" s="76"/>
      <c r="BF588" s="76"/>
      <c r="BG588" s="76"/>
      <c r="BH588" s="76"/>
      <c r="BI588" s="76"/>
      <c r="BJ588" s="76"/>
      <c r="EA588" s="10"/>
      <c r="EB588" s="10"/>
      <c r="EC588" s="10"/>
    </row>
    <row r="589" spans="1:133" s="84" customFormat="1" ht="17" x14ac:dyDescent="0.2">
      <c r="A589" s="100" t="str">
        <f>CONCATENATE(E589," ",F589)</f>
        <v>Odocoileus sp.</v>
      </c>
      <c r="B589" s="9"/>
      <c r="C589" s="69" t="s">
        <v>1571</v>
      </c>
      <c r="D589" s="8" t="s">
        <v>2345</v>
      </c>
      <c r="E589" s="2" t="s">
        <v>34</v>
      </c>
      <c r="F589" s="2" t="s">
        <v>15</v>
      </c>
      <c r="G589" s="9">
        <v>908</v>
      </c>
      <c r="H589" s="8">
        <v>3968</v>
      </c>
      <c r="I589" s="9" t="s">
        <v>100</v>
      </c>
      <c r="J589" s="8" t="s">
        <v>391</v>
      </c>
      <c r="K589" s="69" t="s">
        <v>470</v>
      </c>
      <c r="L589" s="175" t="s">
        <v>113</v>
      </c>
      <c r="M589" s="99"/>
      <c r="N589" s="105"/>
      <c r="O589" s="105"/>
      <c r="P589" s="63"/>
      <c r="Q589" s="69" t="s">
        <v>111</v>
      </c>
      <c r="R589" s="69" t="s">
        <v>111</v>
      </c>
      <c r="S589" s="69" t="s">
        <v>111</v>
      </c>
      <c r="T589" s="63" t="s">
        <v>166</v>
      </c>
      <c r="U589" s="63" t="s">
        <v>13</v>
      </c>
      <c r="V589" s="63"/>
      <c r="W589" s="63"/>
      <c r="X589" s="119">
        <v>39.229999999999997</v>
      </c>
      <c r="Y589" s="119">
        <v>23.28</v>
      </c>
      <c r="Z589" s="69"/>
      <c r="AA589" s="179"/>
      <c r="AB589" s="98"/>
      <c r="AC589" s="9"/>
      <c r="AD589" s="9"/>
      <c r="AE589" s="63"/>
      <c r="AF589" s="63"/>
      <c r="AG589" s="76"/>
      <c r="AH589" s="76"/>
      <c r="AI589" s="76"/>
      <c r="AJ589" s="76"/>
      <c r="AK589" s="76"/>
      <c r="AL589" s="76"/>
      <c r="AM589" s="76"/>
      <c r="AN589" s="76"/>
      <c r="AO589" s="76"/>
      <c r="AP589" s="76"/>
      <c r="AQ589" s="76"/>
      <c r="AR589" s="76"/>
      <c r="AS589" s="76"/>
      <c r="AT589" s="76"/>
      <c r="AU589" s="76"/>
      <c r="AV589" s="76"/>
      <c r="AW589" s="76"/>
      <c r="AX589" s="76"/>
      <c r="AY589" s="76"/>
      <c r="AZ589" s="76"/>
      <c r="BA589" s="76"/>
      <c r="BB589" s="76"/>
      <c r="BC589" s="76"/>
      <c r="BD589" s="76"/>
      <c r="BE589" s="76"/>
      <c r="BF589" s="76"/>
      <c r="BG589" s="76"/>
      <c r="BH589" s="76"/>
      <c r="BI589" s="76"/>
      <c r="BJ589" s="76"/>
      <c r="EA589" s="10"/>
      <c r="EB589" s="10"/>
      <c r="EC589" s="10"/>
    </row>
    <row r="590" spans="1:133" s="84" customFormat="1" ht="17" x14ac:dyDescent="0.2">
      <c r="A590" s="100" t="str">
        <f>CONCATENATE(E590," ",F590)</f>
        <v>Odocoileus sp.</v>
      </c>
      <c r="B590" s="9"/>
      <c r="C590" s="69" t="s">
        <v>1571</v>
      </c>
      <c r="D590" s="8" t="s">
        <v>2345</v>
      </c>
      <c r="E590" s="2" t="s">
        <v>34</v>
      </c>
      <c r="F590" s="2" t="s">
        <v>15</v>
      </c>
      <c r="G590" s="9">
        <v>908</v>
      </c>
      <c r="H590" s="8">
        <v>3969</v>
      </c>
      <c r="I590" s="9" t="s">
        <v>100</v>
      </c>
      <c r="J590" s="8" t="s">
        <v>391</v>
      </c>
      <c r="K590" s="69" t="s">
        <v>470</v>
      </c>
      <c r="L590" s="175" t="s">
        <v>113</v>
      </c>
      <c r="M590" s="99"/>
      <c r="N590" s="105"/>
      <c r="O590" s="105"/>
      <c r="P590" s="63"/>
      <c r="Q590" s="69" t="s">
        <v>111</v>
      </c>
      <c r="R590" s="69" t="s">
        <v>111</v>
      </c>
      <c r="S590" s="69" t="s">
        <v>111</v>
      </c>
      <c r="T590" s="63" t="s">
        <v>166</v>
      </c>
      <c r="U590" s="63" t="s">
        <v>13</v>
      </c>
      <c r="V590" s="63"/>
      <c r="W590" s="63"/>
      <c r="X590" s="119">
        <v>34.229999999999997</v>
      </c>
      <c r="Y590" s="119">
        <v>19.05</v>
      </c>
      <c r="Z590" s="69"/>
      <c r="AA590" s="179"/>
      <c r="AB590" s="98"/>
      <c r="AC590" s="9"/>
      <c r="AD590" s="9"/>
      <c r="AE590" s="63"/>
      <c r="AF590" s="63"/>
      <c r="AG590" s="76"/>
      <c r="AH590" s="76"/>
      <c r="AI590" s="76"/>
      <c r="AJ590" s="76"/>
      <c r="AK590" s="76"/>
      <c r="AL590" s="76"/>
      <c r="AM590" s="76"/>
      <c r="AN590" s="76"/>
      <c r="AO590" s="76"/>
      <c r="AP590" s="76"/>
      <c r="AQ590" s="76"/>
      <c r="AR590" s="76"/>
      <c r="AS590" s="76"/>
      <c r="AT590" s="76"/>
      <c r="AU590" s="76"/>
      <c r="AV590" s="76"/>
      <c r="AW590" s="76"/>
      <c r="AX590" s="76"/>
      <c r="AY590" s="76"/>
      <c r="AZ590" s="76"/>
      <c r="BA590" s="76"/>
      <c r="BB590" s="76"/>
      <c r="BC590" s="76"/>
      <c r="BD590" s="76"/>
      <c r="BE590" s="76"/>
      <c r="BF590" s="76"/>
      <c r="BG590" s="76"/>
      <c r="BH590" s="76"/>
      <c r="BI590" s="76"/>
      <c r="BJ590" s="76"/>
      <c r="BK590" s="76"/>
      <c r="BL590" s="76"/>
      <c r="BM590" s="76"/>
      <c r="BN590" s="76"/>
      <c r="BO590" s="76"/>
      <c r="BP590" s="76"/>
      <c r="BQ590" s="76"/>
      <c r="BR590" s="76"/>
      <c r="BS590" s="76"/>
      <c r="BT590" s="76"/>
      <c r="BU590" s="76"/>
      <c r="BV590" s="76"/>
      <c r="BW590" s="76"/>
      <c r="BX590" s="76"/>
      <c r="BY590" s="76"/>
      <c r="BZ590" s="76"/>
      <c r="CA590" s="76"/>
      <c r="CB590" s="76"/>
      <c r="CC590" s="76"/>
      <c r="CD590" s="76"/>
      <c r="CE590" s="76"/>
      <c r="CF590" s="76"/>
      <c r="CG590" s="76"/>
      <c r="CH590" s="76"/>
      <c r="CI590" s="76"/>
      <c r="CJ590" s="76"/>
      <c r="CK590" s="76"/>
      <c r="CL590" s="76"/>
      <c r="CM590" s="76"/>
      <c r="CN590" s="76"/>
      <c r="CO590" s="76"/>
      <c r="CP590" s="76"/>
      <c r="CQ590" s="76"/>
      <c r="CR590" s="76"/>
      <c r="CS590" s="76"/>
      <c r="CT590" s="76"/>
      <c r="CU590" s="76"/>
      <c r="CV590" s="76"/>
      <c r="CW590" s="76"/>
      <c r="CX590" s="76"/>
      <c r="CY590" s="76"/>
      <c r="CZ590" s="76"/>
      <c r="DA590" s="76"/>
      <c r="DB590" s="76"/>
      <c r="DC590" s="76"/>
      <c r="DD590" s="76"/>
      <c r="DE590" s="76"/>
      <c r="DF590" s="76"/>
      <c r="DG590" s="76"/>
      <c r="DH590" s="76"/>
      <c r="DI590" s="76"/>
      <c r="DJ590" s="76"/>
      <c r="DK590" s="76"/>
      <c r="DL590" s="76"/>
      <c r="DM590" s="76"/>
      <c r="DN590" s="76"/>
      <c r="DO590" s="76"/>
      <c r="DP590" s="76"/>
      <c r="DQ590" s="76"/>
      <c r="DR590" s="76"/>
      <c r="DS590" s="76"/>
      <c r="DT590" s="76"/>
      <c r="DU590" s="76"/>
      <c r="DV590" s="76"/>
      <c r="DW590" s="76"/>
      <c r="DX590" s="76"/>
      <c r="DY590" s="76"/>
      <c r="DZ590" s="76"/>
      <c r="EA590" s="10"/>
      <c r="EB590" s="10"/>
      <c r="EC590" s="10"/>
    </row>
    <row r="591" spans="1:133" s="84" customFormat="1" ht="17" x14ac:dyDescent="0.2">
      <c r="A591" s="100" t="str">
        <f>CONCATENATE(E591," ",F591)</f>
        <v>Odocoileus sp.</v>
      </c>
      <c r="B591" s="9"/>
      <c r="C591" s="69" t="s">
        <v>1571</v>
      </c>
      <c r="D591" s="8" t="s">
        <v>2345</v>
      </c>
      <c r="E591" s="2" t="s">
        <v>34</v>
      </c>
      <c r="F591" s="2" t="s">
        <v>15</v>
      </c>
      <c r="G591" s="9">
        <v>908</v>
      </c>
      <c r="H591" s="8">
        <v>3970</v>
      </c>
      <c r="I591" s="9" t="s">
        <v>100</v>
      </c>
      <c r="J591" s="8" t="s">
        <v>391</v>
      </c>
      <c r="K591" s="69" t="s">
        <v>470</v>
      </c>
      <c r="L591" s="175" t="s">
        <v>113</v>
      </c>
      <c r="M591" s="99"/>
      <c r="N591" s="105"/>
      <c r="O591" s="105"/>
      <c r="P591" s="63"/>
      <c r="Q591" s="69" t="s">
        <v>111</v>
      </c>
      <c r="R591" s="69" t="s">
        <v>111</v>
      </c>
      <c r="S591" s="69" t="s">
        <v>111</v>
      </c>
      <c r="T591" s="63" t="s">
        <v>166</v>
      </c>
      <c r="U591" s="63" t="s">
        <v>13</v>
      </c>
      <c r="V591" s="63"/>
      <c r="W591" s="63"/>
      <c r="X591" s="119">
        <v>38.520000000000003</v>
      </c>
      <c r="Y591" s="119">
        <v>20.97</v>
      </c>
      <c r="Z591" s="69"/>
      <c r="AA591" s="179"/>
      <c r="AB591" s="98"/>
      <c r="AC591" s="9"/>
      <c r="AD591" s="9"/>
      <c r="AE591" s="63"/>
      <c r="AF591" s="63"/>
      <c r="AG591" s="76"/>
      <c r="AH591" s="76"/>
      <c r="AI591" s="76"/>
      <c r="AJ591" s="76"/>
      <c r="AK591" s="76"/>
      <c r="AL591" s="76"/>
      <c r="AM591" s="76"/>
      <c r="AN591" s="76"/>
      <c r="AO591" s="76"/>
      <c r="AP591" s="76"/>
      <c r="AQ591" s="76"/>
      <c r="AR591" s="76"/>
      <c r="AS591" s="76"/>
      <c r="AT591" s="76"/>
      <c r="AU591" s="76"/>
      <c r="AV591" s="76"/>
      <c r="AW591" s="76"/>
      <c r="AX591" s="76"/>
      <c r="AY591" s="76"/>
      <c r="AZ591" s="76"/>
      <c r="BA591" s="76"/>
      <c r="BB591" s="76"/>
      <c r="BC591" s="76"/>
      <c r="BD591" s="76"/>
      <c r="BE591" s="76"/>
      <c r="BF591" s="76"/>
      <c r="BG591" s="76"/>
      <c r="BH591" s="76"/>
      <c r="BI591" s="76"/>
      <c r="BJ591" s="76"/>
      <c r="BK591" s="76"/>
      <c r="BL591" s="76"/>
      <c r="BM591" s="76"/>
      <c r="BN591" s="76"/>
      <c r="BO591" s="76"/>
      <c r="BP591" s="76"/>
      <c r="BQ591" s="76"/>
      <c r="BR591" s="76"/>
      <c r="BS591" s="76"/>
      <c r="BT591" s="76"/>
      <c r="BU591" s="76"/>
      <c r="BV591" s="76"/>
      <c r="BW591" s="76"/>
      <c r="BX591" s="76"/>
      <c r="BY591" s="76"/>
      <c r="BZ591" s="76"/>
      <c r="CA591" s="76"/>
      <c r="CB591" s="76"/>
      <c r="CC591" s="76"/>
      <c r="CD591" s="76"/>
      <c r="CE591" s="76"/>
      <c r="CF591" s="76"/>
      <c r="CG591" s="76"/>
      <c r="CH591" s="76"/>
      <c r="CI591" s="76"/>
      <c r="CJ591" s="76"/>
      <c r="CK591" s="76"/>
      <c r="CL591" s="76"/>
      <c r="CM591" s="76"/>
      <c r="CN591" s="76"/>
      <c r="CO591" s="76"/>
      <c r="CP591" s="76"/>
      <c r="CQ591" s="76"/>
      <c r="CR591" s="76"/>
      <c r="CS591" s="76"/>
      <c r="CT591" s="76"/>
      <c r="CU591" s="76"/>
      <c r="CV591" s="76"/>
      <c r="CW591" s="76"/>
      <c r="CX591" s="76"/>
      <c r="CY591" s="76"/>
      <c r="CZ591" s="76"/>
      <c r="DA591" s="76"/>
      <c r="DB591" s="76"/>
      <c r="DC591" s="76"/>
      <c r="DD591" s="76"/>
      <c r="DE591" s="76"/>
      <c r="DF591" s="76"/>
      <c r="DG591" s="76"/>
      <c r="DH591" s="76"/>
      <c r="DI591" s="76"/>
      <c r="DJ591" s="76"/>
      <c r="DK591" s="76"/>
      <c r="DL591" s="76"/>
      <c r="DM591" s="76"/>
      <c r="DN591" s="76"/>
      <c r="DO591" s="76"/>
      <c r="DP591" s="76"/>
      <c r="DQ591" s="76"/>
      <c r="DR591" s="76"/>
      <c r="DS591" s="76"/>
      <c r="DT591" s="76"/>
      <c r="DU591" s="76"/>
      <c r="DV591" s="76"/>
      <c r="DW591" s="76"/>
      <c r="DX591" s="76"/>
      <c r="DY591" s="76"/>
      <c r="DZ591" s="76"/>
      <c r="EA591" s="10"/>
      <c r="EB591" s="10"/>
      <c r="EC591" s="10"/>
    </row>
    <row r="592" spans="1:133" s="84" customFormat="1" ht="17" x14ac:dyDescent="0.2">
      <c r="A592" s="100" t="str">
        <f>CONCATENATE(E592," ",F592)</f>
        <v>Odocoileus sp.</v>
      </c>
      <c r="B592" s="9"/>
      <c r="C592" s="69" t="s">
        <v>1571</v>
      </c>
      <c r="D592" s="8" t="s">
        <v>2345</v>
      </c>
      <c r="E592" s="2" t="s">
        <v>34</v>
      </c>
      <c r="F592" s="2" t="s">
        <v>15</v>
      </c>
      <c r="G592" s="9">
        <v>908</v>
      </c>
      <c r="H592" s="8">
        <v>3971</v>
      </c>
      <c r="I592" s="9" t="s">
        <v>100</v>
      </c>
      <c r="J592" s="8" t="s">
        <v>391</v>
      </c>
      <c r="K592" s="69" t="s">
        <v>470</v>
      </c>
      <c r="L592" s="175" t="s">
        <v>113</v>
      </c>
      <c r="M592" s="99"/>
      <c r="N592" s="105"/>
      <c r="O592" s="105"/>
      <c r="P592" s="63"/>
      <c r="Q592" s="69" t="s">
        <v>111</v>
      </c>
      <c r="R592" s="69" t="s">
        <v>111</v>
      </c>
      <c r="S592" s="69" t="s">
        <v>111</v>
      </c>
      <c r="T592" s="63" t="s">
        <v>171</v>
      </c>
      <c r="U592" s="63" t="s">
        <v>13</v>
      </c>
      <c r="V592" s="63"/>
      <c r="W592" s="63"/>
      <c r="X592" s="119">
        <v>37.86</v>
      </c>
      <c r="Y592" s="119">
        <v>20.420000000000002</v>
      </c>
      <c r="Z592" s="69"/>
      <c r="AA592" s="179"/>
      <c r="AB592" s="98"/>
      <c r="AC592" s="9"/>
      <c r="AD592" s="9"/>
      <c r="AE592" s="63"/>
      <c r="AF592" s="63"/>
      <c r="AG592" s="76"/>
      <c r="AH592" s="76"/>
      <c r="AI592" s="76"/>
      <c r="AJ592" s="76"/>
      <c r="AK592" s="76"/>
      <c r="AL592" s="76"/>
      <c r="AM592" s="76"/>
      <c r="AN592" s="76"/>
      <c r="AO592" s="76"/>
      <c r="AP592" s="76"/>
      <c r="AQ592" s="76"/>
      <c r="AR592" s="76"/>
      <c r="AS592" s="76"/>
      <c r="AT592" s="76"/>
      <c r="AU592" s="76"/>
      <c r="AV592" s="76"/>
      <c r="AW592" s="76"/>
      <c r="AX592" s="76"/>
      <c r="AY592" s="76"/>
      <c r="AZ592" s="76"/>
      <c r="BA592" s="76"/>
      <c r="BB592" s="76"/>
      <c r="BC592" s="76"/>
      <c r="BD592" s="76"/>
      <c r="BE592" s="76"/>
      <c r="BF592" s="76"/>
      <c r="BG592" s="76"/>
      <c r="BH592" s="76"/>
      <c r="BI592" s="76"/>
      <c r="BJ592" s="76"/>
      <c r="BK592" s="76"/>
      <c r="BL592" s="76"/>
      <c r="BM592" s="76"/>
      <c r="BN592" s="76"/>
      <c r="BO592" s="76"/>
      <c r="BP592" s="76"/>
      <c r="BQ592" s="76"/>
      <c r="BR592" s="76"/>
      <c r="BS592" s="76"/>
      <c r="BT592" s="76"/>
      <c r="BU592" s="76"/>
      <c r="BV592" s="76"/>
      <c r="BW592" s="76"/>
      <c r="BX592" s="76"/>
      <c r="BY592" s="76"/>
      <c r="BZ592" s="76"/>
      <c r="CA592" s="76"/>
      <c r="CB592" s="76"/>
      <c r="CC592" s="76"/>
      <c r="CD592" s="76"/>
      <c r="CE592" s="76"/>
      <c r="CF592" s="76"/>
      <c r="CG592" s="76"/>
      <c r="CH592" s="76"/>
      <c r="CI592" s="76"/>
      <c r="CJ592" s="76"/>
      <c r="CK592" s="76"/>
      <c r="CL592" s="76"/>
      <c r="CM592" s="76"/>
      <c r="CN592" s="76"/>
      <c r="CO592" s="76"/>
      <c r="CP592" s="76"/>
      <c r="CQ592" s="76"/>
      <c r="CR592" s="76"/>
      <c r="CS592" s="76"/>
      <c r="CT592" s="76"/>
      <c r="CU592" s="76"/>
      <c r="CV592" s="76"/>
      <c r="CW592" s="76"/>
      <c r="CX592" s="76"/>
      <c r="CY592" s="76"/>
      <c r="CZ592" s="76"/>
      <c r="DA592" s="76"/>
      <c r="DB592" s="76"/>
      <c r="DC592" s="76"/>
      <c r="DD592" s="76"/>
      <c r="DE592" s="76"/>
      <c r="DF592" s="76"/>
      <c r="DG592" s="76"/>
      <c r="DH592" s="76"/>
      <c r="DI592" s="76"/>
      <c r="DJ592" s="76"/>
      <c r="DK592" s="76"/>
      <c r="DL592" s="76"/>
      <c r="DM592" s="76"/>
      <c r="DN592" s="76"/>
      <c r="DO592" s="76"/>
      <c r="DP592" s="76"/>
      <c r="DQ592" s="76"/>
      <c r="DR592" s="76"/>
      <c r="DS592" s="76"/>
      <c r="DT592" s="76"/>
      <c r="DU592" s="76"/>
      <c r="DV592" s="76"/>
      <c r="DW592" s="76"/>
      <c r="DX592" s="76"/>
      <c r="DY592" s="76"/>
      <c r="DZ592" s="76"/>
      <c r="EA592" s="10"/>
      <c r="EB592" s="10"/>
      <c r="EC592" s="10"/>
    </row>
    <row r="593" spans="1:133" s="84" customFormat="1" ht="17" x14ac:dyDescent="0.2">
      <c r="A593" s="100" t="str">
        <f>CONCATENATE(E593," ",F593)</f>
        <v>Odocoileus sp.</v>
      </c>
      <c r="B593" s="9"/>
      <c r="C593" s="69" t="s">
        <v>1571</v>
      </c>
      <c r="D593" s="8" t="s">
        <v>2345</v>
      </c>
      <c r="E593" s="2" t="s">
        <v>34</v>
      </c>
      <c r="F593" s="2" t="s">
        <v>15</v>
      </c>
      <c r="G593" s="9">
        <v>908</v>
      </c>
      <c r="H593" s="8">
        <v>3972</v>
      </c>
      <c r="I593" s="9" t="s">
        <v>100</v>
      </c>
      <c r="J593" s="8" t="s">
        <v>391</v>
      </c>
      <c r="K593" s="69" t="s">
        <v>470</v>
      </c>
      <c r="L593" s="175" t="s">
        <v>113</v>
      </c>
      <c r="M593" s="99"/>
      <c r="N593" s="105"/>
      <c r="O593" s="105"/>
      <c r="P593" s="63"/>
      <c r="Q593" s="69" t="s">
        <v>111</v>
      </c>
      <c r="R593" s="69" t="s">
        <v>111</v>
      </c>
      <c r="S593" s="69" t="s">
        <v>111</v>
      </c>
      <c r="T593" s="63" t="s">
        <v>171</v>
      </c>
      <c r="U593" s="63" t="s">
        <v>13</v>
      </c>
      <c r="V593" s="63"/>
      <c r="W593" s="63"/>
      <c r="X593" s="119">
        <v>35.01</v>
      </c>
      <c r="Y593" s="119">
        <v>19.8</v>
      </c>
      <c r="Z593" s="69"/>
      <c r="AA593" s="179"/>
      <c r="AB593" s="98"/>
      <c r="AC593" s="9"/>
      <c r="AD593" s="9"/>
      <c r="AE593" s="63"/>
      <c r="AF593" s="63"/>
      <c r="AG593" s="76"/>
      <c r="AH593" s="76"/>
      <c r="AI593" s="76"/>
      <c r="AJ593" s="76"/>
      <c r="AK593" s="76"/>
      <c r="AL593" s="76"/>
      <c r="AM593" s="76"/>
      <c r="AN593" s="76"/>
      <c r="AO593" s="76"/>
      <c r="AP593" s="76"/>
      <c r="AQ593" s="76"/>
      <c r="AR593" s="76"/>
      <c r="AS593" s="76"/>
      <c r="AT593" s="76"/>
      <c r="AU593" s="76"/>
      <c r="AV593" s="76"/>
      <c r="AW593" s="76"/>
      <c r="AX593" s="76"/>
      <c r="AY593" s="76"/>
      <c r="AZ593" s="76"/>
      <c r="BA593" s="76"/>
      <c r="BB593" s="76"/>
      <c r="BC593" s="76"/>
      <c r="BD593" s="76"/>
      <c r="BE593" s="76"/>
      <c r="BF593" s="76"/>
      <c r="BG593" s="76"/>
      <c r="BH593" s="76"/>
      <c r="BI593" s="76"/>
      <c r="BJ593" s="76"/>
      <c r="BK593" s="76"/>
      <c r="BL593" s="76"/>
      <c r="BM593" s="76"/>
      <c r="BN593" s="76"/>
      <c r="BO593" s="76"/>
      <c r="BP593" s="76"/>
      <c r="BQ593" s="76"/>
      <c r="BR593" s="76"/>
      <c r="BS593" s="76"/>
      <c r="BT593" s="76"/>
      <c r="BU593" s="76"/>
      <c r="BV593" s="76"/>
      <c r="BW593" s="76"/>
      <c r="BX593" s="76"/>
      <c r="BY593" s="76"/>
      <c r="BZ593" s="76"/>
      <c r="CA593" s="76"/>
      <c r="CB593" s="76"/>
      <c r="CC593" s="76"/>
      <c r="CD593" s="76"/>
      <c r="CE593" s="76"/>
      <c r="CF593" s="76"/>
      <c r="CG593" s="76"/>
      <c r="CH593" s="76"/>
      <c r="CI593" s="76"/>
      <c r="CJ593" s="76"/>
      <c r="CK593" s="76"/>
      <c r="CL593" s="76"/>
      <c r="CM593" s="76"/>
      <c r="CN593" s="76"/>
      <c r="CO593" s="76"/>
      <c r="CP593" s="76"/>
      <c r="CQ593" s="76"/>
      <c r="CR593" s="76"/>
      <c r="CS593" s="76"/>
      <c r="CT593" s="76"/>
      <c r="CU593" s="76"/>
      <c r="CV593" s="76"/>
      <c r="CW593" s="76"/>
      <c r="CX593" s="76"/>
      <c r="CY593" s="76"/>
      <c r="CZ593" s="76"/>
      <c r="DA593" s="76"/>
      <c r="DB593" s="76"/>
      <c r="DC593" s="76"/>
      <c r="DD593" s="76"/>
      <c r="DE593" s="76"/>
      <c r="DF593" s="76"/>
      <c r="DG593" s="76"/>
      <c r="DH593" s="76"/>
      <c r="DI593" s="76"/>
      <c r="DJ593" s="76"/>
      <c r="DK593" s="76"/>
      <c r="DL593" s="76"/>
      <c r="DM593" s="76"/>
      <c r="DN593" s="76"/>
      <c r="DO593" s="76"/>
      <c r="DP593" s="76"/>
      <c r="DQ593" s="76"/>
      <c r="DR593" s="76"/>
      <c r="DS593" s="76"/>
      <c r="DT593" s="76"/>
      <c r="DU593" s="76"/>
      <c r="DV593" s="76"/>
      <c r="DW593" s="76"/>
      <c r="DX593" s="76"/>
      <c r="DY593" s="76"/>
      <c r="DZ593" s="76"/>
      <c r="EA593" s="10"/>
      <c r="EB593" s="10"/>
      <c r="EC593" s="10"/>
    </row>
    <row r="594" spans="1:133" s="84" customFormat="1" ht="17" x14ac:dyDescent="0.2">
      <c r="A594" s="100" t="str">
        <f>CONCATENATE(E594," ",F594)</f>
        <v>Odocoileus sp.</v>
      </c>
      <c r="B594" s="9" t="s">
        <v>1807</v>
      </c>
      <c r="C594" s="69" t="s">
        <v>1571</v>
      </c>
      <c r="D594" s="8" t="s">
        <v>2345</v>
      </c>
      <c r="E594" s="2" t="s">
        <v>34</v>
      </c>
      <c r="F594" s="2" t="s">
        <v>15</v>
      </c>
      <c r="G594" s="9">
        <v>908</v>
      </c>
      <c r="H594" s="8">
        <v>4524</v>
      </c>
      <c r="I594" s="9" t="s">
        <v>100</v>
      </c>
      <c r="J594" s="8" t="s">
        <v>391</v>
      </c>
      <c r="K594" s="69" t="s">
        <v>470</v>
      </c>
      <c r="L594" s="175" t="s">
        <v>1809</v>
      </c>
      <c r="M594" s="134"/>
      <c r="N594" s="105"/>
      <c r="O594" s="105"/>
      <c r="P594" s="63"/>
      <c r="Q594" s="69" t="s">
        <v>111</v>
      </c>
      <c r="R594" s="69" t="s">
        <v>111</v>
      </c>
      <c r="S594" s="69" t="s">
        <v>111</v>
      </c>
      <c r="T594" s="63"/>
      <c r="U594" s="63" t="s">
        <v>13</v>
      </c>
      <c r="V594" s="63"/>
      <c r="W594" s="63"/>
      <c r="X594" s="119">
        <v>37.11</v>
      </c>
      <c r="Y594" s="119">
        <v>22.12</v>
      </c>
      <c r="Z594" s="69"/>
      <c r="AA594" s="179"/>
      <c r="AB594" s="98"/>
      <c r="AC594" s="9"/>
      <c r="AD594" s="9" t="s">
        <v>112</v>
      </c>
      <c r="AE594" s="63"/>
      <c r="AF594" s="63"/>
      <c r="AG594" s="76"/>
      <c r="AH594" s="76"/>
      <c r="AI594" s="76"/>
      <c r="AJ594" s="76"/>
      <c r="AK594" s="76"/>
      <c r="AL594" s="76"/>
      <c r="AM594" s="76"/>
      <c r="AN594" s="76"/>
      <c r="AO594" s="76"/>
      <c r="AP594" s="76"/>
      <c r="AQ594" s="76"/>
      <c r="AR594" s="76"/>
      <c r="AS594" s="76"/>
      <c r="AT594" s="76"/>
      <c r="AU594" s="76"/>
      <c r="AV594" s="76"/>
      <c r="AW594" s="76"/>
      <c r="AX594" s="76"/>
      <c r="AY594" s="76"/>
      <c r="AZ594" s="76"/>
      <c r="BA594" s="76"/>
      <c r="BB594" s="76"/>
      <c r="BC594" s="76"/>
      <c r="BD594" s="76"/>
      <c r="BE594" s="76"/>
      <c r="BF594" s="76"/>
      <c r="BG594" s="76"/>
      <c r="BH594" s="76"/>
      <c r="BI594" s="76"/>
      <c r="BJ594" s="76"/>
      <c r="EA594" s="10"/>
      <c r="EB594" s="10"/>
      <c r="EC594" s="10"/>
    </row>
    <row r="595" spans="1:133" s="84" customFormat="1" ht="17" x14ac:dyDescent="0.2">
      <c r="A595" s="100" t="str">
        <f>CONCATENATE(E595," ",F595)</f>
        <v>Odocoileus sp.</v>
      </c>
      <c r="B595" s="9"/>
      <c r="C595" s="69" t="s">
        <v>1571</v>
      </c>
      <c r="D595" s="8" t="s">
        <v>2345</v>
      </c>
      <c r="E595" s="2" t="s">
        <v>34</v>
      </c>
      <c r="F595" s="2" t="s">
        <v>15</v>
      </c>
      <c r="G595" s="9">
        <v>908</v>
      </c>
      <c r="H595" s="8" t="s">
        <v>123</v>
      </c>
      <c r="I595" s="9" t="s">
        <v>100</v>
      </c>
      <c r="J595" s="8" t="s">
        <v>391</v>
      </c>
      <c r="K595" s="69" t="s">
        <v>470</v>
      </c>
      <c r="L595" s="175" t="s">
        <v>113</v>
      </c>
      <c r="M595" s="99"/>
      <c r="N595" s="105"/>
      <c r="O595" s="105"/>
      <c r="P595" s="63"/>
      <c r="Q595" s="69" t="s">
        <v>111</v>
      </c>
      <c r="R595" s="69" t="s">
        <v>111</v>
      </c>
      <c r="S595" s="69" t="s">
        <v>111</v>
      </c>
      <c r="T595" s="63" t="s">
        <v>166</v>
      </c>
      <c r="U595" s="63" t="s">
        <v>13</v>
      </c>
      <c r="V595" s="63"/>
      <c r="W595" s="63"/>
      <c r="X595" s="119">
        <v>35.270000000000003</v>
      </c>
      <c r="Y595" s="119">
        <v>21.42</v>
      </c>
      <c r="Z595" s="69"/>
      <c r="AA595" s="179"/>
      <c r="AB595" s="98"/>
      <c r="AC595" s="9"/>
      <c r="AD595" s="9"/>
      <c r="AE595" s="63"/>
      <c r="AF595" s="63"/>
      <c r="AG595" s="76"/>
      <c r="AH595" s="76"/>
      <c r="AI595" s="76"/>
      <c r="AJ595" s="76"/>
      <c r="AK595" s="76"/>
      <c r="AL595" s="76"/>
      <c r="AM595" s="76"/>
      <c r="AN595" s="76"/>
      <c r="AO595" s="76"/>
      <c r="AP595" s="76"/>
      <c r="AQ595" s="76"/>
      <c r="AR595" s="76"/>
      <c r="AS595" s="76"/>
      <c r="AT595" s="76"/>
      <c r="AU595" s="76"/>
      <c r="AV595" s="76"/>
      <c r="AW595" s="76"/>
      <c r="AX595" s="76"/>
      <c r="AY595" s="76"/>
      <c r="AZ595" s="76"/>
      <c r="BA595" s="76"/>
      <c r="BB595" s="76"/>
      <c r="BC595" s="76"/>
      <c r="BD595" s="76"/>
      <c r="BE595" s="76"/>
      <c r="BF595" s="76"/>
      <c r="BG595" s="76"/>
      <c r="BH595" s="76"/>
      <c r="BI595" s="76"/>
      <c r="BJ595" s="76"/>
      <c r="EA595" s="10"/>
      <c r="EB595" s="10"/>
      <c r="EC595" s="10"/>
    </row>
    <row r="596" spans="1:133" s="84" customFormat="1" ht="17" x14ac:dyDescent="0.2">
      <c r="A596" s="100" t="str">
        <f>CONCATENATE(E596," ",F596)</f>
        <v>Odocoileus sp.</v>
      </c>
      <c r="B596" s="9"/>
      <c r="C596" s="69" t="s">
        <v>1571</v>
      </c>
      <c r="D596" s="8" t="s">
        <v>2345</v>
      </c>
      <c r="E596" s="2" t="s">
        <v>34</v>
      </c>
      <c r="F596" s="2" t="s">
        <v>15</v>
      </c>
      <c r="G596" s="9">
        <v>908</v>
      </c>
      <c r="H596" s="8" t="s">
        <v>124</v>
      </c>
      <c r="I596" s="9" t="s">
        <v>100</v>
      </c>
      <c r="J596" s="8" t="s">
        <v>391</v>
      </c>
      <c r="K596" s="69" t="s">
        <v>470</v>
      </c>
      <c r="L596" s="175" t="s">
        <v>113</v>
      </c>
      <c r="M596" s="99"/>
      <c r="N596" s="105"/>
      <c r="O596" s="105"/>
      <c r="P596" s="63"/>
      <c r="Q596" s="69" t="s">
        <v>111</v>
      </c>
      <c r="R596" s="69" t="s">
        <v>111</v>
      </c>
      <c r="S596" s="69" t="s">
        <v>111</v>
      </c>
      <c r="T596" s="63" t="s">
        <v>166</v>
      </c>
      <c r="U596" s="63" t="s">
        <v>13</v>
      </c>
      <c r="V596" s="63"/>
      <c r="W596" s="63"/>
      <c r="X596" s="119">
        <v>33.369999999999997</v>
      </c>
      <c r="Y596" s="119">
        <v>18.84</v>
      </c>
      <c r="Z596" s="69"/>
      <c r="AA596" s="179"/>
      <c r="AB596" s="98"/>
      <c r="AC596" s="9"/>
      <c r="AD596" s="9"/>
      <c r="AE596" s="63"/>
      <c r="AF596" s="63"/>
      <c r="AG596" s="76"/>
      <c r="AH596" s="76"/>
      <c r="AI596" s="76"/>
      <c r="AJ596" s="76"/>
      <c r="AK596" s="76"/>
      <c r="AL596" s="76"/>
      <c r="AM596" s="76"/>
      <c r="AN596" s="76"/>
      <c r="AO596" s="76"/>
      <c r="AP596" s="76"/>
      <c r="AQ596" s="76"/>
      <c r="AR596" s="76"/>
      <c r="AS596" s="76"/>
      <c r="AT596" s="76"/>
      <c r="AU596" s="76"/>
      <c r="AV596" s="76"/>
      <c r="AW596" s="76"/>
      <c r="AX596" s="76"/>
      <c r="AY596" s="76"/>
      <c r="AZ596" s="76"/>
      <c r="BA596" s="76"/>
      <c r="BB596" s="76"/>
      <c r="BC596" s="76"/>
      <c r="BD596" s="76"/>
      <c r="BE596" s="76"/>
      <c r="BF596" s="76"/>
      <c r="BG596" s="76"/>
      <c r="BH596" s="76"/>
      <c r="BI596" s="76"/>
      <c r="BJ596" s="76"/>
      <c r="EA596" s="10"/>
      <c r="EB596" s="10"/>
      <c r="EC596" s="10"/>
    </row>
    <row r="597" spans="1:133" s="84" customFormat="1" ht="17" x14ac:dyDescent="0.2">
      <c r="A597" s="100" t="str">
        <f>CONCATENATE(E597," ",F597)</f>
        <v>Odocoileus sp.</v>
      </c>
      <c r="B597" s="9"/>
      <c r="C597" s="69" t="s">
        <v>1571</v>
      </c>
      <c r="D597" s="8" t="s">
        <v>2345</v>
      </c>
      <c r="E597" s="2" t="s">
        <v>34</v>
      </c>
      <c r="F597" s="2" t="s">
        <v>15</v>
      </c>
      <c r="G597" s="9">
        <v>908</v>
      </c>
      <c r="H597" s="8" t="s">
        <v>120</v>
      </c>
      <c r="I597" s="9" t="s">
        <v>100</v>
      </c>
      <c r="J597" s="8" t="s">
        <v>391</v>
      </c>
      <c r="K597" s="69" t="s">
        <v>470</v>
      </c>
      <c r="L597" s="175" t="s">
        <v>113</v>
      </c>
      <c r="M597" s="99"/>
      <c r="N597" s="105"/>
      <c r="O597" s="105"/>
      <c r="P597" s="63"/>
      <c r="Q597" s="69" t="s">
        <v>111</v>
      </c>
      <c r="R597" s="69" t="s">
        <v>111</v>
      </c>
      <c r="S597" s="69" t="s">
        <v>111</v>
      </c>
      <c r="T597" s="63" t="s">
        <v>166</v>
      </c>
      <c r="U597" s="63" t="s">
        <v>13</v>
      </c>
      <c r="V597" s="63"/>
      <c r="W597" s="63"/>
      <c r="X597" s="119">
        <v>40</v>
      </c>
      <c r="Y597" s="119">
        <v>21.47</v>
      </c>
      <c r="Z597" s="69"/>
      <c r="AA597" s="179"/>
      <c r="AB597" s="98"/>
      <c r="AC597" s="9"/>
      <c r="AD597" s="9"/>
      <c r="AE597" s="63"/>
      <c r="AF597" s="63"/>
      <c r="AG597" s="76"/>
      <c r="AH597" s="76"/>
      <c r="AI597" s="76"/>
      <c r="AJ597" s="76"/>
      <c r="AK597" s="76"/>
      <c r="AL597" s="76"/>
      <c r="AM597" s="76"/>
      <c r="AN597" s="76"/>
      <c r="AO597" s="76"/>
      <c r="AP597" s="76"/>
      <c r="AQ597" s="76"/>
      <c r="AR597" s="76"/>
      <c r="AS597" s="76"/>
      <c r="AT597" s="76"/>
      <c r="AU597" s="76"/>
      <c r="AV597" s="76"/>
      <c r="AW597" s="76"/>
      <c r="AX597" s="76"/>
      <c r="AY597" s="76"/>
      <c r="AZ597" s="76"/>
      <c r="BA597" s="76"/>
      <c r="BB597" s="76"/>
      <c r="BC597" s="76"/>
      <c r="BD597" s="76"/>
      <c r="BE597" s="76"/>
      <c r="BF597" s="76"/>
      <c r="BG597" s="76"/>
      <c r="BH597" s="76"/>
      <c r="BI597" s="76"/>
      <c r="BJ597" s="76"/>
      <c r="EA597" s="10"/>
      <c r="EB597" s="10"/>
      <c r="EC597" s="10"/>
    </row>
    <row r="598" spans="1:133" s="84" customFormat="1" ht="17" x14ac:dyDescent="0.2">
      <c r="A598" s="100" t="str">
        <f>CONCATENATE(E598," ",F598)</f>
        <v>Odocoileus sp.</v>
      </c>
      <c r="B598" s="9"/>
      <c r="C598" s="69" t="s">
        <v>1571</v>
      </c>
      <c r="D598" s="8" t="s">
        <v>2345</v>
      </c>
      <c r="E598" s="2" t="s">
        <v>34</v>
      </c>
      <c r="F598" s="2" t="s">
        <v>15</v>
      </c>
      <c r="G598" s="9">
        <v>908</v>
      </c>
      <c r="H598" s="8" t="s">
        <v>121</v>
      </c>
      <c r="I598" s="9" t="s">
        <v>100</v>
      </c>
      <c r="J598" s="8" t="s">
        <v>391</v>
      </c>
      <c r="K598" s="69" t="s">
        <v>470</v>
      </c>
      <c r="L598" s="175" t="s">
        <v>113</v>
      </c>
      <c r="M598" s="99"/>
      <c r="N598" s="105"/>
      <c r="O598" s="105"/>
      <c r="P598" s="63"/>
      <c r="Q598" s="69" t="s">
        <v>111</v>
      </c>
      <c r="R598" s="69" t="s">
        <v>111</v>
      </c>
      <c r="S598" s="69" t="s">
        <v>111</v>
      </c>
      <c r="T598" s="63" t="s">
        <v>166</v>
      </c>
      <c r="U598" s="63" t="s">
        <v>13</v>
      </c>
      <c r="V598" s="63"/>
      <c r="W598" s="63"/>
      <c r="X598" s="119">
        <v>39.6</v>
      </c>
      <c r="Y598" s="119">
        <v>22.05</v>
      </c>
      <c r="Z598" s="69"/>
      <c r="AA598" s="179"/>
      <c r="AB598" s="98"/>
      <c r="AC598" s="9"/>
      <c r="AD598" s="9"/>
      <c r="AE598" s="63"/>
      <c r="AF598" s="63"/>
      <c r="AG598" s="76"/>
      <c r="AH598" s="76"/>
      <c r="AI598" s="76"/>
      <c r="AJ598" s="76"/>
      <c r="AK598" s="76"/>
      <c r="AL598" s="76"/>
      <c r="AM598" s="76"/>
      <c r="AN598" s="76"/>
      <c r="AO598" s="76"/>
      <c r="AP598" s="76"/>
      <c r="AQ598" s="76"/>
      <c r="AR598" s="76"/>
      <c r="AS598" s="76"/>
      <c r="AT598" s="76"/>
      <c r="AU598" s="76"/>
      <c r="AV598" s="76"/>
      <c r="AW598" s="76"/>
      <c r="AX598" s="76"/>
      <c r="AY598" s="76"/>
      <c r="AZ598" s="76"/>
      <c r="BA598" s="76"/>
      <c r="BB598" s="76"/>
      <c r="BC598" s="76"/>
      <c r="BD598" s="76"/>
      <c r="BE598" s="76"/>
      <c r="BF598" s="76"/>
      <c r="BG598" s="76"/>
      <c r="BH598" s="76"/>
      <c r="BI598" s="76"/>
      <c r="BJ598" s="76"/>
    </row>
    <row r="599" spans="1:133" s="84" customFormat="1" ht="17" x14ac:dyDescent="0.2">
      <c r="A599" s="100" t="str">
        <f>CONCATENATE(E599," ",F599)</f>
        <v>Odocoileus sp.</v>
      </c>
      <c r="B599" s="9"/>
      <c r="C599" s="69" t="s">
        <v>1571</v>
      </c>
      <c r="D599" s="8" t="s">
        <v>2345</v>
      </c>
      <c r="E599" s="2" t="s">
        <v>34</v>
      </c>
      <c r="F599" s="2" t="s">
        <v>15</v>
      </c>
      <c r="G599" s="9">
        <v>908</v>
      </c>
      <c r="H599" s="8" t="s">
        <v>122</v>
      </c>
      <c r="I599" s="9" t="s">
        <v>100</v>
      </c>
      <c r="J599" s="8" t="s">
        <v>391</v>
      </c>
      <c r="K599" s="69" t="s">
        <v>470</v>
      </c>
      <c r="L599" s="175" t="s">
        <v>113</v>
      </c>
      <c r="M599" s="99"/>
      <c r="N599" s="105"/>
      <c r="O599" s="105"/>
      <c r="P599" s="63"/>
      <c r="Q599" s="69" t="s">
        <v>111</v>
      </c>
      <c r="R599" s="69" t="s">
        <v>111</v>
      </c>
      <c r="S599" s="69" t="s">
        <v>111</v>
      </c>
      <c r="T599" s="63" t="s">
        <v>166</v>
      </c>
      <c r="U599" s="63" t="s">
        <v>13</v>
      </c>
      <c r="V599" s="63"/>
      <c r="W599" s="63"/>
      <c r="X599" s="119">
        <v>35</v>
      </c>
      <c r="Y599" s="119">
        <v>19.32</v>
      </c>
      <c r="Z599" s="69"/>
      <c r="AA599" s="179"/>
      <c r="AB599" s="98"/>
      <c r="AC599" s="9"/>
      <c r="AD599" s="9"/>
      <c r="AE599" s="63"/>
      <c r="AF599" s="63"/>
      <c r="AG599" s="76"/>
      <c r="AH599" s="76"/>
      <c r="AI599" s="76"/>
      <c r="AJ599" s="76"/>
      <c r="AK599" s="76"/>
      <c r="AL599" s="76"/>
      <c r="AM599" s="76"/>
      <c r="AN599" s="76"/>
      <c r="AO599" s="76"/>
      <c r="AP599" s="76"/>
      <c r="AQ599" s="76"/>
      <c r="AR599" s="76"/>
      <c r="AS599" s="76"/>
      <c r="AT599" s="76"/>
      <c r="AU599" s="76"/>
      <c r="AV599" s="76"/>
      <c r="AW599" s="76"/>
      <c r="AX599" s="76"/>
      <c r="AY599" s="76"/>
      <c r="AZ599" s="76"/>
      <c r="BA599" s="76"/>
      <c r="BB599" s="76"/>
      <c r="BC599" s="76"/>
      <c r="BD599" s="76"/>
      <c r="BE599" s="76"/>
      <c r="BF599" s="76"/>
      <c r="BG599" s="76"/>
      <c r="BH599" s="76"/>
      <c r="BI599" s="76"/>
      <c r="BJ599" s="76"/>
    </row>
    <row r="600" spans="1:133" s="84" customFormat="1" ht="17" x14ac:dyDescent="0.2">
      <c r="A600" s="100" t="str">
        <f>CONCATENATE(E600," ",F600)</f>
        <v>Odocoileus sp.</v>
      </c>
      <c r="B600" s="9"/>
      <c r="C600" s="69" t="s">
        <v>1571</v>
      </c>
      <c r="D600" s="8" t="s">
        <v>2345</v>
      </c>
      <c r="E600" s="2" t="s">
        <v>34</v>
      </c>
      <c r="F600" s="2" t="s">
        <v>15</v>
      </c>
      <c r="G600" s="9">
        <v>908</v>
      </c>
      <c r="H600" s="8" t="s">
        <v>125</v>
      </c>
      <c r="I600" s="9" t="s">
        <v>100</v>
      </c>
      <c r="J600" s="8" t="s">
        <v>391</v>
      </c>
      <c r="K600" s="69" t="s">
        <v>470</v>
      </c>
      <c r="L600" s="175" t="s">
        <v>113</v>
      </c>
      <c r="M600" s="99"/>
      <c r="N600" s="105"/>
      <c r="O600" s="105"/>
      <c r="P600" s="63"/>
      <c r="Q600" s="69" t="s">
        <v>111</v>
      </c>
      <c r="R600" s="69" t="s">
        <v>111</v>
      </c>
      <c r="S600" s="69" t="s">
        <v>111</v>
      </c>
      <c r="T600" s="63" t="s">
        <v>166</v>
      </c>
      <c r="U600" s="63" t="s">
        <v>13</v>
      </c>
      <c r="V600" s="63"/>
      <c r="W600" s="63"/>
      <c r="X600" s="119">
        <v>36.39</v>
      </c>
      <c r="Y600" s="119">
        <v>20.54</v>
      </c>
      <c r="Z600" s="69"/>
      <c r="AA600" s="179"/>
      <c r="AB600" s="98"/>
      <c r="AC600" s="9"/>
      <c r="AD600" s="9"/>
      <c r="AE600" s="63"/>
      <c r="AF600" s="63"/>
      <c r="AG600" s="76"/>
      <c r="AH600" s="76"/>
      <c r="AI600" s="76"/>
      <c r="AJ600" s="76"/>
      <c r="AK600" s="76"/>
      <c r="AL600" s="76"/>
      <c r="AM600" s="76"/>
      <c r="AN600" s="76"/>
      <c r="AO600" s="76"/>
      <c r="AP600" s="76"/>
      <c r="AQ600" s="76"/>
      <c r="AR600" s="76"/>
      <c r="AS600" s="76"/>
      <c r="AT600" s="76"/>
      <c r="AU600" s="76"/>
      <c r="AV600" s="76"/>
      <c r="AW600" s="76"/>
      <c r="AX600" s="76"/>
      <c r="AY600" s="76"/>
      <c r="AZ600" s="76"/>
      <c r="BA600" s="76"/>
      <c r="BB600" s="76"/>
      <c r="BC600" s="76"/>
      <c r="BD600" s="76"/>
      <c r="BE600" s="76"/>
      <c r="BF600" s="76"/>
      <c r="BG600" s="76"/>
      <c r="BH600" s="76"/>
      <c r="BI600" s="76"/>
      <c r="BJ600" s="76"/>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c r="DG600" s="10"/>
      <c r="DH600" s="10"/>
      <c r="DI600" s="10"/>
      <c r="DJ600" s="10"/>
      <c r="DK600" s="10"/>
      <c r="DL600" s="10"/>
      <c r="DM600" s="10"/>
      <c r="DN600" s="10"/>
      <c r="DO600" s="10"/>
      <c r="DP600" s="10"/>
      <c r="DQ600" s="10"/>
      <c r="DR600" s="10"/>
      <c r="DS600" s="10"/>
      <c r="DT600" s="10"/>
      <c r="DU600" s="10"/>
      <c r="DV600" s="10"/>
      <c r="DW600" s="10"/>
      <c r="DX600" s="10"/>
      <c r="DY600" s="10"/>
      <c r="DZ600" s="10"/>
    </row>
    <row r="601" spans="1:133" s="84" customFormat="1" ht="17" x14ac:dyDescent="0.2">
      <c r="A601" s="100" t="str">
        <f>CONCATENATE(E601," ",F601)</f>
        <v>Odocoileus sp.</v>
      </c>
      <c r="B601" s="9"/>
      <c r="C601" s="69" t="s">
        <v>1571</v>
      </c>
      <c r="D601" s="8" t="s">
        <v>2345</v>
      </c>
      <c r="E601" s="2" t="s">
        <v>34</v>
      </c>
      <c r="F601" s="2" t="s">
        <v>15</v>
      </c>
      <c r="G601" s="9">
        <v>908</v>
      </c>
      <c r="H601" s="8" t="s">
        <v>126</v>
      </c>
      <c r="I601" s="9" t="s">
        <v>100</v>
      </c>
      <c r="J601" s="8" t="s">
        <v>391</v>
      </c>
      <c r="K601" s="69" t="s">
        <v>470</v>
      </c>
      <c r="L601" s="175" t="s">
        <v>113</v>
      </c>
      <c r="M601" s="99"/>
      <c r="N601" s="105"/>
      <c r="O601" s="105"/>
      <c r="P601" s="63"/>
      <c r="Q601" s="69" t="s">
        <v>111</v>
      </c>
      <c r="R601" s="69" t="s">
        <v>111</v>
      </c>
      <c r="S601" s="69" t="s">
        <v>111</v>
      </c>
      <c r="T601" s="63" t="s">
        <v>166</v>
      </c>
      <c r="U601" s="63" t="s">
        <v>13</v>
      </c>
      <c r="V601" s="63"/>
      <c r="W601" s="63"/>
      <c r="X601" s="119">
        <v>37.57</v>
      </c>
      <c r="Y601" s="119">
        <v>20.45</v>
      </c>
      <c r="Z601" s="69"/>
      <c r="AA601" s="179"/>
      <c r="AB601" s="98"/>
      <c r="AC601" s="9"/>
      <c r="AD601" s="9"/>
      <c r="AE601" s="63"/>
      <c r="AF601" s="63"/>
      <c r="AG601" s="76"/>
      <c r="AH601" s="76"/>
      <c r="AI601" s="76"/>
      <c r="AJ601" s="76"/>
      <c r="AK601" s="76"/>
      <c r="AL601" s="76"/>
      <c r="AM601" s="76"/>
      <c r="AN601" s="76"/>
      <c r="AO601" s="76"/>
      <c r="AP601" s="76"/>
      <c r="AQ601" s="76"/>
      <c r="AR601" s="76"/>
      <c r="AS601" s="76"/>
      <c r="AT601" s="76"/>
      <c r="AU601" s="76"/>
      <c r="AV601" s="76"/>
      <c r="AW601" s="76"/>
      <c r="AX601" s="76"/>
      <c r="AY601" s="76"/>
      <c r="AZ601" s="76"/>
      <c r="BA601" s="76"/>
      <c r="BB601" s="76"/>
      <c r="BC601" s="76"/>
      <c r="BD601" s="76"/>
      <c r="BE601" s="76"/>
      <c r="BF601" s="76"/>
      <c r="BG601" s="76"/>
      <c r="BH601" s="76"/>
      <c r="BI601" s="76"/>
      <c r="BJ601" s="76"/>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c r="DX601" s="10"/>
      <c r="DY601" s="10"/>
      <c r="DZ601" s="10"/>
    </row>
    <row r="602" spans="1:133" s="84" customFormat="1" ht="17" x14ac:dyDescent="0.2">
      <c r="A602" s="100" t="str">
        <f>CONCATENATE(E602," ",F602)</f>
        <v>Odocoileus sp.</v>
      </c>
      <c r="B602" s="9"/>
      <c r="C602" s="69" t="s">
        <v>1571</v>
      </c>
      <c r="D602" s="8" t="s">
        <v>2345</v>
      </c>
      <c r="E602" s="2" t="s">
        <v>34</v>
      </c>
      <c r="F602" s="2" t="s">
        <v>15</v>
      </c>
      <c r="G602" s="9">
        <v>908</v>
      </c>
      <c r="H602" s="8">
        <v>3471</v>
      </c>
      <c r="I602" s="9" t="s">
        <v>100</v>
      </c>
      <c r="J602" s="8" t="s">
        <v>391</v>
      </c>
      <c r="K602" s="69" t="s">
        <v>175</v>
      </c>
      <c r="L602" s="175" t="s">
        <v>116</v>
      </c>
      <c r="M602" s="99"/>
      <c r="N602" s="105"/>
      <c r="O602" s="105"/>
      <c r="P602" s="63"/>
      <c r="Q602" s="69" t="s">
        <v>111</v>
      </c>
      <c r="R602" s="69" t="s">
        <v>111</v>
      </c>
      <c r="S602" s="69" t="s">
        <v>111</v>
      </c>
      <c r="T602" s="63" t="s">
        <v>171</v>
      </c>
      <c r="U602" s="63" t="s">
        <v>13</v>
      </c>
      <c r="V602" s="63"/>
      <c r="W602" s="63"/>
      <c r="X602" s="119">
        <v>36.68</v>
      </c>
      <c r="Y602" s="119">
        <v>22.43</v>
      </c>
      <c r="Z602" s="69"/>
      <c r="AA602" s="179"/>
      <c r="AB602" s="98"/>
      <c r="AC602" s="9"/>
      <c r="AD602" s="9"/>
      <c r="AE602" s="63"/>
      <c r="AF602" s="63"/>
      <c r="AG602" s="76"/>
      <c r="AH602" s="76"/>
      <c r="AI602" s="76"/>
      <c r="AJ602" s="76"/>
      <c r="AK602" s="76"/>
      <c r="AL602" s="76"/>
      <c r="AM602" s="76"/>
      <c r="AN602" s="76"/>
      <c r="AO602" s="76"/>
      <c r="AP602" s="76"/>
      <c r="AQ602" s="76"/>
      <c r="AR602" s="76"/>
      <c r="AS602" s="76"/>
      <c r="AT602" s="76"/>
      <c r="AU602" s="76"/>
      <c r="AV602" s="76"/>
      <c r="AW602" s="76"/>
      <c r="AX602" s="76"/>
      <c r="AY602" s="76"/>
      <c r="AZ602" s="76"/>
      <c r="BA602" s="76"/>
      <c r="BB602" s="76"/>
      <c r="BC602" s="76"/>
      <c r="BD602" s="76"/>
      <c r="BE602" s="76"/>
      <c r="BF602" s="76"/>
      <c r="BG602" s="76"/>
      <c r="BH602" s="76"/>
      <c r="BI602" s="76"/>
      <c r="BJ602" s="76"/>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c r="DX602" s="10"/>
      <c r="DY602" s="10"/>
      <c r="DZ602" s="10"/>
    </row>
    <row r="603" spans="1:133" s="84" customFormat="1" ht="17" x14ac:dyDescent="0.2">
      <c r="A603" s="100" t="str">
        <f>CONCATENATE(E603," ",F603)</f>
        <v>Odocoileus sp.</v>
      </c>
      <c r="B603" s="9"/>
      <c r="C603" s="69" t="s">
        <v>1571</v>
      </c>
      <c r="D603" s="8" t="s">
        <v>2345</v>
      </c>
      <c r="E603" s="2" t="s">
        <v>34</v>
      </c>
      <c r="F603" s="2" t="s">
        <v>15</v>
      </c>
      <c r="G603" s="9">
        <v>908</v>
      </c>
      <c r="H603" s="8">
        <v>1114</v>
      </c>
      <c r="I603" s="9" t="s">
        <v>100</v>
      </c>
      <c r="J603" s="8" t="s">
        <v>391</v>
      </c>
      <c r="K603" s="69" t="s">
        <v>1222</v>
      </c>
      <c r="L603" s="175" t="s">
        <v>115</v>
      </c>
      <c r="M603" s="99"/>
      <c r="N603" s="105"/>
      <c r="O603" s="105"/>
      <c r="P603" s="63"/>
      <c r="Q603" s="69" t="s">
        <v>111</v>
      </c>
      <c r="R603" s="69" t="s">
        <v>111</v>
      </c>
      <c r="S603" s="69" t="s">
        <v>111</v>
      </c>
      <c r="T603" s="63" t="s">
        <v>171</v>
      </c>
      <c r="U603" s="63" t="s">
        <v>13</v>
      </c>
      <c r="V603" s="63"/>
      <c r="W603" s="63"/>
      <c r="X603" s="119">
        <v>36.24</v>
      </c>
      <c r="Y603" s="119">
        <v>20.39</v>
      </c>
      <c r="Z603" s="69"/>
      <c r="AA603" s="179"/>
      <c r="AB603" s="98"/>
      <c r="AC603" s="9"/>
      <c r="AD603" s="9"/>
      <c r="AE603" s="63"/>
      <c r="AF603" s="63"/>
      <c r="AG603" s="76"/>
      <c r="AH603" s="76"/>
      <c r="AI603" s="76"/>
      <c r="AJ603" s="76"/>
      <c r="AK603" s="76"/>
      <c r="AL603" s="76"/>
      <c r="AM603" s="76"/>
      <c r="AN603" s="76"/>
      <c r="AO603" s="76"/>
      <c r="AP603" s="76"/>
      <c r="AQ603" s="76"/>
      <c r="AR603" s="76"/>
      <c r="AS603" s="76"/>
      <c r="AT603" s="76"/>
      <c r="AU603" s="76"/>
      <c r="AV603" s="76"/>
      <c r="AW603" s="76"/>
      <c r="AX603" s="76"/>
      <c r="AY603" s="76"/>
      <c r="AZ603" s="76"/>
      <c r="BA603" s="76"/>
      <c r="BB603" s="76"/>
      <c r="BC603" s="76"/>
      <c r="BD603" s="76"/>
      <c r="BE603" s="76"/>
      <c r="BF603" s="76"/>
      <c r="BG603" s="76"/>
      <c r="BH603" s="76"/>
      <c r="BI603" s="76"/>
      <c r="BJ603" s="76"/>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c r="DY603" s="10"/>
      <c r="DZ603" s="10"/>
    </row>
    <row r="604" spans="1:133" s="84" customFormat="1" ht="17" x14ac:dyDescent="0.2">
      <c r="A604" s="100" t="str">
        <f>CONCATENATE(E604," ",F604)</f>
        <v>Odocoileus sp.</v>
      </c>
      <c r="B604" s="9"/>
      <c r="C604" s="69" t="s">
        <v>1571</v>
      </c>
      <c r="D604" s="8" t="s">
        <v>2345</v>
      </c>
      <c r="E604" s="2" t="s">
        <v>34</v>
      </c>
      <c r="F604" s="2" t="s">
        <v>15</v>
      </c>
      <c r="G604" s="9">
        <v>908</v>
      </c>
      <c r="H604" s="8">
        <v>1601</v>
      </c>
      <c r="I604" s="9" t="s">
        <v>100</v>
      </c>
      <c r="J604" s="8" t="s">
        <v>391</v>
      </c>
      <c r="K604" s="69" t="s">
        <v>1222</v>
      </c>
      <c r="L604" s="175" t="s">
        <v>110</v>
      </c>
      <c r="M604" s="99"/>
      <c r="N604" s="105"/>
      <c r="O604" s="105"/>
      <c r="P604" s="63"/>
      <c r="Q604" s="69" t="s">
        <v>111</v>
      </c>
      <c r="R604" s="69" t="s">
        <v>111</v>
      </c>
      <c r="S604" s="69" t="s">
        <v>111</v>
      </c>
      <c r="T604" s="63" t="s">
        <v>171</v>
      </c>
      <c r="U604" s="63" t="s">
        <v>13</v>
      </c>
      <c r="V604" s="63"/>
      <c r="W604" s="63"/>
      <c r="X604" s="119">
        <v>36.950000000000003</v>
      </c>
      <c r="Y604" s="119">
        <v>20.27</v>
      </c>
      <c r="Z604" s="69"/>
      <c r="AA604" s="179"/>
      <c r="AB604" s="98"/>
      <c r="AC604" s="9"/>
      <c r="AD604" s="9"/>
      <c r="AE604" s="63"/>
      <c r="AF604" s="63"/>
      <c r="AG604" s="76"/>
      <c r="AH604" s="76"/>
      <c r="AI604" s="76"/>
      <c r="AJ604" s="76"/>
      <c r="AK604" s="76"/>
      <c r="AL604" s="76"/>
      <c r="AM604" s="76"/>
      <c r="AN604" s="76"/>
      <c r="AO604" s="76"/>
      <c r="AP604" s="76"/>
      <c r="AQ604" s="76"/>
      <c r="AR604" s="76"/>
      <c r="AS604" s="76"/>
      <c r="AT604" s="76"/>
      <c r="AU604" s="76"/>
      <c r="AV604" s="76"/>
      <c r="AW604" s="76"/>
      <c r="AX604" s="76"/>
      <c r="AY604" s="76"/>
      <c r="AZ604" s="76"/>
      <c r="BA604" s="76"/>
      <c r="BB604" s="76"/>
      <c r="BC604" s="76"/>
      <c r="BD604" s="76"/>
      <c r="BE604" s="76"/>
      <c r="BF604" s="76"/>
      <c r="BG604" s="76"/>
      <c r="BH604" s="76"/>
      <c r="BI604" s="76"/>
      <c r="BJ604" s="76"/>
    </row>
    <row r="605" spans="1:133" s="84" customFormat="1" ht="17" x14ac:dyDescent="0.2">
      <c r="A605" s="100" t="str">
        <f>CONCATENATE(E605," ",F605)</f>
        <v>Odocoileus sp.</v>
      </c>
      <c r="B605" s="9"/>
      <c r="C605" s="69" t="s">
        <v>1571</v>
      </c>
      <c r="D605" s="8" t="s">
        <v>2345</v>
      </c>
      <c r="E605" s="2" t="s">
        <v>34</v>
      </c>
      <c r="F605" s="2" t="s">
        <v>15</v>
      </c>
      <c r="G605" s="9">
        <v>908</v>
      </c>
      <c r="H605" s="8">
        <v>3417</v>
      </c>
      <c r="I605" s="9" t="s">
        <v>100</v>
      </c>
      <c r="J605" s="8" t="s">
        <v>391</v>
      </c>
      <c r="K605" s="69" t="s">
        <v>1222</v>
      </c>
      <c r="L605" s="175" t="s">
        <v>110</v>
      </c>
      <c r="M605" s="99"/>
      <c r="N605" s="105"/>
      <c r="O605" s="105"/>
      <c r="P605" s="63"/>
      <c r="Q605" s="69" t="s">
        <v>111</v>
      </c>
      <c r="R605" s="69" t="s">
        <v>111</v>
      </c>
      <c r="S605" s="69" t="s">
        <v>111</v>
      </c>
      <c r="T605" s="63" t="s">
        <v>166</v>
      </c>
      <c r="U605" s="63" t="s">
        <v>13</v>
      </c>
      <c r="V605" s="63"/>
      <c r="W605" s="63"/>
      <c r="X605" s="119">
        <v>32.33</v>
      </c>
      <c r="Y605" s="119">
        <v>19.75</v>
      </c>
      <c r="Z605" s="69"/>
      <c r="AA605" s="179"/>
      <c r="AB605" s="98"/>
      <c r="AC605" s="9"/>
      <c r="AD605" s="9"/>
      <c r="AE605" s="63"/>
      <c r="AF605" s="63"/>
      <c r="AG605" s="76"/>
      <c r="AH605" s="76"/>
      <c r="AI605" s="76"/>
      <c r="AJ605" s="76"/>
      <c r="AK605" s="76"/>
      <c r="AL605" s="76"/>
      <c r="AM605" s="76"/>
      <c r="AN605" s="76"/>
      <c r="AO605" s="76"/>
      <c r="AP605" s="76"/>
      <c r="AQ605" s="76"/>
      <c r="AR605" s="76"/>
      <c r="AS605" s="76"/>
      <c r="AT605" s="76"/>
      <c r="AU605" s="76"/>
      <c r="AV605" s="76"/>
      <c r="AW605" s="76"/>
      <c r="AX605" s="76"/>
      <c r="AY605" s="76"/>
      <c r="AZ605" s="76"/>
      <c r="BA605" s="76"/>
      <c r="BB605" s="76"/>
      <c r="BC605" s="76"/>
      <c r="BD605" s="76"/>
      <c r="BE605" s="76"/>
      <c r="BF605" s="76"/>
      <c r="BG605" s="76"/>
      <c r="BH605" s="76"/>
      <c r="BI605" s="76"/>
      <c r="BJ605" s="76"/>
    </row>
    <row r="606" spans="1:133" s="84" customFormat="1" ht="17" x14ac:dyDescent="0.2">
      <c r="A606" s="100" t="str">
        <f>CONCATENATE(E606," ",F606)</f>
        <v>Odocoileus sp.</v>
      </c>
      <c r="B606" s="9"/>
      <c r="C606" s="69" t="s">
        <v>1571</v>
      </c>
      <c r="D606" s="8" t="s">
        <v>2345</v>
      </c>
      <c r="E606" s="2" t="s">
        <v>34</v>
      </c>
      <c r="F606" s="2" t="s">
        <v>15</v>
      </c>
      <c r="G606" s="9">
        <v>908</v>
      </c>
      <c r="H606" s="8">
        <v>2183</v>
      </c>
      <c r="I606" s="9" t="s">
        <v>100</v>
      </c>
      <c r="J606" s="8" t="s">
        <v>391</v>
      </c>
      <c r="K606" s="69"/>
      <c r="L606" s="175" t="s">
        <v>117</v>
      </c>
      <c r="M606" s="99"/>
      <c r="N606" s="105"/>
      <c r="O606" s="105"/>
      <c r="P606" s="63"/>
      <c r="Q606" s="69" t="s">
        <v>111</v>
      </c>
      <c r="R606" s="69" t="s">
        <v>111</v>
      </c>
      <c r="S606" s="69" t="s">
        <v>111</v>
      </c>
      <c r="T606" s="63" t="s">
        <v>171</v>
      </c>
      <c r="U606" s="63" t="s">
        <v>13</v>
      </c>
      <c r="V606" s="63"/>
      <c r="W606" s="63"/>
      <c r="X606" s="119">
        <v>35.76</v>
      </c>
      <c r="Y606" s="119">
        <v>20.72</v>
      </c>
      <c r="Z606" s="69"/>
      <c r="AA606" s="179"/>
      <c r="AB606" s="98"/>
      <c r="AC606" s="9"/>
      <c r="AD606" s="9"/>
      <c r="AE606" s="63"/>
      <c r="AF606" s="63"/>
      <c r="AG606" s="76"/>
      <c r="AH606" s="76"/>
      <c r="AI606" s="76"/>
      <c r="AJ606" s="76"/>
      <c r="AK606" s="76"/>
      <c r="AL606" s="76"/>
      <c r="AM606" s="76"/>
      <c r="AN606" s="76"/>
      <c r="AO606" s="76"/>
      <c r="AP606" s="76"/>
      <c r="AQ606" s="76"/>
      <c r="AR606" s="76"/>
      <c r="AS606" s="76"/>
      <c r="AT606" s="76"/>
      <c r="AU606" s="76"/>
      <c r="AV606" s="76"/>
      <c r="AW606" s="76"/>
      <c r="AX606" s="76"/>
      <c r="AY606" s="76"/>
      <c r="AZ606" s="76"/>
      <c r="BA606" s="76"/>
      <c r="BB606" s="76"/>
      <c r="BC606" s="76"/>
      <c r="BD606" s="76"/>
      <c r="BE606" s="76"/>
      <c r="BF606" s="76"/>
      <c r="BG606" s="76"/>
      <c r="BH606" s="76"/>
      <c r="BI606" s="76"/>
      <c r="BJ606" s="76"/>
    </row>
    <row r="607" spans="1:133" s="84" customFormat="1" ht="17" x14ac:dyDescent="0.2">
      <c r="A607" s="100" t="str">
        <f>CONCATENATE(E607," ",F607)</f>
        <v>Odocoileus sp.</v>
      </c>
      <c r="B607" s="9"/>
      <c r="C607" s="69" t="s">
        <v>1571</v>
      </c>
      <c r="D607" s="8" t="s">
        <v>2345</v>
      </c>
      <c r="E607" s="2" t="s">
        <v>34</v>
      </c>
      <c r="F607" s="2" t="s">
        <v>15</v>
      </c>
      <c r="G607" s="9">
        <v>908</v>
      </c>
      <c r="H607" s="8">
        <v>393</v>
      </c>
      <c r="I607" s="9" t="s">
        <v>100</v>
      </c>
      <c r="J607" s="8" t="s">
        <v>391</v>
      </c>
      <c r="K607" s="69" t="s">
        <v>470</v>
      </c>
      <c r="L607" s="175" t="s">
        <v>106</v>
      </c>
      <c r="M607" s="99"/>
      <c r="N607" s="105"/>
      <c r="O607" s="105"/>
      <c r="P607" s="63"/>
      <c r="Q607" s="69" t="s">
        <v>380</v>
      </c>
      <c r="R607" s="69" t="s">
        <v>2365</v>
      </c>
      <c r="S607" s="69"/>
      <c r="T607" s="63" t="s">
        <v>171</v>
      </c>
      <c r="U607" s="63" t="s">
        <v>13</v>
      </c>
      <c r="V607" s="63"/>
      <c r="W607" s="63"/>
      <c r="X607" s="119">
        <v>17.32</v>
      </c>
      <c r="Y607" s="119">
        <v>10.199999999999999</v>
      </c>
      <c r="Z607" s="69"/>
      <c r="AA607" s="179"/>
      <c r="AB607" s="98"/>
      <c r="AC607" s="9"/>
      <c r="AD607" s="9"/>
      <c r="AE607" s="63"/>
      <c r="AF607" s="63"/>
      <c r="AG607" s="76"/>
      <c r="AH607" s="76"/>
      <c r="AI607" s="76"/>
      <c r="AJ607" s="76"/>
      <c r="AK607" s="76"/>
      <c r="AL607" s="76"/>
      <c r="AM607" s="76"/>
      <c r="AN607" s="76"/>
      <c r="AO607" s="76"/>
      <c r="AP607" s="76"/>
      <c r="AQ607" s="76"/>
      <c r="AR607" s="76"/>
      <c r="AS607" s="76"/>
      <c r="AT607" s="76"/>
      <c r="AU607" s="76"/>
      <c r="AV607" s="76"/>
      <c r="AW607" s="76"/>
      <c r="AX607" s="76"/>
      <c r="AY607" s="76"/>
      <c r="AZ607" s="76"/>
      <c r="BA607" s="76"/>
      <c r="BB607" s="76"/>
      <c r="BC607" s="76"/>
      <c r="BD607" s="76"/>
      <c r="BE607" s="76"/>
      <c r="BF607" s="76"/>
      <c r="BG607" s="76"/>
      <c r="BH607" s="76"/>
      <c r="BI607" s="76"/>
      <c r="BJ607" s="76"/>
    </row>
    <row r="608" spans="1:133" s="84" customFormat="1" ht="17" x14ac:dyDescent="0.2">
      <c r="A608" s="100" t="str">
        <f>CONCATENATE(E608," ",F608)</f>
        <v>Odocoileus sp.</v>
      </c>
      <c r="B608" s="9"/>
      <c r="C608" s="69" t="s">
        <v>1571</v>
      </c>
      <c r="D608" s="8" t="s">
        <v>2345</v>
      </c>
      <c r="E608" s="2" t="s">
        <v>34</v>
      </c>
      <c r="F608" s="2" t="s">
        <v>15</v>
      </c>
      <c r="G608" s="9">
        <v>908</v>
      </c>
      <c r="H608" s="8">
        <v>497</v>
      </c>
      <c r="I608" s="9" t="s">
        <v>100</v>
      </c>
      <c r="J608" s="8" t="s">
        <v>391</v>
      </c>
      <c r="K608" s="69" t="s">
        <v>470</v>
      </c>
      <c r="L608" s="175" t="s">
        <v>106</v>
      </c>
      <c r="M608" s="99"/>
      <c r="N608" s="105"/>
      <c r="O608" s="105"/>
      <c r="P608" s="63"/>
      <c r="Q608" s="69" t="s">
        <v>376</v>
      </c>
      <c r="R608" s="69" t="s">
        <v>2365</v>
      </c>
      <c r="S608" s="69"/>
      <c r="T608" s="63" t="s">
        <v>171</v>
      </c>
      <c r="U608" s="63" t="s">
        <v>13</v>
      </c>
      <c r="V608" s="63"/>
      <c r="W608" s="63"/>
      <c r="X608" s="119">
        <v>18.420000000000002</v>
      </c>
      <c r="Y608" s="119">
        <v>10.66</v>
      </c>
      <c r="Z608" s="69"/>
      <c r="AA608" s="179"/>
      <c r="AB608" s="98"/>
      <c r="AC608" s="9"/>
      <c r="AD608" s="9"/>
      <c r="AE608" s="63"/>
      <c r="AF608" s="63"/>
      <c r="AG608" s="76"/>
      <c r="AH608" s="76"/>
      <c r="AI608" s="76"/>
      <c r="AJ608" s="76"/>
      <c r="AK608" s="76"/>
      <c r="AL608" s="76"/>
      <c r="AM608" s="76"/>
      <c r="AN608" s="76"/>
      <c r="AO608" s="76"/>
      <c r="AP608" s="76"/>
      <c r="AQ608" s="76"/>
      <c r="AR608" s="76"/>
      <c r="AS608" s="76"/>
      <c r="AT608" s="76"/>
      <c r="AU608" s="76"/>
      <c r="AV608" s="76"/>
      <c r="AW608" s="76"/>
      <c r="AX608" s="76"/>
      <c r="AY608" s="76"/>
      <c r="AZ608" s="76"/>
      <c r="BA608" s="76"/>
      <c r="BB608" s="76"/>
      <c r="BC608" s="76"/>
      <c r="BD608" s="76"/>
      <c r="BE608" s="76"/>
      <c r="BF608" s="76"/>
      <c r="BG608" s="76"/>
      <c r="BH608" s="76"/>
      <c r="BI608" s="76"/>
      <c r="BJ608" s="76"/>
    </row>
    <row r="609" spans="1:133" s="84" customFormat="1" ht="17" x14ac:dyDescent="0.2">
      <c r="A609" s="100" t="str">
        <f>CONCATENATE(E609," ",F609)</f>
        <v>Odocoileus sp.</v>
      </c>
      <c r="B609" s="9"/>
      <c r="C609" s="69" t="s">
        <v>1571</v>
      </c>
      <c r="D609" s="8" t="s">
        <v>2345</v>
      </c>
      <c r="E609" s="2" t="s">
        <v>34</v>
      </c>
      <c r="F609" s="2" t="s">
        <v>15</v>
      </c>
      <c r="G609" s="9">
        <v>908</v>
      </c>
      <c r="H609" s="8">
        <v>3467</v>
      </c>
      <c r="I609" s="9" t="s">
        <v>100</v>
      </c>
      <c r="J609" s="8" t="s">
        <v>391</v>
      </c>
      <c r="K609" s="69"/>
      <c r="L609" s="175" t="s">
        <v>130</v>
      </c>
      <c r="M609" s="99"/>
      <c r="N609" s="105"/>
      <c r="O609" s="105"/>
      <c r="P609" s="63"/>
      <c r="Q609" s="69" t="s">
        <v>376</v>
      </c>
      <c r="R609" s="69" t="s">
        <v>2365</v>
      </c>
      <c r="S609" s="69"/>
      <c r="T609" s="63" t="s">
        <v>171</v>
      </c>
      <c r="U609" s="63" t="s">
        <v>13</v>
      </c>
      <c r="V609" s="63"/>
      <c r="W609" s="63"/>
      <c r="X609" s="119">
        <v>17.13</v>
      </c>
      <c r="Y609" s="119">
        <v>10.74</v>
      </c>
      <c r="Z609" s="69"/>
      <c r="AA609" s="179"/>
      <c r="AB609" s="98"/>
      <c r="AC609" s="9"/>
      <c r="AD609" s="9"/>
      <c r="AE609" s="63"/>
      <c r="AF609" s="63"/>
      <c r="AG609" s="76"/>
      <c r="AH609" s="76"/>
      <c r="AI609" s="76"/>
      <c r="AJ609" s="76"/>
      <c r="AK609" s="76"/>
      <c r="AL609" s="76"/>
      <c r="AM609" s="76"/>
      <c r="AN609" s="76"/>
      <c r="AO609" s="76"/>
      <c r="AP609" s="76"/>
      <c r="AQ609" s="76"/>
      <c r="AR609" s="76"/>
      <c r="AS609" s="76"/>
      <c r="AT609" s="76"/>
      <c r="AU609" s="76"/>
      <c r="AV609" s="76"/>
      <c r="AW609" s="76"/>
      <c r="AX609" s="76"/>
      <c r="AY609" s="76"/>
      <c r="AZ609" s="76"/>
      <c r="BA609" s="76"/>
      <c r="BB609" s="76"/>
      <c r="BC609" s="76"/>
      <c r="BD609" s="76"/>
      <c r="BE609" s="76"/>
      <c r="BF609" s="76"/>
      <c r="BG609" s="76"/>
      <c r="BH609" s="76"/>
      <c r="BI609" s="76"/>
      <c r="BJ609" s="76"/>
    </row>
    <row r="610" spans="1:133" s="84" customFormat="1" ht="17" x14ac:dyDescent="0.2">
      <c r="A610" s="100" t="str">
        <f>CONCATENATE(E610," ",F610)</f>
        <v>Odocoileus sp.</v>
      </c>
      <c r="B610" s="9"/>
      <c r="C610" s="69" t="s">
        <v>1571</v>
      </c>
      <c r="D610" s="8" t="s">
        <v>2345</v>
      </c>
      <c r="E610" s="2" t="s">
        <v>34</v>
      </c>
      <c r="F610" s="2" t="s">
        <v>15</v>
      </c>
      <c r="G610" s="9">
        <v>908</v>
      </c>
      <c r="H610" s="8">
        <v>3832</v>
      </c>
      <c r="I610" s="9" t="s">
        <v>100</v>
      </c>
      <c r="J610" s="8" t="s">
        <v>391</v>
      </c>
      <c r="K610" s="69" t="s">
        <v>470</v>
      </c>
      <c r="L610" s="175" t="s">
        <v>106</v>
      </c>
      <c r="M610" s="99"/>
      <c r="N610" s="105"/>
      <c r="O610" s="105"/>
      <c r="P610" s="63"/>
      <c r="Q610" s="69" t="s">
        <v>129</v>
      </c>
      <c r="R610" s="63" t="s">
        <v>2366</v>
      </c>
      <c r="S610" s="69"/>
      <c r="T610" s="63"/>
      <c r="U610" s="63" t="s">
        <v>13</v>
      </c>
      <c r="V610" s="63"/>
      <c r="W610" s="63"/>
      <c r="X610" s="119">
        <v>16.16</v>
      </c>
      <c r="Y610" s="119">
        <v>11.14</v>
      </c>
      <c r="Z610" s="69"/>
      <c r="AA610" s="179"/>
      <c r="AB610" s="98"/>
      <c r="AC610" s="9"/>
      <c r="AD610" s="9"/>
      <c r="AE610" s="190"/>
      <c r="AF610" s="190"/>
      <c r="AG610" s="197"/>
      <c r="AH610" s="197"/>
      <c r="AI610" s="197"/>
      <c r="AJ610" s="197"/>
      <c r="AK610" s="197"/>
      <c r="AL610" s="197"/>
      <c r="AM610" s="197"/>
      <c r="AN610" s="197"/>
      <c r="AO610" s="197"/>
      <c r="AP610" s="197"/>
      <c r="AQ610" s="197"/>
      <c r="AR610" s="197"/>
      <c r="AS610" s="197"/>
      <c r="AT610" s="197"/>
      <c r="AU610" s="197"/>
      <c r="AV610" s="197"/>
      <c r="AW610" s="197"/>
      <c r="AX610" s="197"/>
      <c r="AY610" s="197"/>
      <c r="AZ610" s="197"/>
      <c r="BA610" s="197"/>
      <c r="BB610" s="197"/>
      <c r="BC610" s="197"/>
      <c r="BD610" s="197"/>
      <c r="BE610" s="197"/>
      <c r="BF610" s="197"/>
      <c r="BG610" s="197"/>
      <c r="BH610" s="197"/>
      <c r="BI610" s="197"/>
      <c r="BJ610" s="197"/>
      <c r="BK610" s="197"/>
      <c r="BL610" s="197"/>
      <c r="BM610" s="197"/>
      <c r="BN610" s="197"/>
      <c r="BO610" s="197"/>
      <c r="BP610" s="197"/>
      <c r="BQ610" s="197"/>
      <c r="BR610" s="197"/>
      <c r="BS610" s="197"/>
      <c r="BT610" s="197"/>
      <c r="BU610" s="197"/>
      <c r="BV610" s="197"/>
      <c r="BW610" s="197"/>
      <c r="BX610" s="197"/>
      <c r="BY610" s="197"/>
      <c r="BZ610" s="197"/>
      <c r="CA610" s="197"/>
      <c r="CB610" s="197"/>
      <c r="CC610" s="197"/>
      <c r="CD610" s="197"/>
      <c r="CE610" s="197"/>
      <c r="CF610" s="197"/>
      <c r="CG610" s="197"/>
      <c r="CH610" s="197"/>
      <c r="CI610" s="197"/>
      <c r="CJ610" s="197"/>
      <c r="CK610" s="197"/>
      <c r="CL610" s="197"/>
      <c r="CM610" s="197"/>
      <c r="CN610" s="197"/>
      <c r="CO610" s="197"/>
      <c r="CP610" s="197"/>
      <c r="CQ610" s="197"/>
      <c r="CR610" s="197"/>
      <c r="CS610" s="197"/>
      <c r="CT610" s="197"/>
      <c r="CU610" s="197"/>
      <c r="CV610" s="197"/>
      <c r="CW610" s="197"/>
      <c r="CX610" s="197"/>
      <c r="CY610" s="197"/>
      <c r="CZ610" s="197"/>
      <c r="DA610" s="197"/>
      <c r="DB610" s="197"/>
      <c r="DC610" s="197"/>
      <c r="DD610" s="197"/>
      <c r="DE610" s="197"/>
      <c r="DF610" s="197"/>
      <c r="DG610" s="197"/>
      <c r="DH610" s="197"/>
      <c r="DI610" s="197"/>
      <c r="DJ610" s="197"/>
      <c r="DK610" s="197"/>
      <c r="DL610" s="197"/>
      <c r="DM610" s="197"/>
      <c r="DN610" s="197"/>
      <c r="DO610" s="197"/>
      <c r="DP610" s="197"/>
      <c r="DQ610" s="197"/>
      <c r="DR610" s="197"/>
      <c r="DS610" s="197"/>
      <c r="DT610" s="197"/>
      <c r="DU610" s="197"/>
      <c r="DV610" s="197"/>
      <c r="DW610" s="197"/>
      <c r="DX610" s="197"/>
      <c r="DY610" s="197"/>
      <c r="DZ610" s="197"/>
    </row>
    <row r="611" spans="1:133" s="84" customFormat="1" ht="17" x14ac:dyDescent="0.2">
      <c r="A611" s="100" t="str">
        <f>CONCATENATE(E611," ",F611)</f>
        <v>Odocoileus sp.</v>
      </c>
      <c r="B611" s="9"/>
      <c r="C611" s="69" t="s">
        <v>1571</v>
      </c>
      <c r="D611" s="8" t="s">
        <v>2345</v>
      </c>
      <c r="E611" s="2" t="s">
        <v>34</v>
      </c>
      <c r="F611" s="2" t="s">
        <v>15</v>
      </c>
      <c r="G611" s="9">
        <v>908</v>
      </c>
      <c r="H611" s="8">
        <v>83</v>
      </c>
      <c r="I611" s="9" t="s">
        <v>100</v>
      </c>
      <c r="J611" s="8" t="s">
        <v>391</v>
      </c>
      <c r="K611" s="69" t="s">
        <v>470</v>
      </c>
      <c r="L611" s="175" t="s">
        <v>106</v>
      </c>
      <c r="M611" s="99"/>
      <c r="N611" s="105"/>
      <c r="O611" s="105"/>
      <c r="P611" s="63"/>
      <c r="Q611" s="69" t="s">
        <v>152</v>
      </c>
      <c r="R611" s="69" t="s">
        <v>2367</v>
      </c>
      <c r="S611" s="69"/>
      <c r="T611" s="63" t="s">
        <v>166</v>
      </c>
      <c r="U611" s="63" t="s">
        <v>13</v>
      </c>
      <c r="V611" s="63"/>
      <c r="W611" s="63"/>
      <c r="X611" s="119">
        <v>18.649999999999999</v>
      </c>
      <c r="Y611" s="119">
        <v>9.9700000000000006</v>
      </c>
      <c r="Z611" s="69"/>
      <c r="AA611" s="179"/>
      <c r="AB611" s="98"/>
      <c r="AC611" s="9"/>
      <c r="AD611" s="9"/>
      <c r="AE611" s="190"/>
      <c r="AF611" s="190"/>
      <c r="AG611" s="197"/>
      <c r="AH611" s="197"/>
      <c r="AI611" s="197"/>
      <c r="AJ611" s="197"/>
      <c r="AK611" s="197"/>
      <c r="AL611" s="197"/>
      <c r="AM611" s="197"/>
      <c r="AN611" s="197"/>
      <c r="AO611" s="197"/>
      <c r="AP611" s="197"/>
      <c r="AQ611" s="197"/>
      <c r="AR611" s="197"/>
      <c r="AS611" s="197"/>
      <c r="AT611" s="197"/>
      <c r="AU611" s="197"/>
      <c r="AV611" s="197"/>
      <c r="AW611" s="197"/>
      <c r="AX611" s="197"/>
      <c r="AY611" s="197"/>
      <c r="AZ611" s="197"/>
      <c r="BA611" s="197"/>
      <c r="BB611" s="197"/>
      <c r="BC611" s="197"/>
      <c r="BD611" s="197"/>
      <c r="BE611" s="197"/>
      <c r="BF611" s="197"/>
      <c r="BG611" s="197"/>
      <c r="BH611" s="197"/>
      <c r="BI611" s="197"/>
      <c r="BJ611" s="197"/>
      <c r="BK611" s="197"/>
      <c r="BL611" s="197"/>
      <c r="BM611" s="197"/>
      <c r="BN611" s="197"/>
      <c r="BO611" s="197"/>
      <c r="BP611" s="197"/>
      <c r="BQ611" s="197"/>
      <c r="BR611" s="197"/>
      <c r="BS611" s="197"/>
      <c r="BT611" s="197"/>
      <c r="BU611" s="197"/>
      <c r="BV611" s="197"/>
      <c r="BW611" s="197"/>
      <c r="BX611" s="197"/>
      <c r="BY611" s="197"/>
      <c r="BZ611" s="197"/>
      <c r="CA611" s="197"/>
      <c r="CB611" s="197"/>
      <c r="CC611" s="197"/>
      <c r="CD611" s="197"/>
      <c r="CE611" s="197"/>
      <c r="CF611" s="197"/>
      <c r="CG611" s="197"/>
      <c r="CH611" s="197"/>
      <c r="CI611" s="197"/>
      <c r="CJ611" s="197"/>
      <c r="CK611" s="197"/>
      <c r="CL611" s="197"/>
      <c r="CM611" s="197"/>
      <c r="CN611" s="197"/>
      <c r="CO611" s="197"/>
      <c r="CP611" s="197"/>
      <c r="CQ611" s="197"/>
      <c r="CR611" s="197"/>
      <c r="CS611" s="197"/>
      <c r="CT611" s="197"/>
      <c r="CU611" s="197"/>
      <c r="CV611" s="197"/>
      <c r="CW611" s="197"/>
      <c r="CX611" s="197"/>
      <c r="CY611" s="197"/>
      <c r="CZ611" s="197"/>
      <c r="DA611" s="197"/>
      <c r="DB611" s="197"/>
      <c r="DC611" s="197"/>
      <c r="DD611" s="197"/>
      <c r="DE611" s="197"/>
      <c r="DF611" s="197"/>
      <c r="DG611" s="197"/>
      <c r="DH611" s="197"/>
      <c r="DI611" s="197"/>
      <c r="DJ611" s="197"/>
      <c r="DK611" s="197"/>
      <c r="DL611" s="197"/>
      <c r="DM611" s="197"/>
      <c r="DN611" s="197"/>
      <c r="DO611" s="197"/>
      <c r="DP611" s="197"/>
      <c r="DQ611" s="197"/>
      <c r="DR611" s="197"/>
      <c r="DS611" s="197"/>
      <c r="DT611" s="197"/>
      <c r="DU611" s="197"/>
      <c r="DV611" s="197"/>
      <c r="DW611" s="197"/>
      <c r="DX611" s="197"/>
      <c r="DY611" s="197"/>
      <c r="DZ611" s="197"/>
    </row>
    <row r="612" spans="1:133" s="84" customFormat="1" ht="17" x14ac:dyDescent="0.2">
      <c r="A612" s="100" t="str">
        <f>CONCATENATE(E612," ",F612)</f>
        <v>Odocoileus sp.</v>
      </c>
      <c r="B612" s="9"/>
      <c r="C612" s="69" t="s">
        <v>1571</v>
      </c>
      <c r="D612" s="8" t="s">
        <v>2345</v>
      </c>
      <c r="E612" s="2" t="s">
        <v>34</v>
      </c>
      <c r="F612" s="2" t="s">
        <v>15</v>
      </c>
      <c r="G612" s="9">
        <v>908</v>
      </c>
      <c r="H612" s="8">
        <v>2275</v>
      </c>
      <c r="I612" s="9" t="s">
        <v>100</v>
      </c>
      <c r="J612" s="8" t="s">
        <v>391</v>
      </c>
      <c r="K612" s="63" t="s">
        <v>470</v>
      </c>
      <c r="L612" s="175" t="s">
        <v>106</v>
      </c>
      <c r="M612" s="99"/>
      <c r="N612" s="105"/>
      <c r="O612" s="105"/>
      <c r="P612" s="63"/>
      <c r="Q612" s="69" t="s">
        <v>206</v>
      </c>
      <c r="R612" s="69" t="s">
        <v>2371</v>
      </c>
      <c r="S612" s="69"/>
      <c r="T612" s="63" t="s">
        <v>166</v>
      </c>
      <c r="U612" s="63" t="s">
        <v>13</v>
      </c>
      <c r="V612" s="63"/>
      <c r="W612" s="63"/>
      <c r="X612" s="119">
        <v>9.82</v>
      </c>
      <c r="Y612" s="119">
        <v>6.27</v>
      </c>
      <c r="Z612" s="69"/>
      <c r="AA612" s="179"/>
      <c r="AB612" s="98"/>
      <c r="AC612" s="9"/>
      <c r="AD612" s="9"/>
      <c r="AE612" s="190"/>
      <c r="AF612" s="190"/>
      <c r="AG612" s="197"/>
      <c r="AH612" s="197"/>
      <c r="AI612" s="197"/>
      <c r="AJ612" s="197"/>
      <c r="AK612" s="197"/>
      <c r="AL612" s="197"/>
      <c r="AM612" s="197"/>
      <c r="AN612" s="197"/>
      <c r="AO612" s="197"/>
      <c r="AP612" s="197"/>
      <c r="AQ612" s="197"/>
      <c r="AR612" s="197"/>
      <c r="AS612" s="197"/>
      <c r="AT612" s="197"/>
      <c r="AU612" s="197"/>
      <c r="AV612" s="197"/>
      <c r="AW612" s="197"/>
      <c r="AX612" s="197"/>
      <c r="AY612" s="197"/>
      <c r="AZ612" s="197"/>
      <c r="BA612" s="197"/>
      <c r="BB612" s="197"/>
      <c r="BC612" s="197"/>
      <c r="BD612" s="197"/>
      <c r="BE612" s="197"/>
      <c r="BF612" s="197"/>
      <c r="BG612" s="197"/>
      <c r="BH612" s="197"/>
      <c r="BI612" s="197"/>
      <c r="BJ612" s="197"/>
      <c r="BK612" s="197"/>
      <c r="BL612" s="197"/>
      <c r="BM612" s="197"/>
      <c r="BN612" s="197"/>
      <c r="BO612" s="197"/>
      <c r="BP612" s="197"/>
      <c r="BQ612" s="197"/>
      <c r="BR612" s="197"/>
      <c r="BS612" s="197"/>
      <c r="BT612" s="197"/>
      <c r="BU612" s="197"/>
      <c r="BV612" s="197"/>
      <c r="BW612" s="197"/>
      <c r="BX612" s="197"/>
      <c r="BY612" s="197"/>
      <c r="BZ612" s="197"/>
      <c r="CA612" s="197"/>
      <c r="CB612" s="197"/>
      <c r="CC612" s="197"/>
      <c r="CD612" s="197"/>
      <c r="CE612" s="197"/>
      <c r="CF612" s="197"/>
      <c r="CG612" s="197"/>
      <c r="CH612" s="197"/>
      <c r="CI612" s="197"/>
      <c r="CJ612" s="197"/>
      <c r="CK612" s="197"/>
      <c r="CL612" s="197"/>
      <c r="CM612" s="197"/>
      <c r="CN612" s="197"/>
      <c r="CO612" s="197"/>
      <c r="CP612" s="197"/>
      <c r="CQ612" s="197"/>
      <c r="CR612" s="197"/>
      <c r="CS612" s="197"/>
      <c r="CT612" s="197"/>
      <c r="CU612" s="197"/>
      <c r="CV612" s="197"/>
      <c r="CW612" s="197"/>
      <c r="CX612" s="197"/>
      <c r="CY612" s="197"/>
      <c r="CZ612" s="197"/>
      <c r="DA612" s="197"/>
      <c r="DB612" s="197"/>
      <c r="DC612" s="197"/>
      <c r="DD612" s="197"/>
      <c r="DE612" s="197"/>
      <c r="DF612" s="197"/>
      <c r="DG612" s="197"/>
      <c r="DH612" s="197"/>
      <c r="DI612" s="197"/>
      <c r="DJ612" s="197"/>
      <c r="DK612" s="197"/>
      <c r="DL612" s="197"/>
      <c r="DM612" s="197"/>
      <c r="DN612" s="197"/>
      <c r="DO612" s="197"/>
      <c r="DP612" s="197"/>
      <c r="DQ612" s="197"/>
      <c r="DR612" s="197"/>
      <c r="DS612" s="197"/>
      <c r="DT612" s="197"/>
      <c r="DU612" s="197"/>
      <c r="DV612" s="197"/>
      <c r="DW612" s="197"/>
      <c r="DX612" s="197"/>
      <c r="DY612" s="197"/>
      <c r="DZ612" s="197"/>
    </row>
    <row r="613" spans="1:133" s="84" customFormat="1" ht="17" x14ac:dyDescent="0.2">
      <c r="A613" s="100" t="str">
        <f>CONCATENATE(E613," ",F613)</f>
        <v>Odocoileus sp.</v>
      </c>
      <c r="B613" s="9"/>
      <c r="C613" s="69" t="s">
        <v>1571</v>
      </c>
      <c r="D613" s="8" t="s">
        <v>2345</v>
      </c>
      <c r="E613" s="2" t="s">
        <v>34</v>
      </c>
      <c r="F613" s="2" t="s">
        <v>15</v>
      </c>
      <c r="G613" s="9">
        <v>908</v>
      </c>
      <c r="H613" s="8">
        <v>1749</v>
      </c>
      <c r="I613" s="9" t="s">
        <v>100</v>
      </c>
      <c r="J613" s="8" t="s">
        <v>391</v>
      </c>
      <c r="K613" s="69" t="s">
        <v>470</v>
      </c>
      <c r="L613" s="175" t="s">
        <v>106</v>
      </c>
      <c r="M613" s="99"/>
      <c r="N613" s="105"/>
      <c r="O613" s="105"/>
      <c r="P613" s="63"/>
      <c r="Q613" s="69" t="s">
        <v>136</v>
      </c>
      <c r="R613" s="69" t="s">
        <v>2375</v>
      </c>
      <c r="S613" s="69"/>
      <c r="T613" s="63" t="s">
        <v>166</v>
      </c>
      <c r="U613" s="63" t="s">
        <v>13</v>
      </c>
      <c r="V613" s="63"/>
      <c r="W613" s="63"/>
      <c r="X613" s="119">
        <v>16.37</v>
      </c>
      <c r="Y613" s="119">
        <v>13.38</v>
      </c>
      <c r="Z613" s="69"/>
      <c r="AA613" s="179"/>
      <c r="AB613" s="98"/>
      <c r="AC613" s="9"/>
      <c r="AD613" s="9" t="s">
        <v>137</v>
      </c>
      <c r="AE613" s="63"/>
      <c r="AF613" s="63"/>
      <c r="AG613" s="76"/>
      <c r="AH613" s="76"/>
      <c r="AI613" s="76"/>
      <c r="AJ613" s="76"/>
      <c r="AK613" s="76"/>
      <c r="AL613" s="76"/>
      <c r="AM613" s="76"/>
      <c r="AN613" s="76"/>
      <c r="AO613" s="76"/>
      <c r="AP613" s="76"/>
      <c r="AQ613" s="76"/>
      <c r="AR613" s="76"/>
      <c r="AS613" s="76"/>
      <c r="AT613" s="76"/>
      <c r="AU613" s="76"/>
      <c r="AV613" s="76"/>
      <c r="AW613" s="76"/>
      <c r="AX613" s="76"/>
      <c r="AY613" s="76"/>
      <c r="AZ613" s="76"/>
      <c r="BA613" s="76"/>
      <c r="BB613" s="76"/>
      <c r="BC613" s="76"/>
      <c r="BD613" s="76"/>
      <c r="BE613" s="76"/>
      <c r="BF613" s="76"/>
      <c r="BG613" s="76"/>
      <c r="BH613" s="76"/>
      <c r="BI613" s="76"/>
      <c r="BJ613" s="76"/>
    </row>
    <row r="614" spans="1:133" s="84" customFormat="1" ht="17" x14ac:dyDescent="0.2">
      <c r="A614" s="100" t="str">
        <f>CONCATENATE(E614," ",F614)</f>
        <v>Odocoileus sp.</v>
      </c>
      <c r="B614" s="9"/>
      <c r="C614" s="69" t="s">
        <v>1571</v>
      </c>
      <c r="D614" s="8" t="s">
        <v>2345</v>
      </c>
      <c r="E614" s="2" t="s">
        <v>34</v>
      </c>
      <c r="F614" s="2" t="s">
        <v>15</v>
      </c>
      <c r="G614" s="9">
        <v>908</v>
      </c>
      <c r="H614" s="8">
        <v>825</v>
      </c>
      <c r="I614" s="9" t="s">
        <v>100</v>
      </c>
      <c r="J614" s="8" t="s">
        <v>391</v>
      </c>
      <c r="K614" s="69" t="s">
        <v>470</v>
      </c>
      <c r="L614" s="175" t="s">
        <v>1774</v>
      </c>
      <c r="M614" s="134"/>
      <c r="N614" s="105"/>
      <c r="O614" s="105"/>
      <c r="P614" s="63"/>
      <c r="Q614" s="69" t="s">
        <v>31</v>
      </c>
      <c r="R614" s="69" t="s">
        <v>2377</v>
      </c>
      <c r="S614" s="69"/>
      <c r="T614" s="63" t="s">
        <v>166</v>
      </c>
      <c r="U614" s="63" t="s">
        <v>13</v>
      </c>
      <c r="V614" s="63"/>
      <c r="W614" s="63"/>
      <c r="X614" s="119">
        <v>20.76</v>
      </c>
      <c r="Y614" s="119">
        <v>10.31</v>
      </c>
      <c r="Z614" s="69"/>
      <c r="AA614" s="179"/>
      <c r="AB614" s="98"/>
      <c r="AC614" s="9"/>
      <c r="AD614" s="9" t="s">
        <v>102</v>
      </c>
      <c r="AE614" s="63"/>
      <c r="AF614" s="63"/>
      <c r="AG614" s="76"/>
      <c r="AH614" s="76"/>
      <c r="AI614" s="76"/>
      <c r="AJ614" s="76"/>
      <c r="AK614" s="76"/>
      <c r="AL614" s="76"/>
      <c r="AM614" s="76"/>
      <c r="AN614" s="76"/>
      <c r="AO614" s="76"/>
      <c r="AP614" s="76"/>
      <c r="AQ614" s="76"/>
      <c r="AR614" s="76"/>
      <c r="AS614" s="76"/>
      <c r="AT614" s="76"/>
      <c r="AU614" s="76"/>
      <c r="AV614" s="76"/>
      <c r="AW614" s="76"/>
      <c r="AX614" s="76"/>
      <c r="AY614" s="76"/>
      <c r="AZ614" s="76"/>
      <c r="BA614" s="76"/>
      <c r="BB614" s="76"/>
      <c r="BC614" s="76"/>
      <c r="BD614" s="76"/>
      <c r="BE614" s="76"/>
      <c r="BF614" s="76"/>
      <c r="BG614" s="76"/>
      <c r="BH614" s="76"/>
      <c r="BI614" s="76"/>
      <c r="BJ614" s="76"/>
    </row>
    <row r="615" spans="1:133" s="84" customFormat="1" ht="17" x14ac:dyDescent="0.2">
      <c r="A615" s="100" t="str">
        <f>CONCATENATE(E615," ",F615)</f>
        <v>Odocoileus sp.</v>
      </c>
      <c r="B615" s="9"/>
      <c r="C615" s="69" t="s">
        <v>1571</v>
      </c>
      <c r="D615" s="8" t="s">
        <v>2345</v>
      </c>
      <c r="E615" s="2" t="s">
        <v>34</v>
      </c>
      <c r="F615" s="2" t="s">
        <v>15</v>
      </c>
      <c r="G615" s="9">
        <v>908</v>
      </c>
      <c r="H615" s="8">
        <v>1749</v>
      </c>
      <c r="I615" s="9" t="s">
        <v>100</v>
      </c>
      <c r="J615" s="8" t="s">
        <v>391</v>
      </c>
      <c r="K615" s="69" t="s">
        <v>470</v>
      </c>
      <c r="L615" s="175" t="s">
        <v>106</v>
      </c>
      <c r="M615" s="99"/>
      <c r="N615" s="105"/>
      <c r="O615" s="105"/>
      <c r="P615" s="63"/>
      <c r="Q615" s="69" t="s">
        <v>31</v>
      </c>
      <c r="R615" s="69" t="s">
        <v>2376</v>
      </c>
      <c r="S615" s="69"/>
      <c r="T615" s="63" t="s">
        <v>166</v>
      </c>
      <c r="U615" s="63" t="s">
        <v>13</v>
      </c>
      <c r="V615" s="63"/>
      <c r="W615" s="63"/>
      <c r="X615" s="119">
        <v>16.21</v>
      </c>
      <c r="Y615" s="119">
        <v>14</v>
      </c>
      <c r="Z615" s="69"/>
      <c r="AA615" s="179"/>
      <c r="AB615" s="98"/>
      <c r="AC615" s="9"/>
      <c r="AD615" s="9" t="s">
        <v>137</v>
      </c>
      <c r="AE615" s="63"/>
      <c r="AF615" s="63"/>
      <c r="AG615" s="76"/>
      <c r="AH615" s="76"/>
      <c r="AI615" s="76"/>
      <c r="AJ615" s="76"/>
      <c r="AK615" s="76"/>
      <c r="AL615" s="76"/>
      <c r="AM615" s="76"/>
      <c r="AN615" s="76"/>
      <c r="AO615" s="76"/>
      <c r="AP615" s="76"/>
      <c r="AQ615" s="76"/>
      <c r="AR615" s="76"/>
      <c r="AS615" s="76"/>
      <c r="AT615" s="76"/>
      <c r="AU615" s="76"/>
      <c r="AV615" s="76"/>
      <c r="AW615" s="76"/>
      <c r="AX615" s="76"/>
      <c r="AY615" s="76"/>
      <c r="AZ615" s="76"/>
      <c r="BA615" s="76"/>
      <c r="BB615" s="76"/>
      <c r="BC615" s="76"/>
      <c r="BD615" s="76"/>
      <c r="BE615" s="76"/>
      <c r="BF615" s="76"/>
      <c r="BG615" s="76"/>
      <c r="BH615" s="76"/>
      <c r="BI615" s="76"/>
      <c r="BJ615" s="76"/>
    </row>
    <row r="616" spans="1:133" s="84" customFormat="1" ht="17" x14ac:dyDescent="0.2">
      <c r="A616" s="100" t="str">
        <f>CONCATENATE(E616," ",F616)</f>
        <v>Odocoileus sp.</v>
      </c>
      <c r="B616" s="9"/>
      <c r="C616" s="69" t="s">
        <v>1571</v>
      </c>
      <c r="D616" s="8" t="s">
        <v>2345</v>
      </c>
      <c r="E616" s="2" t="s">
        <v>34</v>
      </c>
      <c r="F616" s="2" t="s">
        <v>15</v>
      </c>
      <c r="G616" s="9">
        <v>908</v>
      </c>
      <c r="H616" s="8">
        <v>1480</v>
      </c>
      <c r="I616" s="9" t="s">
        <v>100</v>
      </c>
      <c r="J616" s="8" t="s">
        <v>391</v>
      </c>
      <c r="K616" s="69" t="s">
        <v>470</v>
      </c>
      <c r="L616" s="175" t="s">
        <v>106</v>
      </c>
      <c r="M616" s="99"/>
      <c r="N616" s="105"/>
      <c r="O616" s="105"/>
      <c r="P616" s="63"/>
      <c r="Q616" s="69" t="s">
        <v>109</v>
      </c>
      <c r="R616" s="69" t="s">
        <v>109</v>
      </c>
      <c r="S616" s="69"/>
      <c r="T616" s="63"/>
      <c r="U616" s="63" t="s">
        <v>13</v>
      </c>
      <c r="V616" s="63"/>
      <c r="W616" s="63"/>
      <c r="X616" s="119">
        <v>25.26</v>
      </c>
      <c r="Y616" s="119">
        <v>18.52</v>
      </c>
      <c r="Z616" s="69"/>
      <c r="AA616" s="179"/>
      <c r="AB616" s="98"/>
      <c r="AC616" s="9"/>
      <c r="AD616" s="9"/>
      <c r="AE616" s="63"/>
      <c r="AF616" s="63"/>
      <c r="AG616" s="76"/>
      <c r="AH616" s="76"/>
      <c r="AI616" s="76"/>
      <c r="AJ616" s="76"/>
      <c r="AK616" s="76"/>
      <c r="AL616" s="76"/>
      <c r="AM616" s="76"/>
      <c r="AN616" s="76"/>
      <c r="AO616" s="76"/>
      <c r="AP616" s="76"/>
      <c r="AQ616" s="76"/>
      <c r="AR616" s="76"/>
      <c r="AS616" s="76"/>
      <c r="AT616" s="76"/>
      <c r="AU616" s="76"/>
      <c r="AV616" s="76"/>
      <c r="AW616" s="76"/>
      <c r="AX616" s="76"/>
      <c r="AY616" s="76"/>
      <c r="AZ616" s="76"/>
      <c r="BA616" s="76"/>
      <c r="BB616" s="76"/>
      <c r="BC616" s="76"/>
      <c r="BD616" s="76"/>
      <c r="BE616" s="76"/>
      <c r="BF616" s="76"/>
      <c r="BG616" s="76"/>
      <c r="BH616" s="76"/>
      <c r="BI616" s="76"/>
      <c r="BJ616" s="76"/>
    </row>
    <row r="617" spans="1:133" ht="17" x14ac:dyDescent="0.2">
      <c r="A617" s="100" t="str">
        <f>CONCATENATE(E617," ",F617)</f>
        <v>Odocoileus sp.</v>
      </c>
      <c r="C617" s="69" t="s">
        <v>1571</v>
      </c>
      <c r="D617" s="8" t="s">
        <v>2345</v>
      </c>
      <c r="E617" s="2" t="s">
        <v>34</v>
      </c>
      <c r="F617" s="2" t="s">
        <v>15</v>
      </c>
      <c r="G617" s="9">
        <v>908</v>
      </c>
      <c r="H617" s="8">
        <v>1486</v>
      </c>
      <c r="I617" s="9" t="s">
        <v>100</v>
      </c>
      <c r="J617" s="8" t="s">
        <v>391</v>
      </c>
      <c r="K617" s="69" t="s">
        <v>470</v>
      </c>
      <c r="L617" s="175" t="s">
        <v>106</v>
      </c>
      <c r="M617" s="99"/>
      <c r="Q617" s="69" t="s">
        <v>109</v>
      </c>
      <c r="R617" s="69" t="s">
        <v>109</v>
      </c>
      <c r="U617" s="63" t="s">
        <v>13</v>
      </c>
      <c r="X617" s="119">
        <v>31.47</v>
      </c>
      <c r="Y617" s="119">
        <v>20.05</v>
      </c>
      <c r="BK617" s="84"/>
      <c r="BL617" s="84"/>
      <c r="BM617" s="84"/>
      <c r="BN617" s="84"/>
      <c r="BO617" s="84"/>
      <c r="BP617" s="84"/>
      <c r="BQ617" s="84"/>
      <c r="BR617" s="84"/>
      <c r="BS617" s="84"/>
      <c r="BT617" s="84"/>
      <c r="BU617" s="84"/>
      <c r="BV617" s="84"/>
      <c r="BW617" s="84"/>
      <c r="BX617" s="84"/>
      <c r="BY617" s="84"/>
      <c r="BZ617" s="84"/>
      <c r="CA617" s="84"/>
      <c r="CB617" s="84"/>
      <c r="CC617" s="84"/>
      <c r="CD617" s="84"/>
      <c r="CE617" s="84"/>
      <c r="CF617" s="84"/>
      <c r="CG617" s="84"/>
      <c r="CH617" s="84"/>
      <c r="CI617" s="84"/>
      <c r="CJ617" s="84"/>
      <c r="CK617" s="84"/>
      <c r="CL617" s="84"/>
      <c r="CM617" s="84"/>
      <c r="CN617" s="84"/>
      <c r="CO617" s="84"/>
      <c r="CP617" s="84"/>
      <c r="CQ617" s="84"/>
      <c r="CR617" s="84"/>
      <c r="CS617" s="84"/>
      <c r="CT617" s="84"/>
      <c r="CU617" s="84"/>
      <c r="CV617" s="84"/>
      <c r="CW617" s="84"/>
      <c r="CX617" s="84"/>
      <c r="CY617" s="84"/>
      <c r="CZ617" s="84"/>
      <c r="DA617" s="84"/>
      <c r="DB617" s="84"/>
      <c r="DC617" s="84"/>
      <c r="DD617" s="84"/>
      <c r="DE617" s="84"/>
      <c r="DF617" s="84"/>
      <c r="DG617" s="84"/>
      <c r="DH617" s="84"/>
      <c r="DI617" s="84"/>
      <c r="DJ617" s="84"/>
      <c r="DK617" s="84"/>
      <c r="DL617" s="84"/>
      <c r="DM617" s="84"/>
      <c r="DN617" s="84"/>
      <c r="DO617" s="84"/>
      <c r="DP617" s="84"/>
      <c r="DQ617" s="84"/>
      <c r="DR617" s="84"/>
      <c r="DS617" s="84"/>
      <c r="DT617" s="84"/>
      <c r="DU617" s="84"/>
      <c r="DV617" s="84"/>
      <c r="DW617" s="84"/>
      <c r="DX617" s="84"/>
      <c r="DY617" s="84"/>
      <c r="DZ617" s="84"/>
      <c r="EA617" s="84"/>
      <c r="EB617" s="84"/>
      <c r="EC617" s="84"/>
    </row>
    <row r="618" spans="1:133" ht="17" x14ac:dyDescent="0.2">
      <c r="A618" s="100" t="str">
        <f>CONCATENATE(E618," ",F618)</f>
        <v>Odocoileus sp.</v>
      </c>
      <c r="C618" s="69" t="s">
        <v>1571</v>
      </c>
      <c r="D618" s="8" t="s">
        <v>2345</v>
      </c>
      <c r="E618" s="2" t="s">
        <v>34</v>
      </c>
      <c r="F618" s="2" t="s">
        <v>15</v>
      </c>
      <c r="G618" s="9">
        <v>908</v>
      </c>
      <c r="H618" s="8">
        <v>3422</v>
      </c>
      <c r="I618" s="9" t="s">
        <v>100</v>
      </c>
      <c r="J618" s="8" t="s">
        <v>391</v>
      </c>
      <c r="K618" s="69" t="s">
        <v>470</v>
      </c>
      <c r="L618" s="175" t="s">
        <v>106</v>
      </c>
      <c r="M618" s="99"/>
      <c r="Q618" s="69" t="s">
        <v>109</v>
      </c>
      <c r="R618" s="69" t="s">
        <v>109</v>
      </c>
      <c r="U618" s="63" t="s">
        <v>13</v>
      </c>
      <c r="X618" s="119">
        <v>31.45</v>
      </c>
      <c r="Y618" s="119">
        <v>19.52</v>
      </c>
      <c r="BK618" s="84"/>
      <c r="BL618" s="84"/>
      <c r="BM618" s="84"/>
      <c r="BN618" s="84"/>
      <c r="BO618" s="84"/>
      <c r="BP618" s="84"/>
      <c r="BQ618" s="84"/>
      <c r="BR618" s="84"/>
      <c r="BS618" s="84"/>
      <c r="BT618" s="84"/>
      <c r="BU618" s="84"/>
      <c r="BV618" s="84"/>
      <c r="BW618" s="84"/>
      <c r="BX618" s="84"/>
      <c r="BY618" s="84"/>
      <c r="BZ618" s="84"/>
      <c r="CA618" s="84"/>
      <c r="CB618" s="84"/>
      <c r="CC618" s="84"/>
      <c r="CD618" s="84"/>
      <c r="CE618" s="84"/>
      <c r="CF618" s="84"/>
      <c r="CG618" s="84"/>
      <c r="CH618" s="84"/>
      <c r="CI618" s="84"/>
      <c r="CJ618" s="84"/>
      <c r="CK618" s="84"/>
      <c r="CL618" s="84"/>
      <c r="CM618" s="84"/>
      <c r="CN618" s="84"/>
      <c r="CO618" s="84"/>
      <c r="CP618" s="84"/>
      <c r="CQ618" s="84"/>
      <c r="CR618" s="84"/>
      <c r="CS618" s="84"/>
      <c r="CT618" s="84"/>
      <c r="CU618" s="84"/>
      <c r="CV618" s="84"/>
      <c r="CW618" s="84"/>
      <c r="CX618" s="84"/>
      <c r="CY618" s="84"/>
      <c r="CZ618" s="84"/>
      <c r="DA618" s="84"/>
      <c r="DB618" s="84"/>
      <c r="DC618" s="84"/>
      <c r="DD618" s="84"/>
      <c r="DE618" s="84"/>
      <c r="DF618" s="84"/>
      <c r="DG618" s="84"/>
      <c r="DH618" s="84"/>
      <c r="DI618" s="84"/>
      <c r="DJ618" s="84"/>
      <c r="DK618" s="84"/>
      <c r="DL618" s="84"/>
      <c r="DM618" s="84"/>
      <c r="DN618" s="84"/>
      <c r="DO618" s="84"/>
      <c r="DP618" s="84"/>
      <c r="DQ618" s="84"/>
      <c r="DR618" s="84"/>
      <c r="DS618" s="84"/>
      <c r="DT618" s="84"/>
      <c r="DU618" s="84"/>
      <c r="DV618" s="84"/>
      <c r="DW618" s="84"/>
      <c r="DX618" s="84"/>
      <c r="DY618" s="84"/>
      <c r="DZ618" s="84"/>
      <c r="EA618" s="84"/>
      <c r="EB618" s="84"/>
      <c r="EC618" s="84"/>
    </row>
    <row r="619" spans="1:133" ht="17" x14ac:dyDescent="0.2">
      <c r="A619" s="100" t="str">
        <f>CONCATENATE(E619," ",F619)</f>
        <v>Odocoileus sp.</v>
      </c>
      <c r="C619" s="69" t="s">
        <v>1571</v>
      </c>
      <c r="D619" s="8" t="s">
        <v>2345</v>
      </c>
      <c r="E619" s="2" t="s">
        <v>34</v>
      </c>
      <c r="F619" s="2" t="s">
        <v>15</v>
      </c>
      <c r="G619" s="9">
        <v>908</v>
      </c>
      <c r="H619" s="8">
        <v>3427</v>
      </c>
      <c r="I619" s="9" t="s">
        <v>100</v>
      </c>
      <c r="J619" s="8" t="s">
        <v>391</v>
      </c>
      <c r="K619" s="69" t="s">
        <v>470</v>
      </c>
      <c r="L619" s="175" t="s">
        <v>106</v>
      </c>
      <c r="M619" s="99"/>
      <c r="Q619" s="69" t="s">
        <v>109</v>
      </c>
      <c r="R619" s="69" t="s">
        <v>109</v>
      </c>
      <c r="U619" s="63" t="s">
        <v>13</v>
      </c>
      <c r="X619" s="119">
        <v>31.78</v>
      </c>
      <c r="Y619" s="119">
        <v>22.53</v>
      </c>
      <c r="BK619" s="84"/>
      <c r="BL619" s="84"/>
      <c r="BM619" s="84"/>
      <c r="BN619" s="84"/>
      <c r="BO619" s="84"/>
      <c r="BP619" s="84"/>
      <c r="BQ619" s="84"/>
      <c r="BR619" s="84"/>
      <c r="BS619" s="84"/>
      <c r="BT619" s="84"/>
      <c r="BU619" s="84"/>
      <c r="BV619" s="84"/>
      <c r="BW619" s="84"/>
      <c r="BX619" s="84"/>
      <c r="BY619" s="84"/>
      <c r="BZ619" s="84"/>
      <c r="CA619" s="84"/>
      <c r="CB619" s="84"/>
      <c r="CC619" s="84"/>
      <c r="CD619" s="84"/>
      <c r="CE619" s="84"/>
      <c r="CF619" s="84"/>
      <c r="CG619" s="84"/>
      <c r="CH619" s="84"/>
      <c r="CI619" s="84"/>
      <c r="CJ619" s="84"/>
      <c r="CK619" s="84"/>
      <c r="CL619" s="84"/>
      <c r="CM619" s="84"/>
      <c r="CN619" s="84"/>
      <c r="CO619" s="84"/>
      <c r="CP619" s="84"/>
      <c r="CQ619" s="84"/>
      <c r="CR619" s="84"/>
      <c r="CS619" s="84"/>
      <c r="CT619" s="84"/>
      <c r="CU619" s="84"/>
      <c r="CV619" s="84"/>
      <c r="CW619" s="84"/>
      <c r="CX619" s="84"/>
      <c r="CY619" s="84"/>
      <c r="CZ619" s="84"/>
      <c r="DA619" s="84"/>
      <c r="DB619" s="84"/>
      <c r="DC619" s="84"/>
      <c r="DD619" s="84"/>
      <c r="DE619" s="84"/>
      <c r="DF619" s="84"/>
      <c r="DG619" s="84"/>
      <c r="DH619" s="84"/>
      <c r="DI619" s="84"/>
      <c r="DJ619" s="84"/>
      <c r="DK619" s="84"/>
      <c r="DL619" s="84"/>
      <c r="DM619" s="84"/>
      <c r="DN619" s="84"/>
      <c r="DO619" s="84"/>
      <c r="DP619" s="84"/>
      <c r="DQ619" s="84"/>
      <c r="DR619" s="84"/>
      <c r="DS619" s="84"/>
      <c r="DT619" s="84"/>
      <c r="DU619" s="84"/>
      <c r="DV619" s="84"/>
      <c r="DW619" s="84"/>
      <c r="DX619" s="84"/>
      <c r="DY619" s="84"/>
      <c r="DZ619" s="84"/>
      <c r="EA619" s="84"/>
      <c r="EB619" s="84"/>
      <c r="EC619" s="84"/>
    </row>
    <row r="620" spans="1:133" s="84" customFormat="1" ht="17" x14ac:dyDescent="0.2">
      <c r="A620" s="100" t="str">
        <f>CONCATENATE(E620," ",F620)</f>
        <v>Odocoileus sp.</v>
      </c>
      <c r="B620" s="9"/>
      <c r="C620" s="69" t="s">
        <v>1571</v>
      </c>
      <c r="D620" s="8" t="s">
        <v>2345</v>
      </c>
      <c r="E620" s="2" t="s">
        <v>34</v>
      </c>
      <c r="F620" s="2" t="s">
        <v>15</v>
      </c>
      <c r="G620" s="9">
        <v>908</v>
      </c>
      <c r="H620" s="8">
        <v>3431</v>
      </c>
      <c r="I620" s="9" t="s">
        <v>100</v>
      </c>
      <c r="J620" s="8" t="s">
        <v>391</v>
      </c>
      <c r="K620" s="69" t="s">
        <v>470</v>
      </c>
      <c r="L620" s="175" t="s">
        <v>106</v>
      </c>
      <c r="M620" s="99"/>
      <c r="N620" s="105"/>
      <c r="O620" s="105"/>
      <c r="P620" s="63"/>
      <c r="Q620" s="69" t="s">
        <v>109</v>
      </c>
      <c r="R620" s="69" t="s">
        <v>109</v>
      </c>
      <c r="S620" s="69"/>
      <c r="T620" s="63"/>
      <c r="U620" s="63" t="s">
        <v>13</v>
      </c>
      <c r="V620" s="63"/>
      <c r="W620" s="63"/>
      <c r="X620" s="119">
        <v>27.05</v>
      </c>
      <c r="Y620" s="119">
        <v>18.100000000000001</v>
      </c>
      <c r="Z620" s="69"/>
      <c r="AA620" s="179"/>
      <c r="AB620" s="98"/>
      <c r="AC620" s="9"/>
      <c r="AD620" s="9"/>
      <c r="AE620" s="63"/>
      <c r="AF620" s="63"/>
      <c r="AG620" s="76"/>
      <c r="AH620" s="76"/>
      <c r="AI620" s="76"/>
      <c r="AJ620" s="76"/>
      <c r="AK620" s="76"/>
      <c r="AL620" s="76"/>
      <c r="AM620" s="76"/>
      <c r="AN620" s="76"/>
      <c r="AO620" s="76"/>
      <c r="AP620" s="76"/>
      <c r="AQ620" s="76"/>
      <c r="AR620" s="76"/>
      <c r="AS620" s="76"/>
      <c r="AT620" s="76"/>
      <c r="AU620" s="76"/>
      <c r="AV620" s="76"/>
      <c r="AW620" s="76"/>
      <c r="AX620" s="76"/>
      <c r="AY620" s="76"/>
      <c r="AZ620" s="76"/>
      <c r="BA620" s="76"/>
      <c r="BB620" s="76"/>
      <c r="BC620" s="76"/>
      <c r="BD620" s="76"/>
      <c r="BE620" s="76"/>
      <c r="BF620" s="76"/>
      <c r="BG620" s="76"/>
      <c r="BH620" s="76"/>
      <c r="BI620" s="76"/>
      <c r="BJ620" s="76"/>
    </row>
    <row r="621" spans="1:133" ht="17" x14ac:dyDescent="0.2">
      <c r="A621" s="100" t="str">
        <f>CONCATENATE(E621," ",F621)</f>
        <v>Odocoileus sp.</v>
      </c>
      <c r="B621" s="9" t="s">
        <v>1807</v>
      </c>
      <c r="C621" s="69" t="s">
        <v>1571</v>
      </c>
      <c r="D621" s="8" t="s">
        <v>2345</v>
      </c>
      <c r="E621" s="2" t="s">
        <v>34</v>
      </c>
      <c r="F621" s="2" t="s">
        <v>15</v>
      </c>
      <c r="G621" s="9">
        <v>908</v>
      </c>
      <c r="H621" s="8">
        <v>3943</v>
      </c>
      <c r="I621" s="9" t="s">
        <v>100</v>
      </c>
      <c r="J621" s="8" t="s">
        <v>391</v>
      </c>
      <c r="K621" s="69" t="s">
        <v>470</v>
      </c>
      <c r="L621" s="175" t="s">
        <v>113</v>
      </c>
      <c r="M621" s="99"/>
      <c r="Q621" s="69" t="s">
        <v>109</v>
      </c>
      <c r="R621" s="69" t="s">
        <v>109</v>
      </c>
      <c r="U621" s="63" t="s">
        <v>13</v>
      </c>
      <c r="X621" s="119">
        <v>25.72</v>
      </c>
      <c r="Y621" s="119">
        <v>18.04</v>
      </c>
      <c r="BK621" s="84"/>
      <c r="BL621" s="84"/>
      <c r="BM621" s="84"/>
      <c r="BN621" s="84"/>
      <c r="BO621" s="84"/>
      <c r="BP621" s="84"/>
      <c r="BQ621" s="84"/>
      <c r="BR621" s="84"/>
      <c r="BS621" s="84"/>
      <c r="BT621" s="84"/>
      <c r="BU621" s="84"/>
      <c r="BV621" s="84"/>
      <c r="BW621" s="84"/>
      <c r="BX621" s="84"/>
      <c r="BY621" s="84"/>
      <c r="BZ621" s="84"/>
      <c r="CA621" s="84"/>
      <c r="CB621" s="84"/>
      <c r="CC621" s="84"/>
      <c r="CD621" s="84"/>
      <c r="CE621" s="84"/>
      <c r="CF621" s="84"/>
      <c r="CG621" s="84"/>
      <c r="CH621" s="84"/>
      <c r="CI621" s="84"/>
      <c r="CJ621" s="84"/>
      <c r="CK621" s="84"/>
      <c r="CL621" s="84"/>
      <c r="CM621" s="84"/>
      <c r="CN621" s="84"/>
      <c r="CO621" s="84"/>
      <c r="CP621" s="84"/>
      <c r="CQ621" s="84"/>
      <c r="CR621" s="84"/>
      <c r="CS621" s="84"/>
      <c r="CT621" s="84"/>
      <c r="CU621" s="84"/>
      <c r="CV621" s="84"/>
      <c r="CW621" s="84"/>
      <c r="CX621" s="84"/>
      <c r="CY621" s="84"/>
      <c r="CZ621" s="84"/>
      <c r="DA621" s="84"/>
      <c r="DB621" s="84"/>
      <c r="DC621" s="84"/>
      <c r="DD621" s="84"/>
      <c r="DE621" s="84"/>
      <c r="DF621" s="84"/>
      <c r="DG621" s="84"/>
      <c r="DH621" s="84"/>
      <c r="DI621" s="84"/>
      <c r="DJ621" s="84"/>
      <c r="DK621" s="84"/>
      <c r="DL621" s="84"/>
      <c r="DM621" s="84"/>
      <c r="DN621" s="84"/>
      <c r="DO621" s="84"/>
      <c r="DP621" s="84"/>
      <c r="DQ621" s="84"/>
      <c r="DR621" s="84"/>
      <c r="DS621" s="84"/>
      <c r="DT621" s="84"/>
      <c r="DU621" s="84"/>
      <c r="DV621" s="84"/>
      <c r="DW621" s="84"/>
      <c r="DX621" s="84"/>
      <c r="DY621" s="84"/>
      <c r="DZ621" s="84"/>
      <c r="EA621" s="84"/>
      <c r="EB621" s="84"/>
      <c r="EC621" s="84"/>
    </row>
    <row r="622" spans="1:133" ht="17" x14ac:dyDescent="0.2">
      <c r="A622" s="100" t="str">
        <f>CONCATENATE(E622," ",F622)</f>
        <v>Odocoileus sp.</v>
      </c>
      <c r="B622" s="9" t="s">
        <v>1807</v>
      </c>
      <c r="C622" s="69" t="s">
        <v>1571</v>
      </c>
      <c r="D622" s="8" t="s">
        <v>2345</v>
      </c>
      <c r="E622" s="2" t="s">
        <v>34</v>
      </c>
      <c r="F622" s="2" t="s">
        <v>15</v>
      </c>
      <c r="G622" s="9">
        <v>908</v>
      </c>
      <c r="H622" s="8">
        <v>3944</v>
      </c>
      <c r="I622" s="9" t="s">
        <v>100</v>
      </c>
      <c r="J622" s="8" t="s">
        <v>391</v>
      </c>
      <c r="K622" s="69" t="s">
        <v>470</v>
      </c>
      <c r="L622" s="175" t="s">
        <v>113</v>
      </c>
      <c r="M622" s="99"/>
      <c r="Q622" s="69" t="s">
        <v>109</v>
      </c>
      <c r="R622" s="69" t="s">
        <v>109</v>
      </c>
      <c r="U622" s="63" t="s">
        <v>13</v>
      </c>
      <c r="X622" s="119">
        <v>27.35</v>
      </c>
      <c r="Y622" s="119">
        <v>18.940000000000001</v>
      </c>
      <c r="BK622" s="84"/>
      <c r="BL622" s="84"/>
      <c r="BM622" s="84"/>
      <c r="BN622" s="84"/>
      <c r="BO622" s="84"/>
      <c r="BP622" s="84"/>
      <c r="BQ622" s="84"/>
      <c r="BR622" s="84"/>
      <c r="BS622" s="84"/>
      <c r="BT622" s="84"/>
      <c r="BU622" s="84"/>
      <c r="BV622" s="84"/>
      <c r="BW622" s="84"/>
      <c r="BX622" s="84"/>
      <c r="BY622" s="84"/>
      <c r="BZ622" s="84"/>
      <c r="CA622" s="84"/>
      <c r="CB622" s="84"/>
      <c r="CC622" s="84"/>
      <c r="CD622" s="84"/>
      <c r="CE622" s="84"/>
      <c r="CF622" s="84"/>
      <c r="CG622" s="84"/>
      <c r="CH622" s="84"/>
      <c r="CI622" s="84"/>
      <c r="CJ622" s="84"/>
      <c r="CK622" s="84"/>
      <c r="CL622" s="84"/>
      <c r="CM622" s="84"/>
      <c r="CN622" s="84"/>
      <c r="CO622" s="84"/>
      <c r="CP622" s="84"/>
      <c r="CQ622" s="84"/>
      <c r="CR622" s="84"/>
      <c r="CS622" s="84"/>
      <c r="CT622" s="84"/>
      <c r="CU622" s="84"/>
      <c r="CV622" s="84"/>
      <c r="CW622" s="84"/>
      <c r="CX622" s="84"/>
      <c r="CY622" s="84"/>
      <c r="CZ622" s="84"/>
      <c r="DA622" s="84"/>
      <c r="DB622" s="84"/>
      <c r="DC622" s="84"/>
      <c r="DD622" s="84"/>
      <c r="DE622" s="84"/>
      <c r="DF622" s="84"/>
      <c r="DG622" s="84"/>
      <c r="DH622" s="84"/>
      <c r="DI622" s="84"/>
      <c r="DJ622" s="84"/>
      <c r="DK622" s="84"/>
      <c r="DL622" s="84"/>
      <c r="DM622" s="84"/>
      <c r="DN622" s="84"/>
      <c r="DO622" s="84"/>
      <c r="DP622" s="84"/>
      <c r="DQ622" s="84"/>
      <c r="DR622" s="84"/>
      <c r="DS622" s="84"/>
      <c r="DT622" s="84"/>
      <c r="DU622" s="84"/>
      <c r="DV622" s="84"/>
      <c r="DW622" s="84"/>
      <c r="DX622" s="84"/>
      <c r="DY622" s="84"/>
      <c r="DZ622" s="84"/>
      <c r="EA622" s="84"/>
      <c r="EB622" s="84"/>
      <c r="EC622" s="84"/>
    </row>
    <row r="623" spans="1:133" ht="17" x14ac:dyDescent="0.2">
      <c r="A623" s="100" t="str">
        <f>CONCATENATE(E623," ",F623)</f>
        <v>Odocoileus sp.</v>
      </c>
      <c r="B623" s="9" t="s">
        <v>1807</v>
      </c>
      <c r="C623" s="69" t="s">
        <v>1571</v>
      </c>
      <c r="D623" s="8" t="s">
        <v>2345</v>
      </c>
      <c r="E623" s="2" t="s">
        <v>34</v>
      </c>
      <c r="F623" s="2" t="s">
        <v>15</v>
      </c>
      <c r="G623" s="9">
        <v>908</v>
      </c>
      <c r="H623" s="8">
        <v>3945</v>
      </c>
      <c r="I623" s="9" t="s">
        <v>100</v>
      </c>
      <c r="J623" s="8" t="s">
        <v>391</v>
      </c>
      <c r="K623" s="69" t="s">
        <v>470</v>
      </c>
      <c r="L623" s="175" t="s">
        <v>113</v>
      </c>
      <c r="M623" s="99"/>
      <c r="Q623" s="69" t="s">
        <v>109</v>
      </c>
      <c r="R623" s="69" t="s">
        <v>109</v>
      </c>
      <c r="U623" s="63" t="s">
        <v>13</v>
      </c>
      <c r="X623" s="119">
        <v>29.39</v>
      </c>
      <c r="Y623" s="119">
        <v>20.36</v>
      </c>
      <c r="BK623" s="84"/>
      <c r="BL623" s="84"/>
      <c r="BM623" s="84"/>
      <c r="BN623" s="84"/>
      <c r="BO623" s="84"/>
      <c r="BP623" s="84"/>
      <c r="BQ623" s="84"/>
      <c r="BR623" s="84"/>
      <c r="BS623" s="84"/>
      <c r="BT623" s="84"/>
      <c r="BU623" s="84"/>
      <c r="BV623" s="84"/>
      <c r="BW623" s="84"/>
      <c r="BX623" s="84"/>
      <c r="BY623" s="84"/>
      <c r="BZ623" s="84"/>
      <c r="CA623" s="84"/>
      <c r="CB623" s="84"/>
      <c r="CC623" s="84"/>
      <c r="CD623" s="84"/>
      <c r="CE623" s="84"/>
      <c r="CF623" s="84"/>
      <c r="CG623" s="84"/>
      <c r="CH623" s="84"/>
      <c r="CI623" s="84"/>
      <c r="CJ623" s="84"/>
      <c r="CK623" s="84"/>
      <c r="CL623" s="84"/>
      <c r="CM623" s="84"/>
      <c r="CN623" s="84"/>
      <c r="CO623" s="84"/>
      <c r="CP623" s="84"/>
      <c r="CQ623" s="84"/>
      <c r="CR623" s="84"/>
      <c r="CS623" s="84"/>
      <c r="CT623" s="84"/>
      <c r="CU623" s="84"/>
      <c r="CV623" s="84"/>
      <c r="CW623" s="84"/>
      <c r="CX623" s="84"/>
      <c r="CY623" s="84"/>
      <c r="CZ623" s="84"/>
      <c r="DA623" s="84"/>
      <c r="DB623" s="84"/>
      <c r="DC623" s="84"/>
      <c r="DD623" s="84"/>
      <c r="DE623" s="84"/>
      <c r="DF623" s="84"/>
      <c r="DG623" s="84"/>
      <c r="DH623" s="84"/>
      <c r="DI623" s="84"/>
      <c r="DJ623" s="84"/>
      <c r="DK623" s="84"/>
      <c r="DL623" s="84"/>
      <c r="DM623" s="84"/>
      <c r="DN623" s="84"/>
      <c r="DO623" s="84"/>
      <c r="DP623" s="84"/>
      <c r="DQ623" s="84"/>
      <c r="DR623" s="84"/>
      <c r="DS623" s="84"/>
      <c r="DT623" s="84"/>
      <c r="DU623" s="84"/>
      <c r="DV623" s="84"/>
      <c r="DW623" s="84"/>
      <c r="DX623" s="84"/>
      <c r="DY623" s="84"/>
      <c r="DZ623" s="84"/>
      <c r="EA623" s="84"/>
      <c r="EB623" s="84"/>
      <c r="EC623" s="84"/>
    </row>
    <row r="624" spans="1:133" ht="17" x14ac:dyDescent="0.2">
      <c r="A624" s="100" t="str">
        <f>CONCATENATE(E624," ",F624)</f>
        <v>Odocoileus sp.</v>
      </c>
      <c r="B624" s="9" t="s">
        <v>1807</v>
      </c>
      <c r="C624" s="69" t="s">
        <v>1571</v>
      </c>
      <c r="D624" s="8" t="s">
        <v>2345</v>
      </c>
      <c r="E624" s="2" t="s">
        <v>34</v>
      </c>
      <c r="F624" s="2" t="s">
        <v>15</v>
      </c>
      <c r="G624" s="9">
        <v>908</v>
      </c>
      <c r="H624" s="8">
        <v>3946</v>
      </c>
      <c r="I624" s="9" t="s">
        <v>100</v>
      </c>
      <c r="J624" s="8" t="s">
        <v>391</v>
      </c>
      <c r="K624" s="69" t="s">
        <v>470</v>
      </c>
      <c r="L624" s="175" t="s">
        <v>113</v>
      </c>
      <c r="M624" s="99"/>
      <c r="Q624" s="69" t="s">
        <v>109</v>
      </c>
      <c r="R624" s="69" t="s">
        <v>109</v>
      </c>
      <c r="U624" s="63" t="s">
        <v>13</v>
      </c>
      <c r="X624" s="119">
        <v>30.03</v>
      </c>
      <c r="Y624" s="119">
        <v>19.05</v>
      </c>
      <c r="BK624" s="84"/>
      <c r="BL624" s="84"/>
      <c r="BM624" s="84"/>
      <c r="BN624" s="84"/>
      <c r="BO624" s="84"/>
      <c r="BP624" s="84"/>
      <c r="BQ624" s="84"/>
      <c r="BR624" s="84"/>
      <c r="BS624" s="84"/>
      <c r="BT624" s="84"/>
      <c r="BU624" s="84"/>
      <c r="BV624" s="84"/>
      <c r="BW624" s="84"/>
      <c r="BX624" s="84"/>
      <c r="BY624" s="84"/>
      <c r="BZ624" s="84"/>
      <c r="CA624" s="84"/>
      <c r="CB624" s="84"/>
      <c r="CC624" s="84"/>
      <c r="CD624" s="84"/>
      <c r="CE624" s="84"/>
      <c r="CF624" s="84"/>
      <c r="CG624" s="84"/>
      <c r="CH624" s="84"/>
      <c r="CI624" s="84"/>
      <c r="CJ624" s="84"/>
      <c r="CK624" s="84"/>
      <c r="CL624" s="84"/>
      <c r="CM624" s="84"/>
      <c r="CN624" s="84"/>
      <c r="CO624" s="84"/>
      <c r="CP624" s="84"/>
      <c r="CQ624" s="84"/>
      <c r="CR624" s="84"/>
      <c r="CS624" s="84"/>
      <c r="CT624" s="84"/>
      <c r="CU624" s="84"/>
      <c r="CV624" s="84"/>
      <c r="CW624" s="84"/>
      <c r="CX624" s="84"/>
      <c r="CY624" s="84"/>
      <c r="CZ624" s="84"/>
      <c r="DA624" s="84"/>
      <c r="DB624" s="84"/>
      <c r="DC624" s="84"/>
      <c r="DD624" s="84"/>
      <c r="DE624" s="84"/>
      <c r="DF624" s="84"/>
      <c r="DG624" s="84"/>
      <c r="DH624" s="84"/>
      <c r="DI624" s="84"/>
      <c r="DJ624" s="84"/>
      <c r="DK624" s="84"/>
      <c r="DL624" s="84"/>
      <c r="DM624" s="84"/>
      <c r="DN624" s="84"/>
      <c r="DO624" s="84"/>
      <c r="DP624" s="84"/>
      <c r="DQ624" s="84"/>
      <c r="DR624" s="84"/>
      <c r="DS624" s="84"/>
      <c r="DT624" s="84"/>
      <c r="DU624" s="84"/>
      <c r="DV624" s="84"/>
      <c r="DW624" s="84"/>
      <c r="DX624" s="84"/>
      <c r="DY624" s="84"/>
      <c r="DZ624" s="84"/>
      <c r="EA624" s="84"/>
      <c r="EB624" s="84"/>
      <c r="EC624" s="84"/>
    </row>
    <row r="625" spans="1:133" ht="17" x14ac:dyDescent="0.2">
      <c r="A625" s="100" t="str">
        <f>CONCATENATE(E625," ",F625)</f>
        <v>Odocoileus sp.</v>
      </c>
      <c r="B625" s="9" t="s">
        <v>1807</v>
      </c>
      <c r="C625" s="69" t="s">
        <v>1571</v>
      </c>
      <c r="D625" s="8" t="s">
        <v>2345</v>
      </c>
      <c r="E625" s="2" t="s">
        <v>34</v>
      </c>
      <c r="F625" s="2" t="s">
        <v>15</v>
      </c>
      <c r="G625" s="9">
        <v>908</v>
      </c>
      <c r="H625" s="8">
        <v>3947</v>
      </c>
      <c r="I625" s="9" t="s">
        <v>100</v>
      </c>
      <c r="J625" s="8" t="s">
        <v>391</v>
      </c>
      <c r="K625" s="69" t="s">
        <v>470</v>
      </c>
      <c r="L625" s="175" t="s">
        <v>113</v>
      </c>
      <c r="M625" s="99"/>
      <c r="Q625" s="69" t="s">
        <v>109</v>
      </c>
      <c r="R625" s="69" t="s">
        <v>109</v>
      </c>
      <c r="U625" s="63" t="s">
        <v>13</v>
      </c>
      <c r="X625" s="119">
        <v>29.52</v>
      </c>
      <c r="Y625" s="119">
        <v>18.920000000000002</v>
      </c>
      <c r="BK625" s="84"/>
      <c r="BL625" s="84"/>
      <c r="BM625" s="84"/>
      <c r="BN625" s="84"/>
      <c r="BO625" s="84"/>
      <c r="BP625" s="84"/>
      <c r="BQ625" s="84"/>
      <c r="BR625" s="84"/>
      <c r="BS625" s="84"/>
      <c r="BT625" s="84"/>
      <c r="BU625" s="84"/>
      <c r="BV625" s="84"/>
      <c r="BW625" s="84"/>
      <c r="BX625" s="84"/>
      <c r="BY625" s="84"/>
      <c r="BZ625" s="84"/>
      <c r="CA625" s="84"/>
      <c r="CB625" s="84"/>
      <c r="CC625" s="84"/>
      <c r="CD625" s="84"/>
      <c r="CE625" s="84"/>
      <c r="CF625" s="84"/>
      <c r="CG625" s="84"/>
      <c r="CH625" s="84"/>
      <c r="CI625" s="84"/>
      <c r="CJ625" s="84"/>
      <c r="CK625" s="84"/>
      <c r="CL625" s="84"/>
      <c r="CM625" s="84"/>
      <c r="CN625" s="84"/>
      <c r="CO625" s="84"/>
      <c r="CP625" s="84"/>
      <c r="CQ625" s="84"/>
      <c r="CR625" s="84"/>
      <c r="CS625" s="84"/>
      <c r="CT625" s="84"/>
      <c r="CU625" s="84"/>
      <c r="CV625" s="84"/>
      <c r="CW625" s="84"/>
      <c r="CX625" s="84"/>
      <c r="CY625" s="84"/>
      <c r="CZ625" s="84"/>
      <c r="DA625" s="84"/>
      <c r="DB625" s="84"/>
      <c r="DC625" s="84"/>
      <c r="DD625" s="84"/>
      <c r="DE625" s="84"/>
      <c r="DF625" s="84"/>
      <c r="DG625" s="84"/>
      <c r="DH625" s="84"/>
      <c r="DI625" s="84"/>
      <c r="DJ625" s="84"/>
      <c r="DK625" s="84"/>
      <c r="DL625" s="84"/>
      <c r="DM625" s="84"/>
      <c r="DN625" s="84"/>
      <c r="DO625" s="84"/>
      <c r="DP625" s="84"/>
      <c r="DQ625" s="84"/>
      <c r="DR625" s="84"/>
      <c r="DS625" s="84"/>
      <c r="DT625" s="84"/>
      <c r="DU625" s="84"/>
      <c r="DV625" s="84"/>
      <c r="DW625" s="84"/>
      <c r="DX625" s="84"/>
      <c r="DY625" s="84"/>
      <c r="DZ625" s="84"/>
      <c r="EA625" s="84"/>
      <c r="EB625" s="84"/>
      <c r="EC625" s="84"/>
    </row>
    <row r="626" spans="1:133" ht="17" x14ac:dyDescent="0.2">
      <c r="A626" s="100" t="str">
        <f>CONCATENATE(E626," ",F626)</f>
        <v>Odocoileus sp.</v>
      </c>
      <c r="B626" s="9" t="s">
        <v>1807</v>
      </c>
      <c r="C626" s="69" t="s">
        <v>1571</v>
      </c>
      <c r="D626" s="8" t="s">
        <v>2345</v>
      </c>
      <c r="E626" s="2" t="s">
        <v>34</v>
      </c>
      <c r="F626" s="2" t="s">
        <v>15</v>
      </c>
      <c r="G626" s="9">
        <v>908</v>
      </c>
      <c r="H626" s="8">
        <v>3948</v>
      </c>
      <c r="I626" s="9" t="s">
        <v>100</v>
      </c>
      <c r="J626" s="8" t="s">
        <v>391</v>
      </c>
      <c r="K626" s="69" t="s">
        <v>470</v>
      </c>
      <c r="L626" s="175" t="s">
        <v>113</v>
      </c>
      <c r="M626" s="99"/>
      <c r="Q626" s="69" t="s">
        <v>109</v>
      </c>
      <c r="R626" s="69" t="s">
        <v>109</v>
      </c>
      <c r="U626" s="63" t="s">
        <v>13</v>
      </c>
      <c r="X626" s="119">
        <v>26.13</v>
      </c>
      <c r="Y626" s="119">
        <v>16.28</v>
      </c>
      <c r="BK626" s="84"/>
      <c r="BL626" s="84"/>
      <c r="BM626" s="84"/>
      <c r="BN626" s="84"/>
      <c r="BO626" s="84"/>
      <c r="BP626" s="84"/>
      <c r="BQ626" s="84"/>
      <c r="BR626" s="84"/>
      <c r="BS626" s="84"/>
      <c r="BT626" s="84"/>
      <c r="BU626" s="84"/>
      <c r="BV626" s="84"/>
      <c r="BW626" s="84"/>
      <c r="BX626" s="84"/>
      <c r="BY626" s="84"/>
      <c r="BZ626" s="84"/>
      <c r="CA626" s="84"/>
      <c r="CB626" s="84"/>
      <c r="CC626" s="84"/>
      <c r="CD626" s="84"/>
      <c r="CE626" s="84"/>
      <c r="CF626" s="84"/>
      <c r="CG626" s="84"/>
      <c r="CH626" s="84"/>
      <c r="CI626" s="84"/>
      <c r="CJ626" s="84"/>
      <c r="CK626" s="84"/>
      <c r="CL626" s="84"/>
      <c r="CM626" s="84"/>
      <c r="CN626" s="84"/>
      <c r="CO626" s="84"/>
      <c r="CP626" s="84"/>
      <c r="CQ626" s="84"/>
      <c r="CR626" s="84"/>
      <c r="CS626" s="84"/>
      <c r="CT626" s="84"/>
      <c r="CU626" s="84"/>
      <c r="CV626" s="84"/>
      <c r="CW626" s="84"/>
      <c r="CX626" s="84"/>
      <c r="CY626" s="84"/>
      <c r="CZ626" s="84"/>
      <c r="DA626" s="84"/>
      <c r="DB626" s="84"/>
      <c r="DC626" s="84"/>
      <c r="DD626" s="84"/>
      <c r="DE626" s="84"/>
      <c r="DF626" s="84"/>
      <c r="DG626" s="84"/>
      <c r="DH626" s="84"/>
      <c r="DI626" s="84"/>
      <c r="DJ626" s="84"/>
      <c r="DK626" s="84"/>
      <c r="DL626" s="84"/>
      <c r="DM626" s="84"/>
      <c r="DN626" s="84"/>
      <c r="DO626" s="84"/>
      <c r="DP626" s="84"/>
      <c r="DQ626" s="84"/>
      <c r="DR626" s="84"/>
      <c r="DS626" s="84"/>
      <c r="DT626" s="84"/>
      <c r="DU626" s="84"/>
      <c r="DV626" s="84"/>
      <c r="DW626" s="84"/>
      <c r="DX626" s="84"/>
      <c r="DY626" s="84"/>
      <c r="DZ626" s="84"/>
      <c r="EA626" s="84"/>
      <c r="EB626" s="84"/>
      <c r="EC626" s="84"/>
    </row>
    <row r="627" spans="1:133" ht="17" x14ac:dyDescent="0.2">
      <c r="A627" s="100" t="str">
        <f>CONCATENATE(E627," ",F627)</f>
        <v>Odocoileus sp.</v>
      </c>
      <c r="B627" s="9" t="s">
        <v>1807</v>
      </c>
      <c r="C627" s="69" t="s">
        <v>1571</v>
      </c>
      <c r="D627" s="8" t="s">
        <v>2345</v>
      </c>
      <c r="E627" s="2" t="s">
        <v>34</v>
      </c>
      <c r="F627" s="2" t="s">
        <v>15</v>
      </c>
      <c r="G627" s="9">
        <v>908</v>
      </c>
      <c r="H627" s="8">
        <v>3949</v>
      </c>
      <c r="I627" s="9" t="s">
        <v>100</v>
      </c>
      <c r="J627" s="8" t="s">
        <v>391</v>
      </c>
      <c r="K627" s="69" t="s">
        <v>470</v>
      </c>
      <c r="L627" s="175" t="s">
        <v>113</v>
      </c>
      <c r="M627" s="99"/>
      <c r="Q627" s="69" t="s">
        <v>109</v>
      </c>
      <c r="R627" s="69" t="s">
        <v>109</v>
      </c>
      <c r="U627" s="63" t="s">
        <v>13</v>
      </c>
      <c r="X627" s="119">
        <v>28.3</v>
      </c>
      <c r="Y627" s="119">
        <v>18.68</v>
      </c>
      <c r="BK627" s="84"/>
      <c r="BL627" s="84"/>
      <c r="BM627" s="84"/>
      <c r="BN627" s="84"/>
      <c r="BO627" s="84"/>
      <c r="BP627" s="84"/>
      <c r="BQ627" s="84"/>
      <c r="BR627" s="84"/>
      <c r="BS627" s="84"/>
      <c r="BT627" s="84"/>
      <c r="BU627" s="84"/>
      <c r="BV627" s="84"/>
      <c r="BW627" s="84"/>
      <c r="BX627" s="84"/>
      <c r="BY627" s="84"/>
      <c r="BZ627" s="84"/>
      <c r="CA627" s="84"/>
      <c r="CB627" s="84"/>
      <c r="CC627" s="84"/>
      <c r="CD627" s="84"/>
      <c r="CE627" s="84"/>
      <c r="CF627" s="84"/>
      <c r="CG627" s="84"/>
      <c r="CH627" s="84"/>
      <c r="CI627" s="84"/>
      <c r="CJ627" s="84"/>
      <c r="CK627" s="84"/>
      <c r="CL627" s="84"/>
      <c r="CM627" s="84"/>
      <c r="CN627" s="84"/>
      <c r="CO627" s="84"/>
      <c r="CP627" s="84"/>
      <c r="CQ627" s="84"/>
      <c r="CR627" s="84"/>
      <c r="CS627" s="84"/>
      <c r="CT627" s="84"/>
      <c r="CU627" s="84"/>
      <c r="CV627" s="84"/>
      <c r="CW627" s="84"/>
      <c r="CX627" s="84"/>
      <c r="CY627" s="84"/>
      <c r="CZ627" s="84"/>
      <c r="DA627" s="84"/>
      <c r="DB627" s="84"/>
      <c r="DC627" s="84"/>
      <c r="DD627" s="84"/>
      <c r="DE627" s="84"/>
      <c r="DF627" s="84"/>
      <c r="DG627" s="84"/>
      <c r="DH627" s="84"/>
      <c r="DI627" s="84"/>
      <c r="DJ627" s="84"/>
      <c r="DK627" s="84"/>
      <c r="DL627" s="84"/>
      <c r="DM627" s="84"/>
      <c r="DN627" s="84"/>
      <c r="DO627" s="84"/>
      <c r="DP627" s="84"/>
      <c r="DQ627" s="84"/>
      <c r="DR627" s="84"/>
      <c r="DS627" s="84"/>
      <c r="DT627" s="84"/>
      <c r="DU627" s="84"/>
      <c r="DV627" s="84"/>
      <c r="DW627" s="84"/>
      <c r="DX627" s="84"/>
      <c r="DY627" s="84"/>
      <c r="DZ627" s="84"/>
      <c r="EA627" s="84"/>
      <c r="EB627" s="84"/>
      <c r="EC627" s="84"/>
    </row>
    <row r="628" spans="1:133" ht="17" x14ac:dyDescent="0.2">
      <c r="A628" s="100" t="str">
        <f>CONCATENATE(E628," ",F628)</f>
        <v>Odocoileus sp.</v>
      </c>
      <c r="B628" s="9" t="s">
        <v>1807</v>
      </c>
      <c r="C628" s="69" t="s">
        <v>1571</v>
      </c>
      <c r="D628" s="8" t="s">
        <v>2345</v>
      </c>
      <c r="E628" s="2" t="s">
        <v>34</v>
      </c>
      <c r="F628" s="2" t="s">
        <v>15</v>
      </c>
      <c r="G628" s="9">
        <v>908</v>
      </c>
      <c r="H628" s="8">
        <v>3950</v>
      </c>
      <c r="I628" s="9" t="s">
        <v>100</v>
      </c>
      <c r="J628" s="8" t="s">
        <v>391</v>
      </c>
      <c r="K628" s="69" t="s">
        <v>470</v>
      </c>
      <c r="L628" s="175" t="s">
        <v>113</v>
      </c>
      <c r="M628" s="99"/>
      <c r="Q628" s="69" t="s">
        <v>109</v>
      </c>
      <c r="R628" s="69" t="s">
        <v>109</v>
      </c>
      <c r="U628" s="63" t="s">
        <v>13</v>
      </c>
      <c r="X628" s="119">
        <v>28.4</v>
      </c>
      <c r="Y628" s="119">
        <v>18.739999999999998</v>
      </c>
      <c r="BK628" s="84"/>
      <c r="BL628" s="84"/>
      <c r="BM628" s="84"/>
      <c r="BN628" s="84"/>
      <c r="BO628" s="84"/>
      <c r="BP628" s="84"/>
      <c r="BQ628" s="84"/>
      <c r="BR628" s="84"/>
      <c r="BS628" s="84"/>
      <c r="BT628" s="84"/>
      <c r="BU628" s="84"/>
      <c r="BV628" s="84"/>
      <c r="BW628" s="84"/>
      <c r="BX628" s="84"/>
      <c r="BY628" s="84"/>
      <c r="BZ628" s="84"/>
      <c r="CA628" s="84"/>
      <c r="CB628" s="84"/>
      <c r="CC628" s="84"/>
      <c r="CD628" s="84"/>
      <c r="CE628" s="84"/>
      <c r="CF628" s="84"/>
      <c r="CG628" s="84"/>
      <c r="CH628" s="84"/>
      <c r="CI628" s="84"/>
      <c r="CJ628" s="84"/>
      <c r="CK628" s="84"/>
      <c r="CL628" s="84"/>
      <c r="CM628" s="84"/>
      <c r="CN628" s="84"/>
      <c r="CO628" s="84"/>
      <c r="CP628" s="84"/>
      <c r="CQ628" s="84"/>
      <c r="CR628" s="84"/>
      <c r="CS628" s="84"/>
      <c r="CT628" s="84"/>
      <c r="CU628" s="84"/>
      <c r="CV628" s="84"/>
      <c r="CW628" s="84"/>
      <c r="CX628" s="84"/>
      <c r="CY628" s="84"/>
      <c r="CZ628" s="84"/>
      <c r="DA628" s="84"/>
      <c r="DB628" s="84"/>
      <c r="DC628" s="84"/>
      <c r="DD628" s="84"/>
      <c r="DE628" s="84"/>
      <c r="DF628" s="84"/>
      <c r="DG628" s="84"/>
      <c r="DH628" s="84"/>
      <c r="DI628" s="84"/>
      <c r="DJ628" s="84"/>
      <c r="DK628" s="84"/>
      <c r="DL628" s="84"/>
      <c r="DM628" s="84"/>
      <c r="DN628" s="84"/>
      <c r="DO628" s="84"/>
      <c r="DP628" s="84"/>
      <c r="DQ628" s="84"/>
      <c r="DR628" s="84"/>
      <c r="DS628" s="84"/>
      <c r="DT628" s="84"/>
      <c r="DU628" s="84"/>
      <c r="DV628" s="84"/>
      <c r="DW628" s="84"/>
      <c r="DX628" s="84"/>
      <c r="DY628" s="84"/>
      <c r="DZ628" s="84"/>
      <c r="EA628" s="84"/>
      <c r="EB628" s="84"/>
      <c r="EC628" s="84"/>
    </row>
    <row r="629" spans="1:133" ht="17" x14ac:dyDescent="0.2">
      <c r="A629" s="100" t="str">
        <f>CONCATENATE(E629," ",F629)</f>
        <v>Odocoileus sp.</v>
      </c>
      <c r="B629" s="9" t="s">
        <v>1807</v>
      </c>
      <c r="C629" s="69" t="s">
        <v>1571</v>
      </c>
      <c r="D629" s="8" t="s">
        <v>2345</v>
      </c>
      <c r="E629" s="2" t="s">
        <v>34</v>
      </c>
      <c r="F629" s="2" t="s">
        <v>15</v>
      </c>
      <c r="G629" s="9">
        <v>908</v>
      </c>
      <c r="H629" s="8">
        <v>3951</v>
      </c>
      <c r="I629" s="9" t="s">
        <v>100</v>
      </c>
      <c r="J629" s="8" t="s">
        <v>391</v>
      </c>
      <c r="K629" s="69" t="s">
        <v>470</v>
      </c>
      <c r="L629" s="175" t="s">
        <v>113</v>
      </c>
      <c r="M629" s="99"/>
      <c r="Q629" s="69" t="s">
        <v>109</v>
      </c>
      <c r="R629" s="69" t="s">
        <v>109</v>
      </c>
      <c r="U629" s="63" t="s">
        <v>13</v>
      </c>
      <c r="X629" s="119">
        <v>29.92</v>
      </c>
      <c r="Y629" s="119">
        <v>19.100000000000001</v>
      </c>
      <c r="BK629" s="84"/>
      <c r="BL629" s="84"/>
      <c r="BM629" s="84"/>
      <c r="BN629" s="84"/>
      <c r="BO629" s="84"/>
      <c r="BP629" s="84"/>
      <c r="BQ629" s="84"/>
      <c r="BR629" s="84"/>
      <c r="BS629" s="84"/>
      <c r="BT629" s="84"/>
      <c r="BU629" s="84"/>
      <c r="BV629" s="84"/>
      <c r="BW629" s="84"/>
      <c r="BX629" s="84"/>
      <c r="BY629" s="84"/>
      <c r="BZ629" s="84"/>
      <c r="CA629" s="84"/>
      <c r="CB629" s="84"/>
      <c r="CC629" s="84"/>
      <c r="CD629" s="84"/>
      <c r="CE629" s="84"/>
      <c r="CF629" s="84"/>
      <c r="CG629" s="84"/>
      <c r="CH629" s="84"/>
      <c r="CI629" s="84"/>
      <c r="CJ629" s="84"/>
      <c r="CK629" s="84"/>
      <c r="CL629" s="84"/>
      <c r="CM629" s="84"/>
      <c r="CN629" s="84"/>
      <c r="CO629" s="84"/>
      <c r="CP629" s="84"/>
      <c r="CQ629" s="84"/>
      <c r="CR629" s="84"/>
      <c r="CS629" s="84"/>
      <c r="CT629" s="84"/>
      <c r="CU629" s="84"/>
      <c r="CV629" s="84"/>
      <c r="CW629" s="84"/>
      <c r="CX629" s="84"/>
      <c r="CY629" s="84"/>
      <c r="CZ629" s="84"/>
      <c r="DA629" s="84"/>
      <c r="DB629" s="84"/>
      <c r="DC629" s="84"/>
      <c r="DD629" s="84"/>
      <c r="DE629" s="84"/>
      <c r="DF629" s="84"/>
      <c r="DG629" s="84"/>
      <c r="DH629" s="84"/>
      <c r="DI629" s="84"/>
      <c r="DJ629" s="84"/>
      <c r="DK629" s="84"/>
      <c r="DL629" s="84"/>
      <c r="DM629" s="84"/>
      <c r="DN629" s="84"/>
      <c r="DO629" s="84"/>
      <c r="DP629" s="84"/>
      <c r="DQ629" s="84"/>
      <c r="DR629" s="84"/>
      <c r="DS629" s="84"/>
      <c r="DT629" s="84"/>
      <c r="DU629" s="84"/>
      <c r="DV629" s="84"/>
      <c r="DW629" s="84"/>
      <c r="DX629" s="84"/>
      <c r="DY629" s="84"/>
      <c r="DZ629" s="84"/>
      <c r="EA629" s="84"/>
      <c r="EB629" s="84"/>
      <c r="EC629" s="84"/>
    </row>
    <row r="630" spans="1:133" ht="17" x14ac:dyDescent="0.2">
      <c r="A630" s="100" t="str">
        <f>CONCATENATE(E630," ",F630)</f>
        <v>Odocoileus sp.</v>
      </c>
      <c r="C630" s="69" t="s">
        <v>1571</v>
      </c>
      <c r="D630" s="8" t="s">
        <v>2345</v>
      </c>
      <c r="E630" s="2" t="s">
        <v>34</v>
      </c>
      <c r="F630" s="2" t="s">
        <v>15</v>
      </c>
      <c r="G630" s="9">
        <v>908</v>
      </c>
      <c r="H630" s="8">
        <v>649</v>
      </c>
      <c r="I630" s="9" t="s">
        <v>100</v>
      </c>
      <c r="J630" s="8" t="s">
        <v>391</v>
      </c>
      <c r="K630" s="69" t="s">
        <v>1222</v>
      </c>
      <c r="L630" s="175" t="s">
        <v>115</v>
      </c>
      <c r="M630" s="99"/>
      <c r="Q630" s="69" t="s">
        <v>109</v>
      </c>
      <c r="R630" s="69" t="s">
        <v>109</v>
      </c>
      <c r="U630" s="63" t="s">
        <v>13</v>
      </c>
      <c r="X630" s="119">
        <v>27.66</v>
      </c>
      <c r="Y630" s="119">
        <v>18.309999999999999</v>
      </c>
      <c r="BK630" s="84"/>
      <c r="BL630" s="84"/>
      <c r="BM630" s="84"/>
      <c r="BN630" s="84"/>
      <c r="BO630" s="84"/>
      <c r="BP630" s="84"/>
      <c r="BQ630" s="84"/>
      <c r="BR630" s="84"/>
      <c r="BS630" s="84"/>
      <c r="BT630" s="84"/>
      <c r="BU630" s="84"/>
      <c r="BV630" s="84"/>
      <c r="BW630" s="84"/>
      <c r="BX630" s="84"/>
      <c r="BY630" s="84"/>
      <c r="BZ630" s="84"/>
      <c r="CA630" s="84"/>
      <c r="CB630" s="84"/>
      <c r="CC630" s="84"/>
      <c r="CD630" s="84"/>
      <c r="CE630" s="84"/>
      <c r="CF630" s="84"/>
      <c r="CG630" s="84"/>
      <c r="CH630" s="84"/>
      <c r="CI630" s="84"/>
      <c r="CJ630" s="84"/>
      <c r="CK630" s="84"/>
      <c r="CL630" s="84"/>
      <c r="CM630" s="84"/>
      <c r="CN630" s="84"/>
      <c r="CO630" s="84"/>
      <c r="CP630" s="84"/>
      <c r="CQ630" s="84"/>
      <c r="CR630" s="84"/>
      <c r="CS630" s="84"/>
      <c r="CT630" s="84"/>
      <c r="CU630" s="84"/>
      <c r="CV630" s="84"/>
      <c r="CW630" s="84"/>
      <c r="CX630" s="84"/>
      <c r="CY630" s="84"/>
      <c r="CZ630" s="84"/>
      <c r="DA630" s="84"/>
      <c r="DB630" s="84"/>
      <c r="DC630" s="84"/>
      <c r="DD630" s="84"/>
      <c r="DE630" s="84"/>
      <c r="DF630" s="84"/>
      <c r="DG630" s="84"/>
      <c r="DH630" s="84"/>
      <c r="DI630" s="84"/>
      <c r="DJ630" s="84"/>
      <c r="DK630" s="84"/>
      <c r="DL630" s="84"/>
      <c r="DM630" s="84"/>
      <c r="DN630" s="84"/>
      <c r="DO630" s="84"/>
      <c r="DP630" s="84"/>
      <c r="DQ630" s="84"/>
      <c r="DR630" s="84"/>
      <c r="DS630" s="84"/>
      <c r="DT630" s="84"/>
      <c r="DU630" s="84"/>
      <c r="DV630" s="84"/>
      <c r="DW630" s="84"/>
      <c r="DX630" s="84"/>
      <c r="DY630" s="84"/>
      <c r="DZ630" s="84"/>
      <c r="EA630" s="84"/>
      <c r="EB630" s="84"/>
      <c r="EC630" s="84"/>
    </row>
    <row r="631" spans="1:133" ht="17" x14ac:dyDescent="0.2">
      <c r="A631" s="100" t="str">
        <f>CONCATENATE(E631," ",F631)</f>
        <v>Odocoileus sp.</v>
      </c>
      <c r="C631" s="69" t="s">
        <v>1571</v>
      </c>
      <c r="D631" s="8" t="s">
        <v>2345</v>
      </c>
      <c r="E631" s="2" t="s">
        <v>34</v>
      </c>
      <c r="F631" s="2" t="s">
        <v>15</v>
      </c>
      <c r="G631" s="9">
        <v>908</v>
      </c>
      <c r="H631" s="8">
        <v>672</v>
      </c>
      <c r="I631" s="9" t="s">
        <v>100</v>
      </c>
      <c r="J631" s="8" t="s">
        <v>391</v>
      </c>
      <c r="K631" s="69" t="s">
        <v>1222</v>
      </c>
      <c r="L631" s="175" t="s">
        <v>110</v>
      </c>
      <c r="M631" s="99"/>
      <c r="Q631" s="69" t="s">
        <v>109</v>
      </c>
      <c r="R631" s="69" t="s">
        <v>109</v>
      </c>
      <c r="U631" s="63" t="s">
        <v>13</v>
      </c>
      <c r="X631" s="119">
        <v>30.87</v>
      </c>
      <c r="Y631" s="119">
        <v>19.27</v>
      </c>
      <c r="BK631" s="84"/>
      <c r="BL631" s="84"/>
      <c r="BM631" s="84"/>
      <c r="BN631" s="84"/>
      <c r="BO631" s="84"/>
      <c r="BP631" s="84"/>
      <c r="BQ631" s="84"/>
      <c r="BR631" s="84"/>
      <c r="BS631" s="84"/>
      <c r="BT631" s="84"/>
      <c r="BU631" s="84"/>
      <c r="BV631" s="84"/>
      <c r="BW631" s="84"/>
      <c r="BX631" s="84"/>
      <c r="BY631" s="84"/>
      <c r="BZ631" s="84"/>
      <c r="CA631" s="84"/>
      <c r="CB631" s="84"/>
      <c r="CC631" s="84"/>
      <c r="CD631" s="84"/>
      <c r="CE631" s="84"/>
      <c r="CF631" s="84"/>
      <c r="CG631" s="84"/>
      <c r="CH631" s="84"/>
      <c r="CI631" s="84"/>
      <c r="CJ631" s="84"/>
      <c r="CK631" s="84"/>
      <c r="CL631" s="84"/>
      <c r="CM631" s="84"/>
      <c r="CN631" s="84"/>
      <c r="CO631" s="84"/>
      <c r="CP631" s="84"/>
      <c r="CQ631" s="84"/>
      <c r="CR631" s="84"/>
      <c r="CS631" s="84"/>
      <c r="CT631" s="84"/>
      <c r="CU631" s="84"/>
      <c r="CV631" s="84"/>
      <c r="CW631" s="84"/>
      <c r="CX631" s="84"/>
      <c r="CY631" s="84"/>
      <c r="CZ631" s="84"/>
      <c r="DA631" s="84"/>
      <c r="DB631" s="84"/>
      <c r="DC631" s="84"/>
      <c r="DD631" s="84"/>
      <c r="DE631" s="84"/>
      <c r="DF631" s="84"/>
      <c r="DG631" s="84"/>
      <c r="DH631" s="84"/>
      <c r="DI631" s="84"/>
      <c r="DJ631" s="84"/>
      <c r="DK631" s="84"/>
      <c r="DL631" s="84"/>
      <c r="DM631" s="84"/>
      <c r="DN631" s="84"/>
      <c r="DO631" s="84"/>
      <c r="DP631" s="84"/>
      <c r="DQ631" s="84"/>
      <c r="DR631" s="84"/>
      <c r="DS631" s="84"/>
      <c r="DT631" s="84"/>
      <c r="DU631" s="84"/>
      <c r="DV631" s="84"/>
      <c r="DW631" s="84"/>
      <c r="DX631" s="84"/>
      <c r="DY631" s="84"/>
      <c r="DZ631" s="84"/>
      <c r="EA631" s="84"/>
      <c r="EB631" s="84"/>
      <c r="EC631" s="84"/>
    </row>
    <row r="632" spans="1:133" ht="17" x14ac:dyDescent="0.2">
      <c r="A632" s="100" t="str">
        <f>CONCATENATE(E632," ",F632)</f>
        <v>Odocoileus sp.</v>
      </c>
      <c r="C632" s="69" t="s">
        <v>1571</v>
      </c>
      <c r="D632" s="8" t="s">
        <v>2345</v>
      </c>
      <c r="E632" s="2" t="s">
        <v>34</v>
      </c>
      <c r="F632" s="2" t="s">
        <v>15</v>
      </c>
      <c r="G632" s="9">
        <v>908</v>
      </c>
      <c r="H632" s="8">
        <v>758</v>
      </c>
      <c r="I632" s="9" t="s">
        <v>100</v>
      </c>
      <c r="J632" s="8" t="s">
        <v>391</v>
      </c>
      <c r="K632" s="69" t="s">
        <v>1222</v>
      </c>
      <c r="L632" s="175" t="s">
        <v>110</v>
      </c>
      <c r="M632" s="99"/>
      <c r="Q632" s="69" t="s">
        <v>109</v>
      </c>
      <c r="R632" s="69" t="s">
        <v>109</v>
      </c>
      <c r="U632" s="63" t="s">
        <v>13</v>
      </c>
      <c r="X632" s="119">
        <v>30.85</v>
      </c>
      <c r="Y632" s="119">
        <v>18.829999999999998</v>
      </c>
      <c r="BK632" s="84"/>
      <c r="BL632" s="84"/>
      <c r="BM632" s="84"/>
      <c r="BN632" s="84"/>
      <c r="BO632" s="84"/>
      <c r="BP632" s="84"/>
      <c r="BQ632" s="84"/>
      <c r="BR632" s="84"/>
      <c r="BS632" s="84"/>
      <c r="BT632" s="84"/>
      <c r="BU632" s="84"/>
      <c r="BV632" s="84"/>
      <c r="BW632" s="84"/>
      <c r="BX632" s="84"/>
      <c r="BY632" s="84"/>
      <c r="BZ632" s="84"/>
      <c r="CA632" s="84"/>
      <c r="CB632" s="84"/>
      <c r="CC632" s="84"/>
      <c r="CD632" s="84"/>
      <c r="CE632" s="84"/>
      <c r="CF632" s="84"/>
      <c r="CG632" s="84"/>
      <c r="CH632" s="84"/>
      <c r="CI632" s="84"/>
      <c r="CJ632" s="84"/>
      <c r="CK632" s="84"/>
      <c r="CL632" s="84"/>
      <c r="CM632" s="84"/>
      <c r="CN632" s="84"/>
      <c r="CO632" s="84"/>
      <c r="CP632" s="84"/>
      <c r="CQ632" s="84"/>
      <c r="CR632" s="84"/>
      <c r="CS632" s="84"/>
      <c r="CT632" s="84"/>
      <c r="CU632" s="84"/>
      <c r="CV632" s="84"/>
      <c r="CW632" s="84"/>
      <c r="CX632" s="84"/>
      <c r="CY632" s="84"/>
      <c r="CZ632" s="84"/>
      <c r="DA632" s="84"/>
      <c r="DB632" s="84"/>
      <c r="DC632" s="84"/>
      <c r="DD632" s="84"/>
      <c r="DE632" s="84"/>
      <c r="DF632" s="84"/>
      <c r="DG632" s="84"/>
      <c r="DH632" s="84"/>
      <c r="DI632" s="84"/>
      <c r="DJ632" s="84"/>
      <c r="DK632" s="84"/>
      <c r="DL632" s="84"/>
      <c r="DM632" s="84"/>
      <c r="DN632" s="84"/>
      <c r="DO632" s="84"/>
      <c r="DP632" s="84"/>
      <c r="DQ632" s="84"/>
      <c r="DR632" s="84"/>
      <c r="DS632" s="84"/>
      <c r="DT632" s="84"/>
      <c r="DU632" s="84"/>
      <c r="DV632" s="84"/>
      <c r="DW632" s="84"/>
      <c r="DX632" s="84"/>
      <c r="DY632" s="84"/>
      <c r="DZ632" s="84"/>
      <c r="EA632" s="84"/>
      <c r="EB632" s="84"/>
      <c r="EC632" s="84"/>
    </row>
    <row r="633" spans="1:133" ht="17" x14ac:dyDescent="0.2">
      <c r="A633" s="100" t="str">
        <f>CONCATENATE(E633," ",F633)</f>
        <v>Odocoileus sp.</v>
      </c>
      <c r="C633" s="69" t="s">
        <v>1571</v>
      </c>
      <c r="D633" s="8" t="s">
        <v>2345</v>
      </c>
      <c r="E633" s="2" t="s">
        <v>34</v>
      </c>
      <c r="F633" s="2" t="s">
        <v>15</v>
      </c>
      <c r="G633" s="9">
        <v>908</v>
      </c>
      <c r="H633" s="8">
        <v>1100</v>
      </c>
      <c r="I633" s="9" t="s">
        <v>100</v>
      </c>
      <c r="J633" s="8" t="s">
        <v>391</v>
      </c>
      <c r="K633" s="69" t="s">
        <v>1222</v>
      </c>
      <c r="L633" s="175" t="s">
        <v>115</v>
      </c>
      <c r="M633" s="99"/>
      <c r="Q633" s="69" t="s">
        <v>109</v>
      </c>
      <c r="R633" s="69" t="s">
        <v>109</v>
      </c>
      <c r="U633" s="63" t="s">
        <v>13</v>
      </c>
      <c r="X633" s="119">
        <v>28.08</v>
      </c>
      <c r="Y633" s="119">
        <v>19.02</v>
      </c>
      <c r="BK633" s="84"/>
      <c r="BL633" s="84"/>
      <c r="BM633" s="84"/>
      <c r="BN633" s="84"/>
      <c r="BO633" s="84"/>
      <c r="BP633" s="84"/>
      <c r="BQ633" s="84"/>
      <c r="BR633" s="84"/>
      <c r="BS633" s="84"/>
      <c r="BT633" s="84"/>
      <c r="BU633" s="84"/>
      <c r="BV633" s="84"/>
      <c r="BW633" s="84"/>
      <c r="BX633" s="84"/>
      <c r="BY633" s="84"/>
      <c r="BZ633" s="84"/>
      <c r="CA633" s="84"/>
      <c r="CB633" s="84"/>
      <c r="CC633" s="84"/>
      <c r="CD633" s="84"/>
      <c r="CE633" s="84"/>
      <c r="CF633" s="84"/>
      <c r="CG633" s="84"/>
      <c r="CH633" s="84"/>
      <c r="CI633" s="84"/>
      <c r="CJ633" s="84"/>
      <c r="CK633" s="84"/>
      <c r="CL633" s="84"/>
      <c r="CM633" s="84"/>
      <c r="CN633" s="84"/>
      <c r="CO633" s="84"/>
      <c r="CP633" s="84"/>
      <c r="CQ633" s="84"/>
      <c r="CR633" s="84"/>
      <c r="CS633" s="84"/>
      <c r="CT633" s="84"/>
      <c r="CU633" s="84"/>
      <c r="CV633" s="84"/>
      <c r="CW633" s="84"/>
      <c r="CX633" s="84"/>
      <c r="CY633" s="84"/>
      <c r="CZ633" s="84"/>
      <c r="DA633" s="84"/>
      <c r="DB633" s="84"/>
      <c r="DC633" s="84"/>
      <c r="DD633" s="84"/>
      <c r="DE633" s="84"/>
      <c r="DF633" s="84"/>
      <c r="DG633" s="84"/>
      <c r="DH633" s="84"/>
      <c r="DI633" s="84"/>
      <c r="DJ633" s="84"/>
      <c r="DK633" s="84"/>
      <c r="DL633" s="84"/>
      <c r="DM633" s="84"/>
      <c r="DN633" s="84"/>
      <c r="DO633" s="84"/>
      <c r="DP633" s="84"/>
      <c r="DQ633" s="84"/>
      <c r="DR633" s="84"/>
      <c r="DS633" s="84"/>
      <c r="DT633" s="84"/>
      <c r="DU633" s="84"/>
      <c r="DV633" s="84"/>
      <c r="DW633" s="84"/>
      <c r="DX633" s="84"/>
      <c r="DY633" s="84"/>
      <c r="DZ633" s="84"/>
      <c r="EA633" s="84"/>
      <c r="EB633" s="84"/>
      <c r="EC633" s="84"/>
    </row>
    <row r="634" spans="1:133" ht="17" x14ac:dyDescent="0.2">
      <c r="A634" s="100" t="str">
        <f>CONCATENATE(E634," ",F634)</f>
        <v>Odocoileus sp.</v>
      </c>
      <c r="C634" s="69" t="s">
        <v>1571</v>
      </c>
      <c r="D634" s="8" t="s">
        <v>2345</v>
      </c>
      <c r="E634" s="2" t="s">
        <v>34</v>
      </c>
      <c r="F634" s="2" t="s">
        <v>15</v>
      </c>
      <c r="G634" s="9">
        <v>908</v>
      </c>
      <c r="H634" s="8">
        <v>1349</v>
      </c>
      <c r="I634" s="9" t="s">
        <v>100</v>
      </c>
      <c r="J634" s="8" t="s">
        <v>391</v>
      </c>
      <c r="K634" s="69" t="s">
        <v>1222</v>
      </c>
      <c r="L634" s="175" t="s">
        <v>110</v>
      </c>
      <c r="M634" s="99"/>
      <c r="Q634" s="69" t="s">
        <v>109</v>
      </c>
      <c r="R634" s="69" t="s">
        <v>109</v>
      </c>
      <c r="U634" s="63" t="s">
        <v>13</v>
      </c>
      <c r="X634" s="119">
        <v>27.98</v>
      </c>
      <c r="Y634" s="119">
        <v>18.2</v>
      </c>
      <c r="BK634" s="84"/>
      <c r="BL634" s="84"/>
      <c r="BM634" s="84"/>
      <c r="BN634" s="84"/>
      <c r="BO634" s="84"/>
      <c r="BP634" s="84"/>
      <c r="BQ634" s="84"/>
      <c r="BR634" s="84"/>
      <c r="BS634" s="84"/>
      <c r="BT634" s="84"/>
      <c r="BU634" s="84"/>
      <c r="BV634" s="84"/>
      <c r="BW634" s="84"/>
      <c r="BX634" s="84"/>
      <c r="BY634" s="84"/>
      <c r="BZ634" s="84"/>
      <c r="CA634" s="84"/>
      <c r="CB634" s="84"/>
      <c r="CC634" s="84"/>
      <c r="CD634" s="84"/>
      <c r="CE634" s="84"/>
      <c r="CF634" s="84"/>
      <c r="CG634" s="84"/>
      <c r="CH634" s="84"/>
      <c r="CI634" s="84"/>
      <c r="CJ634" s="84"/>
      <c r="CK634" s="84"/>
      <c r="CL634" s="84"/>
      <c r="CM634" s="84"/>
      <c r="CN634" s="84"/>
      <c r="CO634" s="84"/>
      <c r="CP634" s="84"/>
      <c r="CQ634" s="84"/>
      <c r="CR634" s="84"/>
      <c r="CS634" s="84"/>
      <c r="CT634" s="84"/>
      <c r="CU634" s="84"/>
      <c r="CV634" s="84"/>
      <c r="CW634" s="84"/>
      <c r="CX634" s="84"/>
      <c r="CY634" s="84"/>
      <c r="CZ634" s="84"/>
      <c r="DA634" s="84"/>
      <c r="DB634" s="84"/>
      <c r="DC634" s="84"/>
      <c r="DD634" s="84"/>
      <c r="DE634" s="84"/>
      <c r="DF634" s="84"/>
      <c r="DG634" s="84"/>
      <c r="DH634" s="84"/>
      <c r="DI634" s="84"/>
      <c r="DJ634" s="84"/>
      <c r="DK634" s="84"/>
      <c r="DL634" s="84"/>
      <c r="DM634" s="84"/>
      <c r="DN634" s="84"/>
      <c r="DO634" s="84"/>
      <c r="DP634" s="84"/>
      <c r="DQ634" s="84"/>
      <c r="DR634" s="84"/>
      <c r="DS634" s="84"/>
      <c r="DT634" s="84"/>
      <c r="DU634" s="84"/>
      <c r="DV634" s="84"/>
      <c r="DW634" s="84"/>
      <c r="DX634" s="84"/>
      <c r="DY634" s="84"/>
      <c r="DZ634" s="84"/>
      <c r="EA634" s="84"/>
      <c r="EB634" s="84"/>
      <c r="EC634" s="84"/>
    </row>
    <row r="635" spans="1:133" ht="17" x14ac:dyDescent="0.2">
      <c r="A635" s="100" t="str">
        <f>CONCATENATE(E635," ",F635)</f>
        <v>Odocoileus sp.</v>
      </c>
      <c r="C635" s="69" t="s">
        <v>1571</v>
      </c>
      <c r="D635" s="8" t="s">
        <v>2345</v>
      </c>
      <c r="E635" s="2" t="s">
        <v>34</v>
      </c>
      <c r="F635" s="2" t="s">
        <v>15</v>
      </c>
      <c r="G635" s="9">
        <v>908</v>
      </c>
      <c r="H635" s="8">
        <v>1963</v>
      </c>
      <c r="I635" s="9" t="s">
        <v>100</v>
      </c>
      <c r="J635" s="8" t="s">
        <v>391</v>
      </c>
      <c r="K635" s="69" t="s">
        <v>1222</v>
      </c>
      <c r="L635" s="175" t="s">
        <v>118</v>
      </c>
      <c r="M635" s="99"/>
      <c r="Q635" s="69" t="s">
        <v>109</v>
      </c>
      <c r="R635" s="69" t="s">
        <v>109</v>
      </c>
      <c r="U635" s="63" t="s">
        <v>13</v>
      </c>
      <c r="X635" s="119">
        <v>29.88</v>
      </c>
      <c r="Y635" s="119">
        <v>18.309999999999999</v>
      </c>
      <c r="BK635" s="84"/>
      <c r="BL635" s="84"/>
      <c r="BM635" s="84"/>
      <c r="BN635" s="84"/>
      <c r="BO635" s="84"/>
      <c r="BP635" s="84"/>
      <c r="BQ635" s="84"/>
      <c r="BR635" s="84"/>
      <c r="BS635" s="84"/>
      <c r="BT635" s="84"/>
      <c r="BU635" s="84"/>
      <c r="BV635" s="84"/>
      <c r="BW635" s="84"/>
      <c r="BX635" s="84"/>
      <c r="BY635" s="84"/>
      <c r="BZ635" s="84"/>
      <c r="CA635" s="84"/>
      <c r="CB635" s="84"/>
      <c r="CC635" s="84"/>
      <c r="CD635" s="84"/>
      <c r="CE635" s="84"/>
      <c r="CF635" s="84"/>
      <c r="CG635" s="84"/>
      <c r="CH635" s="84"/>
      <c r="CI635" s="84"/>
      <c r="CJ635" s="84"/>
      <c r="CK635" s="84"/>
      <c r="CL635" s="84"/>
      <c r="CM635" s="84"/>
      <c r="CN635" s="84"/>
      <c r="CO635" s="84"/>
      <c r="CP635" s="84"/>
      <c r="CQ635" s="84"/>
      <c r="CR635" s="84"/>
      <c r="CS635" s="84"/>
      <c r="CT635" s="84"/>
      <c r="CU635" s="84"/>
      <c r="CV635" s="84"/>
      <c r="CW635" s="84"/>
      <c r="CX635" s="84"/>
      <c r="CY635" s="84"/>
      <c r="CZ635" s="84"/>
      <c r="DA635" s="84"/>
      <c r="DB635" s="84"/>
      <c r="DC635" s="84"/>
      <c r="DD635" s="84"/>
      <c r="DE635" s="84"/>
      <c r="DF635" s="84"/>
      <c r="DG635" s="84"/>
      <c r="DH635" s="84"/>
      <c r="DI635" s="84"/>
      <c r="DJ635" s="84"/>
      <c r="DK635" s="84"/>
      <c r="DL635" s="84"/>
      <c r="DM635" s="84"/>
      <c r="DN635" s="84"/>
      <c r="DO635" s="84"/>
      <c r="DP635" s="84"/>
      <c r="DQ635" s="84"/>
      <c r="DR635" s="84"/>
      <c r="DS635" s="84"/>
      <c r="DT635" s="84"/>
      <c r="DU635" s="84"/>
      <c r="DV635" s="84"/>
      <c r="DW635" s="84"/>
      <c r="DX635" s="84"/>
      <c r="DY635" s="84"/>
      <c r="DZ635" s="84"/>
      <c r="EA635" s="84"/>
      <c r="EB635" s="84"/>
      <c r="EC635" s="84"/>
    </row>
    <row r="636" spans="1:133" ht="17" x14ac:dyDescent="0.2">
      <c r="A636" s="100" t="str">
        <f>CONCATENATE(E636," ",F636)</f>
        <v>Odocoileus sp.</v>
      </c>
      <c r="C636" s="69" t="s">
        <v>1571</v>
      </c>
      <c r="D636" s="8" t="s">
        <v>2345</v>
      </c>
      <c r="E636" s="2" t="s">
        <v>34</v>
      </c>
      <c r="F636" s="2" t="s">
        <v>15</v>
      </c>
      <c r="G636" s="9">
        <v>908</v>
      </c>
      <c r="H636" s="8">
        <v>3452</v>
      </c>
      <c r="I636" s="9" t="s">
        <v>100</v>
      </c>
      <c r="J636" s="8" t="s">
        <v>391</v>
      </c>
      <c r="K636" s="69" t="s">
        <v>1222</v>
      </c>
      <c r="L636" s="175" t="s">
        <v>110</v>
      </c>
      <c r="M636" s="99"/>
      <c r="Q636" s="69" t="s">
        <v>109</v>
      </c>
      <c r="R636" s="69" t="s">
        <v>109</v>
      </c>
      <c r="U636" s="63" t="s">
        <v>13</v>
      </c>
      <c r="X636" s="119">
        <v>27.08</v>
      </c>
      <c r="Y636" s="119">
        <v>20.18</v>
      </c>
      <c r="BK636" s="84"/>
      <c r="BL636" s="84"/>
      <c r="BM636" s="84"/>
      <c r="BN636" s="84"/>
      <c r="BO636" s="84"/>
      <c r="BP636" s="84"/>
      <c r="BQ636" s="84"/>
      <c r="BR636" s="84"/>
      <c r="BS636" s="84"/>
      <c r="BT636" s="84"/>
      <c r="BU636" s="84"/>
      <c r="BV636" s="84"/>
      <c r="BW636" s="84"/>
      <c r="BX636" s="84"/>
      <c r="BY636" s="84"/>
      <c r="BZ636" s="84"/>
      <c r="CA636" s="84"/>
      <c r="CB636" s="84"/>
      <c r="CC636" s="84"/>
      <c r="CD636" s="84"/>
      <c r="CE636" s="84"/>
      <c r="CF636" s="84"/>
      <c r="CG636" s="84"/>
      <c r="CH636" s="84"/>
      <c r="CI636" s="84"/>
      <c r="CJ636" s="84"/>
      <c r="CK636" s="84"/>
      <c r="CL636" s="84"/>
      <c r="CM636" s="84"/>
      <c r="CN636" s="84"/>
      <c r="CO636" s="84"/>
      <c r="CP636" s="84"/>
      <c r="CQ636" s="84"/>
      <c r="CR636" s="84"/>
      <c r="CS636" s="84"/>
      <c r="CT636" s="84"/>
      <c r="CU636" s="84"/>
      <c r="CV636" s="84"/>
      <c r="CW636" s="84"/>
      <c r="CX636" s="84"/>
      <c r="CY636" s="84"/>
      <c r="CZ636" s="84"/>
      <c r="DA636" s="84"/>
      <c r="DB636" s="84"/>
      <c r="DC636" s="84"/>
      <c r="DD636" s="84"/>
      <c r="DE636" s="84"/>
      <c r="DF636" s="84"/>
      <c r="DG636" s="84"/>
      <c r="DH636" s="84"/>
      <c r="DI636" s="84"/>
      <c r="DJ636" s="84"/>
      <c r="DK636" s="84"/>
      <c r="DL636" s="84"/>
      <c r="DM636" s="84"/>
      <c r="DN636" s="84"/>
      <c r="DO636" s="84"/>
      <c r="DP636" s="84"/>
      <c r="DQ636" s="84"/>
      <c r="DR636" s="84"/>
      <c r="DS636" s="84"/>
      <c r="DT636" s="84"/>
      <c r="DU636" s="84"/>
      <c r="DV636" s="84"/>
      <c r="DW636" s="84"/>
      <c r="DX636" s="84"/>
      <c r="DY636" s="84"/>
      <c r="DZ636" s="84"/>
      <c r="EA636" s="84"/>
      <c r="EB636" s="84"/>
      <c r="EC636" s="84"/>
    </row>
    <row r="637" spans="1:133" ht="17" x14ac:dyDescent="0.2">
      <c r="A637" s="100" t="str">
        <f>CONCATENATE(E637," ",F637)</f>
        <v>Odocoileus sp.</v>
      </c>
      <c r="C637" s="69" t="s">
        <v>1571</v>
      </c>
      <c r="D637" s="8" t="s">
        <v>2345</v>
      </c>
      <c r="E637" s="2" t="s">
        <v>34</v>
      </c>
      <c r="F637" s="2" t="s">
        <v>15</v>
      </c>
      <c r="G637" s="9">
        <v>908</v>
      </c>
      <c r="H637" s="8">
        <v>3952</v>
      </c>
      <c r="I637" s="9" t="s">
        <v>100</v>
      </c>
      <c r="J637" s="8" t="s">
        <v>391</v>
      </c>
      <c r="K637" s="69" t="s">
        <v>470</v>
      </c>
      <c r="L637" s="175" t="s">
        <v>113</v>
      </c>
      <c r="M637" s="99"/>
      <c r="Q637" s="69" t="s">
        <v>114</v>
      </c>
      <c r="R637" s="69" t="s">
        <v>114</v>
      </c>
      <c r="U637" s="63" t="s">
        <v>13</v>
      </c>
      <c r="X637" s="119">
        <v>28.45</v>
      </c>
      <c r="Y637" s="119">
        <v>18.600000000000001</v>
      </c>
      <c r="BK637" s="84"/>
      <c r="BL637" s="84"/>
      <c r="BM637" s="84"/>
      <c r="BN637" s="84"/>
      <c r="BO637" s="84"/>
      <c r="BP637" s="84"/>
      <c r="BQ637" s="84"/>
      <c r="BR637" s="84"/>
      <c r="BS637" s="84"/>
      <c r="BT637" s="84"/>
      <c r="BU637" s="84"/>
      <c r="BV637" s="84"/>
      <c r="BW637" s="84"/>
      <c r="BX637" s="84"/>
      <c r="BY637" s="84"/>
      <c r="BZ637" s="84"/>
      <c r="CA637" s="84"/>
      <c r="CB637" s="84"/>
      <c r="CC637" s="84"/>
      <c r="CD637" s="84"/>
      <c r="CE637" s="84"/>
      <c r="CF637" s="84"/>
      <c r="CG637" s="84"/>
      <c r="CH637" s="84"/>
      <c r="CI637" s="84"/>
      <c r="CJ637" s="84"/>
      <c r="CK637" s="84"/>
      <c r="CL637" s="84"/>
      <c r="CM637" s="84"/>
      <c r="CN637" s="84"/>
      <c r="CO637" s="84"/>
      <c r="CP637" s="84"/>
      <c r="CQ637" s="84"/>
      <c r="CR637" s="84"/>
      <c r="CS637" s="84"/>
      <c r="CT637" s="84"/>
      <c r="CU637" s="84"/>
      <c r="CV637" s="84"/>
      <c r="CW637" s="84"/>
      <c r="CX637" s="84"/>
      <c r="CY637" s="84"/>
      <c r="CZ637" s="84"/>
      <c r="DA637" s="84"/>
      <c r="DB637" s="84"/>
      <c r="DC637" s="84"/>
      <c r="DD637" s="84"/>
      <c r="DE637" s="84"/>
      <c r="DF637" s="84"/>
      <c r="DG637" s="84"/>
      <c r="DH637" s="84"/>
      <c r="DI637" s="84"/>
      <c r="DJ637" s="84"/>
      <c r="DK637" s="84"/>
      <c r="DL637" s="84"/>
      <c r="DM637" s="84"/>
      <c r="DN637" s="84"/>
      <c r="DO637" s="84"/>
      <c r="DP637" s="84"/>
      <c r="DQ637" s="84"/>
      <c r="DR637" s="84"/>
      <c r="DS637" s="84"/>
      <c r="DT637" s="84"/>
      <c r="DU637" s="84"/>
      <c r="DV637" s="84"/>
      <c r="DW637" s="84"/>
      <c r="DX637" s="84"/>
      <c r="DY637" s="84"/>
      <c r="DZ637" s="84"/>
      <c r="EA637" s="84"/>
      <c r="EB637" s="84"/>
      <c r="EC637" s="84"/>
    </row>
    <row r="638" spans="1:133" ht="17" x14ac:dyDescent="0.2">
      <c r="A638" s="100" t="str">
        <f>CONCATENATE(E638," ",F638)</f>
        <v>Odocoileus sp.</v>
      </c>
      <c r="C638" s="69" t="s">
        <v>1571</v>
      </c>
      <c r="D638" s="8" t="s">
        <v>2345</v>
      </c>
      <c r="E638" s="2" t="s">
        <v>34</v>
      </c>
      <c r="F638" s="2" t="s">
        <v>15</v>
      </c>
      <c r="G638" s="9">
        <v>908</v>
      </c>
      <c r="H638" s="8">
        <v>3953</v>
      </c>
      <c r="I638" s="9" t="s">
        <v>100</v>
      </c>
      <c r="J638" s="8" t="s">
        <v>391</v>
      </c>
      <c r="K638" s="69" t="s">
        <v>470</v>
      </c>
      <c r="L638" s="175" t="s">
        <v>113</v>
      </c>
      <c r="M638" s="99"/>
      <c r="Q638" s="69" t="s">
        <v>114</v>
      </c>
      <c r="R638" s="69" t="s">
        <v>114</v>
      </c>
      <c r="U638" s="63" t="s">
        <v>13</v>
      </c>
      <c r="X638" s="119">
        <v>29.69</v>
      </c>
      <c r="Y638" s="119">
        <v>20.64</v>
      </c>
      <c r="BK638" s="84"/>
      <c r="BL638" s="84"/>
      <c r="BM638" s="84"/>
      <c r="BN638" s="84"/>
      <c r="BO638" s="84"/>
      <c r="BP638" s="84"/>
      <c r="BQ638" s="84"/>
      <c r="BR638" s="84"/>
      <c r="BS638" s="84"/>
      <c r="BT638" s="84"/>
      <c r="BU638" s="84"/>
      <c r="BV638" s="84"/>
      <c r="BW638" s="84"/>
      <c r="BX638" s="84"/>
      <c r="BY638" s="84"/>
      <c r="BZ638" s="84"/>
      <c r="CA638" s="84"/>
      <c r="CB638" s="84"/>
      <c r="CC638" s="84"/>
      <c r="CD638" s="84"/>
      <c r="CE638" s="84"/>
      <c r="CF638" s="84"/>
      <c r="CG638" s="84"/>
      <c r="CH638" s="84"/>
      <c r="CI638" s="84"/>
      <c r="CJ638" s="84"/>
      <c r="CK638" s="84"/>
      <c r="CL638" s="84"/>
      <c r="CM638" s="84"/>
      <c r="CN638" s="84"/>
      <c r="CO638" s="84"/>
      <c r="CP638" s="84"/>
      <c r="CQ638" s="84"/>
      <c r="CR638" s="84"/>
      <c r="CS638" s="84"/>
      <c r="CT638" s="84"/>
      <c r="CU638" s="84"/>
      <c r="CV638" s="84"/>
      <c r="CW638" s="84"/>
      <c r="CX638" s="84"/>
      <c r="CY638" s="84"/>
      <c r="CZ638" s="84"/>
      <c r="DA638" s="84"/>
      <c r="DB638" s="84"/>
      <c r="DC638" s="84"/>
      <c r="DD638" s="84"/>
      <c r="DE638" s="84"/>
      <c r="DF638" s="84"/>
      <c r="DG638" s="84"/>
      <c r="DH638" s="84"/>
      <c r="DI638" s="84"/>
      <c r="DJ638" s="84"/>
      <c r="DK638" s="84"/>
      <c r="DL638" s="84"/>
      <c r="DM638" s="84"/>
      <c r="DN638" s="84"/>
      <c r="DO638" s="84"/>
      <c r="DP638" s="84"/>
      <c r="DQ638" s="84"/>
      <c r="DR638" s="84"/>
      <c r="DS638" s="84"/>
      <c r="DT638" s="84"/>
      <c r="DU638" s="84"/>
      <c r="DV638" s="84"/>
      <c r="DW638" s="84"/>
      <c r="DX638" s="84"/>
      <c r="DY638" s="84"/>
      <c r="DZ638" s="84"/>
      <c r="EA638" s="84"/>
      <c r="EB638" s="84"/>
      <c r="EC638" s="84"/>
    </row>
    <row r="639" spans="1:133" ht="17" x14ac:dyDescent="0.2">
      <c r="A639" s="100" t="str">
        <f>CONCATENATE(E639," ",F639)</f>
        <v>Odocoileus sp.</v>
      </c>
      <c r="C639" s="69" t="s">
        <v>1571</v>
      </c>
      <c r="D639" s="8" t="s">
        <v>2345</v>
      </c>
      <c r="E639" s="2" t="s">
        <v>34</v>
      </c>
      <c r="F639" s="2" t="s">
        <v>15</v>
      </c>
      <c r="G639" s="9">
        <v>908</v>
      </c>
      <c r="H639" s="8">
        <v>3954</v>
      </c>
      <c r="I639" s="9" t="s">
        <v>100</v>
      </c>
      <c r="J639" s="8" t="s">
        <v>391</v>
      </c>
      <c r="K639" s="69" t="s">
        <v>470</v>
      </c>
      <c r="L639" s="175" t="s">
        <v>113</v>
      </c>
      <c r="M639" s="99"/>
      <c r="Q639" s="69" t="s">
        <v>114</v>
      </c>
      <c r="R639" s="69" t="s">
        <v>114</v>
      </c>
      <c r="U639" s="63" t="s">
        <v>13</v>
      </c>
      <c r="X639" s="119">
        <v>27.11</v>
      </c>
      <c r="Y639" s="119">
        <v>17.2</v>
      </c>
      <c r="BK639" s="84"/>
      <c r="BL639" s="84"/>
      <c r="BM639" s="84"/>
      <c r="BN639" s="84"/>
      <c r="BO639" s="84"/>
      <c r="BP639" s="84"/>
      <c r="BQ639" s="84"/>
      <c r="BR639" s="84"/>
      <c r="BS639" s="84"/>
      <c r="BT639" s="84"/>
      <c r="BU639" s="84"/>
      <c r="BV639" s="84"/>
      <c r="BW639" s="84"/>
      <c r="BX639" s="84"/>
      <c r="BY639" s="84"/>
      <c r="BZ639" s="84"/>
      <c r="CA639" s="84"/>
      <c r="CB639" s="84"/>
      <c r="CC639" s="84"/>
      <c r="CD639" s="84"/>
      <c r="CE639" s="84"/>
      <c r="CF639" s="84"/>
      <c r="CG639" s="84"/>
      <c r="CH639" s="84"/>
      <c r="CI639" s="84"/>
      <c r="CJ639" s="84"/>
      <c r="CK639" s="84"/>
      <c r="CL639" s="84"/>
      <c r="CM639" s="84"/>
      <c r="CN639" s="84"/>
      <c r="CO639" s="84"/>
      <c r="CP639" s="84"/>
      <c r="CQ639" s="84"/>
      <c r="CR639" s="84"/>
      <c r="CS639" s="84"/>
      <c r="CT639" s="84"/>
      <c r="CU639" s="84"/>
      <c r="CV639" s="84"/>
      <c r="CW639" s="84"/>
      <c r="CX639" s="84"/>
      <c r="CY639" s="84"/>
      <c r="CZ639" s="84"/>
      <c r="DA639" s="84"/>
      <c r="DB639" s="84"/>
      <c r="DC639" s="84"/>
      <c r="DD639" s="84"/>
      <c r="DE639" s="84"/>
      <c r="DF639" s="84"/>
      <c r="DG639" s="84"/>
      <c r="DH639" s="84"/>
      <c r="DI639" s="84"/>
      <c r="DJ639" s="84"/>
      <c r="DK639" s="84"/>
      <c r="DL639" s="84"/>
      <c r="DM639" s="84"/>
      <c r="DN639" s="84"/>
      <c r="DO639" s="84"/>
      <c r="DP639" s="84"/>
      <c r="DQ639" s="84"/>
      <c r="DR639" s="84"/>
      <c r="DS639" s="84"/>
      <c r="DT639" s="84"/>
      <c r="DU639" s="84"/>
      <c r="DV639" s="84"/>
      <c r="DW639" s="84"/>
      <c r="DX639" s="84"/>
      <c r="DY639" s="84"/>
      <c r="DZ639" s="84"/>
      <c r="EA639" s="84"/>
      <c r="EB639" s="84"/>
      <c r="EC639" s="84"/>
    </row>
    <row r="640" spans="1:133" ht="17" x14ac:dyDescent="0.2">
      <c r="A640" s="100" t="str">
        <f>CONCATENATE(E640," ",F640)</f>
        <v>Odocoileus sp.</v>
      </c>
      <c r="C640" s="69" t="s">
        <v>1571</v>
      </c>
      <c r="D640" s="8" t="s">
        <v>2345</v>
      </c>
      <c r="E640" s="2" t="s">
        <v>34</v>
      </c>
      <c r="F640" s="2" t="s">
        <v>15</v>
      </c>
      <c r="G640" s="9">
        <v>908</v>
      </c>
      <c r="H640" s="8">
        <v>3955</v>
      </c>
      <c r="I640" s="9" t="s">
        <v>100</v>
      </c>
      <c r="J640" s="8" t="s">
        <v>391</v>
      </c>
      <c r="K640" s="69" t="s">
        <v>470</v>
      </c>
      <c r="L640" s="175" t="s">
        <v>113</v>
      </c>
      <c r="M640" s="99"/>
      <c r="Q640" s="69" t="s">
        <v>114</v>
      </c>
      <c r="R640" s="69" t="s">
        <v>114</v>
      </c>
      <c r="U640" s="63" t="s">
        <v>13</v>
      </c>
      <c r="X640" s="119">
        <v>24.89</v>
      </c>
      <c r="Y640" s="119">
        <v>17.760000000000002</v>
      </c>
      <c r="BK640" s="84"/>
      <c r="BL640" s="84"/>
      <c r="BM640" s="84"/>
      <c r="BN640" s="84"/>
      <c r="BO640" s="84"/>
      <c r="BP640" s="84"/>
      <c r="BQ640" s="84"/>
      <c r="BR640" s="84"/>
      <c r="BS640" s="84"/>
      <c r="BT640" s="84"/>
      <c r="BU640" s="84"/>
      <c r="BV640" s="84"/>
      <c r="BW640" s="84"/>
      <c r="BX640" s="84"/>
      <c r="BY640" s="84"/>
      <c r="BZ640" s="84"/>
      <c r="CA640" s="84"/>
      <c r="CB640" s="84"/>
      <c r="CC640" s="84"/>
      <c r="CD640" s="84"/>
      <c r="CE640" s="84"/>
      <c r="CF640" s="84"/>
      <c r="CG640" s="84"/>
      <c r="CH640" s="84"/>
      <c r="CI640" s="84"/>
      <c r="CJ640" s="84"/>
      <c r="CK640" s="84"/>
      <c r="CL640" s="84"/>
      <c r="CM640" s="84"/>
      <c r="CN640" s="84"/>
      <c r="CO640" s="84"/>
      <c r="CP640" s="84"/>
      <c r="CQ640" s="84"/>
      <c r="CR640" s="84"/>
      <c r="CS640" s="84"/>
      <c r="CT640" s="84"/>
      <c r="CU640" s="84"/>
      <c r="CV640" s="84"/>
      <c r="CW640" s="84"/>
      <c r="CX640" s="84"/>
      <c r="CY640" s="84"/>
      <c r="CZ640" s="84"/>
      <c r="DA640" s="84"/>
      <c r="DB640" s="84"/>
      <c r="DC640" s="84"/>
      <c r="DD640" s="84"/>
      <c r="DE640" s="84"/>
      <c r="DF640" s="84"/>
      <c r="DG640" s="84"/>
      <c r="DH640" s="84"/>
      <c r="DI640" s="84"/>
      <c r="DJ640" s="84"/>
      <c r="DK640" s="84"/>
      <c r="DL640" s="84"/>
      <c r="DM640" s="84"/>
      <c r="DN640" s="84"/>
      <c r="DO640" s="84"/>
      <c r="DP640" s="84"/>
      <c r="DQ640" s="84"/>
      <c r="DR640" s="84"/>
      <c r="DS640" s="84"/>
      <c r="DT640" s="84"/>
      <c r="DU640" s="84"/>
      <c r="DV640" s="84"/>
      <c r="DW640" s="84"/>
      <c r="DX640" s="84"/>
      <c r="DY640" s="84"/>
      <c r="DZ640" s="84"/>
      <c r="EA640" s="84"/>
      <c r="EB640" s="84"/>
      <c r="EC640" s="84"/>
    </row>
    <row r="641" spans="1:133" ht="17" x14ac:dyDescent="0.2">
      <c r="A641" s="100" t="str">
        <f>CONCATENATE(E641," ",F641)</f>
        <v>Odocoileus sp.</v>
      </c>
      <c r="C641" s="69" t="s">
        <v>1571</v>
      </c>
      <c r="D641" s="8" t="s">
        <v>2345</v>
      </c>
      <c r="E641" s="2" t="s">
        <v>34</v>
      </c>
      <c r="F641" s="2" t="s">
        <v>15</v>
      </c>
      <c r="G641" s="9">
        <v>908</v>
      </c>
      <c r="H641" s="8">
        <v>1756</v>
      </c>
      <c r="I641" s="9" t="s">
        <v>100</v>
      </c>
      <c r="J641" s="8" t="s">
        <v>391</v>
      </c>
      <c r="K641" s="69" t="s">
        <v>470</v>
      </c>
      <c r="L641" s="175" t="s">
        <v>106</v>
      </c>
      <c r="M641" s="99"/>
      <c r="Q641" s="69" t="s">
        <v>42</v>
      </c>
      <c r="R641" s="69" t="s">
        <v>2384</v>
      </c>
      <c r="T641" s="63" t="s">
        <v>171</v>
      </c>
      <c r="U641" s="63" t="s">
        <v>13</v>
      </c>
      <c r="X641" s="119">
        <v>11.17</v>
      </c>
      <c r="Y641" s="119">
        <v>11.52</v>
      </c>
      <c r="AD641" s="9" t="s">
        <v>139</v>
      </c>
      <c r="EA641" s="84"/>
      <c r="EB641" s="84"/>
      <c r="EC641" s="84"/>
    </row>
    <row r="642" spans="1:133" ht="17" x14ac:dyDescent="0.2">
      <c r="A642" s="100" t="str">
        <f>CONCATENATE(E642," ",F642)</f>
        <v>Odocoileus sp.</v>
      </c>
      <c r="C642" s="69" t="s">
        <v>1571</v>
      </c>
      <c r="D642" s="8" t="s">
        <v>2345</v>
      </c>
      <c r="E642" s="2" t="s">
        <v>34</v>
      </c>
      <c r="F642" s="2" t="s">
        <v>15</v>
      </c>
      <c r="G642" s="9">
        <v>908</v>
      </c>
      <c r="H642" s="8">
        <v>1756</v>
      </c>
      <c r="I642" s="9" t="s">
        <v>100</v>
      </c>
      <c r="J642" s="8" t="s">
        <v>391</v>
      </c>
      <c r="K642" s="69" t="s">
        <v>470</v>
      </c>
      <c r="L642" s="175" t="s">
        <v>106</v>
      </c>
      <c r="M642" s="99"/>
      <c r="Q642" s="69" t="s">
        <v>138</v>
      </c>
      <c r="R642" s="69" t="s">
        <v>2388</v>
      </c>
      <c r="T642" s="63" t="s">
        <v>171</v>
      </c>
      <c r="U642" s="63" t="s">
        <v>13</v>
      </c>
      <c r="X642" s="119">
        <v>11.02</v>
      </c>
      <c r="Y642" s="119">
        <v>11.66</v>
      </c>
      <c r="AD642" s="9" t="s">
        <v>139</v>
      </c>
      <c r="EA642" s="84"/>
      <c r="EB642" s="84"/>
      <c r="EC642" s="84"/>
    </row>
    <row r="643" spans="1:133" ht="17" x14ac:dyDescent="0.2">
      <c r="A643" s="100" t="str">
        <f>CONCATENATE(E643," ",F643)</f>
        <v>Odocoileus sp.</v>
      </c>
      <c r="B643" s="9" t="s">
        <v>1808</v>
      </c>
      <c r="C643" s="69" t="s">
        <v>1571</v>
      </c>
      <c r="D643" s="8" t="s">
        <v>2345</v>
      </c>
      <c r="E643" s="129" t="s">
        <v>34</v>
      </c>
      <c r="F643" s="129" t="s">
        <v>15</v>
      </c>
      <c r="G643" s="83">
        <v>908</v>
      </c>
      <c r="H643" s="81">
        <v>3959</v>
      </c>
      <c r="I643" s="83" t="s">
        <v>100</v>
      </c>
      <c r="J643" s="81" t="s">
        <v>391</v>
      </c>
      <c r="K643" s="69" t="s">
        <v>470</v>
      </c>
      <c r="L643" s="175" t="s">
        <v>113</v>
      </c>
      <c r="M643" s="99"/>
      <c r="Q643" s="69" t="s">
        <v>1769</v>
      </c>
      <c r="R643" s="63" t="s">
        <v>379</v>
      </c>
      <c r="T643" s="63" t="s">
        <v>171</v>
      </c>
      <c r="U643" s="63" t="s">
        <v>13</v>
      </c>
      <c r="X643" s="119">
        <v>31.23</v>
      </c>
      <c r="Y643" s="119">
        <v>23.55</v>
      </c>
      <c r="AC643" s="83"/>
      <c r="AD643" s="83" t="s">
        <v>101</v>
      </c>
      <c r="EA643" s="84"/>
      <c r="EB643" s="84"/>
      <c r="EC643" s="84"/>
    </row>
    <row r="644" spans="1:133" ht="17" x14ac:dyDescent="0.2">
      <c r="A644" s="100" t="str">
        <f>CONCATENATE(E644," ",F644)</f>
        <v>Odocoileus sp.</v>
      </c>
      <c r="C644" s="69" t="s">
        <v>1571</v>
      </c>
      <c r="D644" s="8" t="s">
        <v>2345</v>
      </c>
      <c r="E644" s="129" t="s">
        <v>34</v>
      </c>
      <c r="F644" s="129" t="s">
        <v>15</v>
      </c>
      <c r="G644" s="83">
        <v>908</v>
      </c>
      <c r="H644" s="81">
        <v>2255</v>
      </c>
      <c r="I644" s="83" t="s">
        <v>100</v>
      </c>
      <c r="J644" s="81" t="s">
        <v>391</v>
      </c>
      <c r="K644" s="63" t="s">
        <v>470</v>
      </c>
      <c r="L644" s="175" t="s">
        <v>1804</v>
      </c>
      <c r="M644" s="99"/>
      <c r="Q644" s="69" t="s">
        <v>103</v>
      </c>
      <c r="R644" s="69" t="s">
        <v>2391</v>
      </c>
      <c r="U644" s="63" t="s">
        <v>13</v>
      </c>
      <c r="X644" s="119">
        <v>32.950000000000003</v>
      </c>
      <c r="Y644" s="119">
        <v>53.79</v>
      </c>
      <c r="AC644" s="83"/>
      <c r="AD644" s="83" t="s">
        <v>104</v>
      </c>
      <c r="CX644" s="84"/>
      <c r="CY644" s="84"/>
      <c r="CZ644" s="84"/>
      <c r="DA644" s="84"/>
      <c r="DB644" s="84"/>
      <c r="DC644" s="84"/>
      <c r="DD644" s="84"/>
      <c r="DE644" s="84"/>
      <c r="DF644" s="84"/>
      <c r="DG644" s="84"/>
      <c r="DH644" s="84"/>
      <c r="DI644" s="84"/>
      <c r="DJ644" s="84"/>
      <c r="DK644" s="84"/>
      <c r="DL644" s="84"/>
      <c r="DM644" s="84"/>
      <c r="DN644" s="84"/>
      <c r="DO644" s="84"/>
      <c r="DP644" s="84"/>
      <c r="DQ644" s="84"/>
      <c r="DR644" s="84"/>
      <c r="DS644" s="84"/>
      <c r="DT644" s="84"/>
      <c r="DU644" s="84"/>
      <c r="DV644" s="84"/>
      <c r="DW644" s="84"/>
      <c r="DX644" s="84"/>
      <c r="DY644" s="84"/>
      <c r="DZ644" s="84"/>
      <c r="EA644" s="84"/>
      <c r="EB644" s="84"/>
      <c r="EC644" s="84"/>
    </row>
    <row r="645" spans="1:133" ht="17" x14ac:dyDescent="0.2">
      <c r="A645" s="100" t="str">
        <f>CONCATENATE(E645," ",F645)</f>
        <v>Odocoileus sp.</v>
      </c>
      <c r="C645" s="69" t="s">
        <v>1571</v>
      </c>
      <c r="D645" s="8" t="s">
        <v>2345</v>
      </c>
      <c r="E645" s="2" t="s">
        <v>34</v>
      </c>
      <c r="F645" s="2" t="s">
        <v>15</v>
      </c>
      <c r="G645" s="9">
        <v>908</v>
      </c>
      <c r="H645" s="8">
        <v>84</v>
      </c>
      <c r="I645" s="9" t="s">
        <v>100</v>
      </c>
      <c r="J645" s="8" t="s">
        <v>391</v>
      </c>
      <c r="K645" s="69" t="s">
        <v>470</v>
      </c>
      <c r="L645" s="175" t="s">
        <v>106</v>
      </c>
      <c r="M645" s="99"/>
      <c r="Q645" s="69" t="s">
        <v>381</v>
      </c>
      <c r="R645" s="69" t="s">
        <v>2395</v>
      </c>
      <c r="T645" s="63" t="s">
        <v>171</v>
      </c>
      <c r="U645" s="63" t="s">
        <v>13</v>
      </c>
      <c r="X645" s="119">
        <v>15.79</v>
      </c>
      <c r="Y645" s="119">
        <v>14.03</v>
      </c>
      <c r="EA645" s="84"/>
      <c r="EB645" s="84"/>
      <c r="EC645" s="84"/>
    </row>
    <row r="646" spans="1:133" ht="17" x14ac:dyDescent="0.2">
      <c r="A646" s="100" t="str">
        <f>CONCATENATE(E646," ",F646)</f>
        <v>Odocoileus sp.</v>
      </c>
      <c r="C646" s="69" t="s">
        <v>1571</v>
      </c>
      <c r="D646" s="8" t="s">
        <v>2345</v>
      </c>
      <c r="E646" s="2" t="s">
        <v>34</v>
      </c>
      <c r="F646" s="2" t="s">
        <v>15</v>
      </c>
      <c r="G646" s="9">
        <v>908</v>
      </c>
      <c r="H646" s="8">
        <v>1750</v>
      </c>
      <c r="I646" s="9" t="s">
        <v>100</v>
      </c>
      <c r="J646" s="8" t="s">
        <v>391</v>
      </c>
      <c r="K646" s="69" t="s">
        <v>470</v>
      </c>
      <c r="L646" s="175" t="s">
        <v>106</v>
      </c>
      <c r="M646" s="99"/>
      <c r="Q646" s="69" t="s">
        <v>382</v>
      </c>
      <c r="R646" s="69" t="s">
        <v>2395</v>
      </c>
      <c r="T646" s="63" t="s">
        <v>166</v>
      </c>
      <c r="U646" s="63" t="s">
        <v>13</v>
      </c>
      <c r="X646" s="119">
        <v>15.73</v>
      </c>
      <c r="Y646" s="119">
        <v>14.14</v>
      </c>
      <c r="EA646" s="84"/>
      <c r="EB646" s="84"/>
      <c r="EC646" s="84"/>
    </row>
    <row r="647" spans="1:133" ht="17" x14ac:dyDescent="0.2">
      <c r="A647" s="100" t="str">
        <f>CONCATENATE(E647," ",F647)</f>
        <v>Odocoileus sp.</v>
      </c>
      <c r="C647" s="69" t="s">
        <v>1571</v>
      </c>
      <c r="D647" s="8" t="s">
        <v>2345</v>
      </c>
      <c r="E647" s="2" t="s">
        <v>34</v>
      </c>
      <c r="F647" s="2" t="s">
        <v>15</v>
      </c>
      <c r="G647" s="9">
        <v>908</v>
      </c>
      <c r="H647" s="8">
        <v>1757</v>
      </c>
      <c r="I647" s="9" t="s">
        <v>100</v>
      </c>
      <c r="J647" s="8" t="s">
        <v>391</v>
      </c>
      <c r="K647" s="69" t="s">
        <v>470</v>
      </c>
      <c r="L647" s="175" t="s">
        <v>106</v>
      </c>
      <c r="M647" s="99"/>
      <c r="Q647" s="69" t="s">
        <v>382</v>
      </c>
      <c r="R647" s="69" t="s">
        <v>2395</v>
      </c>
      <c r="T647" s="63" t="s">
        <v>166</v>
      </c>
      <c r="U647" s="63" t="s">
        <v>13</v>
      </c>
      <c r="X647" s="119">
        <v>16.47</v>
      </c>
      <c r="Y647" s="119">
        <v>15</v>
      </c>
      <c r="EA647" s="84"/>
      <c r="EB647" s="84"/>
      <c r="EC647" s="84"/>
    </row>
    <row r="648" spans="1:133" s="84" customFormat="1" ht="17" x14ac:dyDescent="0.2">
      <c r="A648" s="100" t="str">
        <f>CONCATENATE(E648," ",F648)</f>
        <v>Odocoileus sp.</v>
      </c>
      <c r="B648" s="9"/>
      <c r="C648" s="69" t="s">
        <v>1571</v>
      </c>
      <c r="D648" s="8" t="s">
        <v>2345</v>
      </c>
      <c r="E648" s="2" t="s">
        <v>34</v>
      </c>
      <c r="F648" s="2" t="s">
        <v>15</v>
      </c>
      <c r="G648" s="9">
        <v>4043</v>
      </c>
      <c r="H648" s="8">
        <v>820</v>
      </c>
      <c r="I648" s="9" t="s">
        <v>141</v>
      </c>
      <c r="J648" s="8" t="s">
        <v>387</v>
      </c>
      <c r="K648" s="63"/>
      <c r="L648" s="175" t="s">
        <v>142</v>
      </c>
      <c r="M648" s="99"/>
      <c r="N648" s="105"/>
      <c r="O648" s="105"/>
      <c r="P648" s="63"/>
      <c r="Q648" s="69" t="s">
        <v>383</v>
      </c>
      <c r="R648" s="69" t="s">
        <v>2393</v>
      </c>
      <c r="S648" s="69"/>
      <c r="T648" s="63" t="s">
        <v>166</v>
      </c>
      <c r="U648" s="63" t="s">
        <v>13</v>
      </c>
      <c r="V648" s="63"/>
      <c r="W648" s="63"/>
      <c r="X648" s="119">
        <v>13.46</v>
      </c>
      <c r="Y648" s="119">
        <v>8.27</v>
      </c>
      <c r="Z648" s="69"/>
      <c r="AA648" s="179"/>
      <c r="AB648" s="98"/>
      <c r="AC648" s="9"/>
      <c r="AD648" s="9" t="s">
        <v>143</v>
      </c>
      <c r="AE648" s="63"/>
      <c r="AF648" s="63"/>
      <c r="AG648" s="76"/>
      <c r="AH648" s="76"/>
      <c r="AI648" s="76"/>
      <c r="AJ648" s="76"/>
      <c r="AK648" s="76"/>
      <c r="AL648" s="76"/>
      <c r="AM648" s="76"/>
      <c r="AN648" s="76"/>
      <c r="AO648" s="76"/>
      <c r="AP648" s="76"/>
      <c r="AQ648" s="76"/>
      <c r="AR648" s="76"/>
      <c r="AS648" s="76"/>
      <c r="AT648" s="76"/>
      <c r="AU648" s="76"/>
      <c r="AV648" s="76"/>
      <c r="AW648" s="76"/>
      <c r="AX648" s="76"/>
      <c r="AY648" s="76"/>
      <c r="AZ648" s="76"/>
      <c r="BA648" s="76"/>
      <c r="BB648" s="76"/>
      <c r="BC648" s="76"/>
      <c r="BD648" s="76"/>
      <c r="BE648" s="76"/>
      <c r="BF648" s="76"/>
      <c r="BG648" s="76"/>
      <c r="BH648" s="76"/>
      <c r="BI648" s="76"/>
      <c r="BJ648" s="76"/>
      <c r="EA648" s="10"/>
      <c r="EB648" s="10"/>
      <c r="EC648" s="10"/>
    </row>
    <row r="649" spans="1:133" ht="17" x14ac:dyDescent="0.2">
      <c r="A649" s="100" t="str">
        <f>CONCATENATE(E649," ",F649)</f>
        <v>Odocoileus sp.</v>
      </c>
      <c r="C649" s="69" t="s">
        <v>1571</v>
      </c>
      <c r="D649" s="8" t="s">
        <v>2345</v>
      </c>
      <c r="E649" s="2" t="s">
        <v>34</v>
      </c>
      <c r="F649" s="2" t="s">
        <v>15</v>
      </c>
      <c r="G649" s="9">
        <v>40451</v>
      </c>
      <c r="H649" s="8">
        <v>102</v>
      </c>
      <c r="I649" s="9" t="s">
        <v>150</v>
      </c>
      <c r="J649" s="8" t="s">
        <v>399</v>
      </c>
      <c r="K649" s="69" t="s">
        <v>470</v>
      </c>
      <c r="Q649" s="69" t="s">
        <v>207</v>
      </c>
      <c r="R649" s="69" t="s">
        <v>2363</v>
      </c>
      <c r="T649" s="63" t="s">
        <v>166</v>
      </c>
      <c r="U649" s="63" t="s">
        <v>13</v>
      </c>
      <c r="X649" s="119">
        <v>13.83</v>
      </c>
      <c r="Y649" s="119">
        <v>10.039999999999999</v>
      </c>
      <c r="AD649" s="9" t="s">
        <v>153</v>
      </c>
      <c r="EA649" s="76"/>
      <c r="EB649" s="76"/>
      <c r="EC649" s="76"/>
    </row>
    <row r="650" spans="1:133" ht="17" x14ac:dyDescent="0.2">
      <c r="A650" s="100" t="str">
        <f>CONCATENATE(E650," ",F650)</f>
        <v>Odocoileus sp.</v>
      </c>
      <c r="C650" s="69" t="s">
        <v>1571</v>
      </c>
      <c r="D650" s="8" t="s">
        <v>2345</v>
      </c>
      <c r="E650" s="2" t="s">
        <v>34</v>
      </c>
      <c r="F650" s="2" t="s">
        <v>15</v>
      </c>
      <c r="G650" s="9">
        <v>40451</v>
      </c>
      <c r="H650" s="8">
        <v>102</v>
      </c>
      <c r="I650" s="9" t="s">
        <v>150</v>
      </c>
      <c r="J650" s="8" t="s">
        <v>399</v>
      </c>
      <c r="K650" s="69" t="s">
        <v>470</v>
      </c>
      <c r="Q650" s="69" t="s">
        <v>129</v>
      </c>
      <c r="R650" s="63" t="s">
        <v>2366</v>
      </c>
      <c r="T650" s="63" t="s">
        <v>166</v>
      </c>
      <c r="U650" s="63" t="s">
        <v>13</v>
      </c>
      <c r="X650" s="119">
        <v>16.34</v>
      </c>
      <c r="Y650" s="119">
        <v>10.17</v>
      </c>
      <c r="AD650" s="9" t="s">
        <v>153</v>
      </c>
      <c r="EA650" s="76"/>
      <c r="EB650" s="76"/>
      <c r="EC650" s="76"/>
    </row>
    <row r="651" spans="1:133" ht="17" x14ac:dyDescent="0.2">
      <c r="A651" s="100" t="str">
        <f>CONCATENATE(E651," ",F651)</f>
        <v>Odocoileus sp.</v>
      </c>
      <c r="C651" s="69" t="s">
        <v>1571</v>
      </c>
      <c r="D651" s="8" t="s">
        <v>2345</v>
      </c>
      <c r="E651" s="2" t="s">
        <v>34</v>
      </c>
      <c r="F651" s="2" t="s">
        <v>15</v>
      </c>
      <c r="G651" s="9">
        <v>40451</v>
      </c>
      <c r="H651" s="8">
        <v>60</v>
      </c>
      <c r="I651" s="9" t="s">
        <v>150</v>
      </c>
      <c r="J651" s="8" t="s">
        <v>399</v>
      </c>
      <c r="K651" s="69" t="s">
        <v>470</v>
      </c>
      <c r="Q651" s="69" t="s">
        <v>152</v>
      </c>
      <c r="R651" s="69" t="s">
        <v>2367</v>
      </c>
      <c r="U651" s="63" t="s">
        <v>13</v>
      </c>
      <c r="X651" s="119">
        <v>21.5</v>
      </c>
      <c r="Y651" s="119">
        <v>9.9499999999999993</v>
      </c>
      <c r="BK651" s="76"/>
      <c r="BL651" s="76"/>
      <c r="BM651" s="76"/>
      <c r="BN651" s="76"/>
      <c r="BO651" s="76"/>
      <c r="BP651" s="76"/>
      <c r="BQ651" s="76"/>
      <c r="BR651" s="76"/>
      <c r="BS651" s="76"/>
      <c r="BT651" s="76"/>
      <c r="BU651" s="76"/>
      <c r="BV651" s="76"/>
      <c r="BW651" s="76"/>
      <c r="BX651" s="76"/>
      <c r="BY651" s="76"/>
      <c r="BZ651" s="76"/>
      <c r="CA651" s="76"/>
      <c r="CB651" s="76"/>
      <c r="CC651" s="76"/>
      <c r="CD651" s="76"/>
      <c r="CE651" s="76"/>
      <c r="CF651" s="76"/>
      <c r="CG651" s="76"/>
      <c r="CH651" s="76"/>
      <c r="CI651" s="76"/>
      <c r="CJ651" s="76"/>
      <c r="CK651" s="76"/>
      <c r="CL651" s="76"/>
      <c r="CM651" s="76"/>
      <c r="CN651" s="76"/>
      <c r="CO651" s="76"/>
      <c r="CP651" s="76"/>
      <c r="CQ651" s="76"/>
      <c r="CR651" s="76"/>
      <c r="CS651" s="76"/>
      <c r="CT651" s="76"/>
      <c r="CU651" s="76"/>
      <c r="CV651" s="76"/>
      <c r="CW651" s="76"/>
      <c r="CX651" s="76"/>
      <c r="CY651" s="76"/>
      <c r="CZ651" s="76"/>
      <c r="DA651" s="76"/>
      <c r="DB651" s="76"/>
      <c r="DC651" s="76"/>
      <c r="DD651" s="76"/>
      <c r="DE651" s="76"/>
      <c r="DF651" s="76"/>
      <c r="DG651" s="76"/>
      <c r="DH651" s="76"/>
      <c r="DI651" s="76"/>
      <c r="DJ651" s="76"/>
      <c r="DK651" s="76"/>
      <c r="DL651" s="76"/>
      <c r="DM651" s="76"/>
      <c r="DN651" s="76"/>
      <c r="DO651" s="76"/>
      <c r="DP651" s="76"/>
      <c r="DQ651" s="76"/>
      <c r="DR651" s="76"/>
      <c r="DS651" s="76"/>
      <c r="DT651" s="76"/>
      <c r="DU651" s="76"/>
      <c r="DV651" s="76"/>
      <c r="DW651" s="76"/>
      <c r="DX651" s="76"/>
      <c r="DY651" s="76"/>
      <c r="DZ651" s="76"/>
      <c r="EA651" s="76"/>
      <c r="EB651" s="76"/>
      <c r="EC651" s="76"/>
    </row>
    <row r="652" spans="1:133" ht="17" x14ac:dyDescent="0.2">
      <c r="A652" s="100" t="str">
        <f>CONCATENATE(E652," ",F652)</f>
        <v>Odocoileus sp.</v>
      </c>
      <c r="C652" s="69" t="s">
        <v>1571</v>
      </c>
      <c r="D652" s="8" t="s">
        <v>2345</v>
      </c>
      <c r="E652" s="2" t="s">
        <v>34</v>
      </c>
      <c r="F652" s="2" t="s">
        <v>15</v>
      </c>
      <c r="G652" s="9">
        <v>40451</v>
      </c>
      <c r="H652" s="8">
        <v>134</v>
      </c>
      <c r="I652" s="9" t="s">
        <v>150</v>
      </c>
      <c r="J652" s="8" t="s">
        <v>399</v>
      </c>
      <c r="K652" s="69" t="s">
        <v>470</v>
      </c>
      <c r="Q652" s="69" t="s">
        <v>152</v>
      </c>
      <c r="R652" s="69" t="s">
        <v>2367</v>
      </c>
      <c r="U652" s="63" t="s">
        <v>13</v>
      </c>
      <c r="X652" s="119">
        <v>21.1</v>
      </c>
      <c r="Y652" s="119">
        <v>11.04</v>
      </c>
      <c r="AD652" s="9" t="s">
        <v>151</v>
      </c>
      <c r="BK652" s="76"/>
      <c r="BL652" s="76"/>
      <c r="BM652" s="76"/>
      <c r="BN652" s="76"/>
      <c r="BO652" s="76"/>
      <c r="BP652" s="76"/>
      <c r="BQ652" s="76"/>
      <c r="BR652" s="76"/>
      <c r="BS652" s="76"/>
      <c r="BT652" s="76"/>
      <c r="BU652" s="76"/>
      <c r="BV652" s="76"/>
      <c r="BW652" s="76"/>
      <c r="BX652" s="76"/>
      <c r="BY652" s="76"/>
      <c r="BZ652" s="76"/>
      <c r="CA652" s="76"/>
      <c r="CB652" s="76"/>
      <c r="CC652" s="76"/>
      <c r="CD652" s="76"/>
      <c r="CE652" s="76"/>
      <c r="CF652" s="76"/>
      <c r="CG652" s="76"/>
      <c r="CH652" s="76"/>
      <c r="CI652" s="76"/>
      <c r="CJ652" s="76"/>
      <c r="CK652" s="76"/>
      <c r="CL652" s="76"/>
      <c r="CM652" s="76"/>
      <c r="CN652" s="76"/>
      <c r="CO652" s="76"/>
      <c r="CP652" s="76"/>
      <c r="CQ652" s="76"/>
      <c r="CR652" s="76"/>
      <c r="CS652" s="76"/>
      <c r="CT652" s="76"/>
      <c r="CU652" s="76"/>
      <c r="CV652" s="76"/>
      <c r="CW652" s="76"/>
      <c r="CX652" s="76"/>
      <c r="CY652" s="76"/>
      <c r="CZ652" s="76"/>
      <c r="DA652" s="76"/>
      <c r="DB652" s="76"/>
      <c r="DC652" s="76"/>
      <c r="DD652" s="76"/>
      <c r="DE652" s="76"/>
      <c r="DF652" s="76"/>
      <c r="DG652" s="76"/>
      <c r="DH652" s="76"/>
      <c r="DI652" s="76"/>
      <c r="DJ652" s="76"/>
      <c r="DK652" s="76"/>
      <c r="DL652" s="76"/>
      <c r="DM652" s="76"/>
      <c r="DN652" s="76"/>
      <c r="DO652" s="76"/>
      <c r="DP652" s="76"/>
      <c r="DQ652" s="76"/>
      <c r="DR652" s="76"/>
      <c r="DS652" s="76"/>
      <c r="DT652" s="76"/>
      <c r="DU652" s="76"/>
      <c r="DV652" s="76"/>
      <c r="DW652" s="76"/>
      <c r="DX652" s="76"/>
      <c r="DY652" s="76"/>
      <c r="DZ652" s="76"/>
      <c r="EA652" s="76"/>
      <c r="EB652" s="76"/>
      <c r="EC652" s="76"/>
    </row>
    <row r="653" spans="1:133" ht="17" x14ac:dyDescent="0.2">
      <c r="A653" s="100" t="str">
        <f>CONCATENATE(E653," ",F653)</f>
        <v>Odocoileus sp.</v>
      </c>
      <c r="C653" s="69" t="s">
        <v>1571</v>
      </c>
      <c r="D653" s="8" t="s">
        <v>2345</v>
      </c>
      <c r="E653" s="2" t="s">
        <v>34</v>
      </c>
      <c r="F653" s="2" t="s">
        <v>15</v>
      </c>
      <c r="G653" s="9">
        <v>40451</v>
      </c>
      <c r="H653" s="8">
        <v>102</v>
      </c>
      <c r="I653" s="9" t="s">
        <v>150</v>
      </c>
      <c r="J653" s="8" t="s">
        <v>399</v>
      </c>
      <c r="K653" s="69" t="s">
        <v>470</v>
      </c>
      <c r="Q653" s="69" t="s">
        <v>205</v>
      </c>
      <c r="R653" s="69" t="s">
        <v>2370</v>
      </c>
      <c r="T653" s="63" t="s">
        <v>166</v>
      </c>
      <c r="U653" s="63" t="s">
        <v>13</v>
      </c>
      <c r="X653" s="119">
        <v>11.27</v>
      </c>
      <c r="Y653" s="119">
        <v>6.85</v>
      </c>
      <c r="AD653" s="9" t="s">
        <v>153</v>
      </c>
      <c r="BK653" s="76"/>
      <c r="BL653" s="76"/>
      <c r="BM653" s="76"/>
      <c r="BN653" s="76"/>
      <c r="BO653" s="76"/>
      <c r="BP653" s="76"/>
      <c r="BQ653" s="76"/>
      <c r="BR653" s="76"/>
      <c r="BS653" s="76"/>
      <c r="BT653" s="76"/>
      <c r="BU653" s="76"/>
      <c r="BV653" s="76"/>
      <c r="BW653" s="76"/>
      <c r="BX653" s="76"/>
      <c r="BY653" s="76"/>
      <c r="BZ653" s="76"/>
      <c r="CA653" s="76"/>
      <c r="CB653" s="76"/>
      <c r="CC653" s="76"/>
      <c r="CD653" s="76"/>
      <c r="CE653" s="76"/>
      <c r="CF653" s="76"/>
      <c r="CG653" s="76"/>
      <c r="CH653" s="76"/>
      <c r="CI653" s="76"/>
      <c r="CJ653" s="76"/>
      <c r="CK653" s="76"/>
      <c r="CL653" s="76"/>
      <c r="CM653" s="76"/>
      <c r="CN653" s="76"/>
      <c r="CO653" s="76"/>
      <c r="CP653" s="76"/>
      <c r="CQ653" s="76"/>
      <c r="CR653" s="76"/>
      <c r="CS653" s="76"/>
      <c r="CT653" s="76"/>
      <c r="CU653" s="76"/>
      <c r="CV653" s="76"/>
      <c r="CW653" s="76"/>
      <c r="CX653" s="76"/>
      <c r="CY653" s="76"/>
      <c r="CZ653" s="76"/>
      <c r="DA653" s="76"/>
      <c r="DB653" s="76"/>
      <c r="DC653" s="76"/>
      <c r="DD653" s="76"/>
      <c r="DE653" s="76"/>
      <c r="DF653" s="76"/>
      <c r="DG653" s="76"/>
      <c r="DH653" s="76"/>
      <c r="DI653" s="76"/>
      <c r="DJ653" s="76"/>
      <c r="DK653" s="76"/>
      <c r="DL653" s="76"/>
      <c r="DM653" s="76"/>
      <c r="DN653" s="76"/>
      <c r="DO653" s="76"/>
      <c r="DP653" s="76"/>
      <c r="DQ653" s="76"/>
      <c r="DR653" s="76"/>
      <c r="DS653" s="76"/>
      <c r="DT653" s="76"/>
      <c r="DU653" s="76"/>
      <c r="DV653" s="76"/>
      <c r="DW653" s="76"/>
      <c r="DX653" s="76"/>
      <c r="DY653" s="76"/>
      <c r="DZ653" s="76"/>
      <c r="EA653" s="76"/>
      <c r="EB653" s="76"/>
      <c r="EC653" s="76"/>
    </row>
    <row r="654" spans="1:133" ht="17" x14ac:dyDescent="0.2">
      <c r="A654" s="100" t="str">
        <f>CONCATENATE(E654," ",F654)</f>
        <v>Odocoileus sp.</v>
      </c>
      <c r="C654" s="69" t="s">
        <v>1571</v>
      </c>
      <c r="D654" s="8" t="s">
        <v>2345</v>
      </c>
      <c r="E654" s="2" t="s">
        <v>34</v>
      </c>
      <c r="F654" s="2" t="s">
        <v>15</v>
      </c>
      <c r="G654" s="9">
        <v>40451</v>
      </c>
      <c r="H654" s="8">
        <v>102</v>
      </c>
      <c r="I654" s="9" t="s">
        <v>150</v>
      </c>
      <c r="J654" s="8" t="s">
        <v>399</v>
      </c>
      <c r="K654" s="69" t="s">
        <v>470</v>
      </c>
      <c r="Q654" s="69" t="s">
        <v>206</v>
      </c>
      <c r="R654" s="69" t="s">
        <v>2371</v>
      </c>
      <c r="T654" s="63" t="s">
        <v>166</v>
      </c>
      <c r="U654" s="63" t="s">
        <v>13</v>
      </c>
      <c r="X654" s="119">
        <v>12.12</v>
      </c>
      <c r="Y654" s="119">
        <v>8.02</v>
      </c>
      <c r="AD654" s="9" t="s">
        <v>153</v>
      </c>
      <c r="BK654" s="76"/>
      <c r="BL654" s="76"/>
      <c r="BM654" s="76"/>
      <c r="BN654" s="76"/>
      <c r="BO654" s="76"/>
      <c r="BP654" s="76"/>
      <c r="BQ654" s="76"/>
      <c r="BR654" s="76"/>
      <c r="BS654" s="76"/>
      <c r="BT654" s="76"/>
      <c r="BU654" s="76"/>
      <c r="BV654" s="76"/>
      <c r="BW654" s="76"/>
      <c r="BX654" s="76"/>
      <c r="BY654" s="76"/>
      <c r="BZ654" s="76"/>
      <c r="CA654" s="76"/>
      <c r="CB654" s="76"/>
      <c r="CC654" s="76"/>
      <c r="CD654" s="76"/>
      <c r="CE654" s="76"/>
      <c r="CF654" s="76"/>
      <c r="CG654" s="76"/>
      <c r="CH654" s="76"/>
      <c r="CI654" s="76"/>
      <c r="CJ654" s="76"/>
      <c r="CK654" s="76"/>
      <c r="CL654" s="76"/>
      <c r="CM654" s="76"/>
      <c r="CN654" s="76"/>
      <c r="CO654" s="76"/>
      <c r="CP654" s="76"/>
      <c r="CQ654" s="76"/>
      <c r="CR654" s="76"/>
      <c r="CS654" s="76"/>
      <c r="CT654" s="76"/>
      <c r="CU654" s="76"/>
      <c r="CV654" s="76"/>
      <c r="CW654" s="76"/>
      <c r="CX654" s="76"/>
      <c r="CY654" s="76"/>
      <c r="CZ654" s="76"/>
      <c r="DA654" s="76"/>
      <c r="DB654" s="76"/>
      <c r="DC654" s="76"/>
      <c r="DD654" s="76"/>
      <c r="DE654" s="76"/>
      <c r="DF654" s="76"/>
      <c r="DG654" s="76"/>
      <c r="DH654" s="76"/>
      <c r="DI654" s="76"/>
      <c r="DJ654" s="76"/>
      <c r="DK654" s="76"/>
      <c r="DL654" s="76"/>
      <c r="DM654" s="76"/>
      <c r="DN654" s="76"/>
      <c r="DO654" s="76"/>
      <c r="DP654" s="76"/>
      <c r="DQ654" s="76"/>
      <c r="DR654" s="76"/>
      <c r="DS654" s="76"/>
      <c r="DT654" s="76"/>
      <c r="DU654" s="76"/>
      <c r="DV654" s="76"/>
      <c r="DW654" s="76"/>
      <c r="DX654" s="76"/>
      <c r="DY654" s="76"/>
      <c r="DZ654" s="76"/>
      <c r="EA654" s="76"/>
      <c r="EB654" s="76"/>
      <c r="EC654" s="76"/>
    </row>
    <row r="655" spans="1:133" ht="17" x14ac:dyDescent="0.2">
      <c r="A655" s="100" t="str">
        <f>CONCATENATE(E655," ",F655)</f>
        <v>Odocoileus sp.</v>
      </c>
      <c r="C655" s="69" t="s">
        <v>1571</v>
      </c>
      <c r="D655" s="8" t="s">
        <v>2345</v>
      </c>
      <c r="E655" s="2" t="s">
        <v>34</v>
      </c>
      <c r="F655" s="2" t="s">
        <v>15</v>
      </c>
      <c r="G655" s="9">
        <v>40451</v>
      </c>
      <c r="H655" s="8">
        <v>13</v>
      </c>
      <c r="I655" s="9" t="s">
        <v>150</v>
      </c>
      <c r="J655" s="8" t="s">
        <v>399</v>
      </c>
      <c r="K655" s="69" t="s">
        <v>470</v>
      </c>
      <c r="Q655" s="69" t="s">
        <v>36</v>
      </c>
      <c r="R655" s="69" t="s">
        <v>1380</v>
      </c>
      <c r="U655" s="63" t="s">
        <v>13</v>
      </c>
      <c r="X655" s="119">
        <v>14.14</v>
      </c>
      <c r="Y655" s="119">
        <v>9.23</v>
      </c>
      <c r="AD655" s="9" t="s">
        <v>161</v>
      </c>
      <c r="BK655" s="76"/>
      <c r="BL655" s="76"/>
      <c r="BM655" s="76"/>
      <c r="BN655" s="76"/>
      <c r="BO655" s="76"/>
      <c r="BP655" s="76"/>
      <c r="BQ655" s="76"/>
      <c r="BR655" s="76"/>
      <c r="BS655" s="76"/>
      <c r="BT655" s="76"/>
      <c r="BU655" s="76"/>
      <c r="BV655" s="76"/>
      <c r="BW655" s="76"/>
      <c r="BX655" s="76"/>
      <c r="BY655" s="76"/>
      <c r="BZ655" s="76"/>
      <c r="CA655" s="76"/>
      <c r="CB655" s="76"/>
      <c r="CC655" s="76"/>
      <c r="CD655" s="76"/>
      <c r="CE655" s="76"/>
      <c r="CF655" s="76"/>
      <c r="CG655" s="76"/>
      <c r="CH655" s="76"/>
      <c r="CI655" s="76"/>
      <c r="CJ655" s="76"/>
      <c r="CK655" s="76"/>
      <c r="CL655" s="76"/>
      <c r="CM655" s="76"/>
      <c r="CN655" s="76"/>
      <c r="CO655" s="76"/>
      <c r="CP655" s="76"/>
      <c r="CQ655" s="76"/>
      <c r="CR655" s="76"/>
      <c r="CS655" s="76"/>
      <c r="CT655" s="76"/>
      <c r="CU655" s="76"/>
      <c r="CV655" s="76"/>
      <c r="CW655" s="76"/>
      <c r="CX655" s="76"/>
      <c r="CY655" s="76"/>
      <c r="CZ655" s="76"/>
      <c r="DA655" s="76"/>
      <c r="DB655" s="76"/>
      <c r="DC655" s="76"/>
      <c r="DD655" s="76"/>
      <c r="DE655" s="76"/>
      <c r="DF655" s="76"/>
      <c r="DG655" s="76"/>
      <c r="DH655" s="76"/>
      <c r="DI655" s="76"/>
      <c r="DJ655" s="76"/>
      <c r="DK655" s="76"/>
      <c r="DL655" s="76"/>
      <c r="DM655" s="76"/>
      <c r="DN655" s="76"/>
      <c r="DO655" s="76"/>
      <c r="DP655" s="76"/>
      <c r="DQ655" s="76"/>
      <c r="DR655" s="76"/>
      <c r="DS655" s="76"/>
      <c r="DT655" s="76"/>
      <c r="DU655" s="76"/>
      <c r="DV655" s="76"/>
      <c r="DW655" s="76"/>
      <c r="DX655" s="76"/>
      <c r="DY655" s="76"/>
      <c r="DZ655" s="76"/>
      <c r="EA655" s="76"/>
      <c r="EB655" s="76"/>
      <c r="EC655" s="76"/>
    </row>
    <row r="656" spans="1:133" ht="17" x14ac:dyDescent="0.2">
      <c r="A656" s="100" t="str">
        <f>CONCATENATE(E656," ",F656)</f>
        <v>Odocoileus sp.</v>
      </c>
      <c r="C656" s="69" t="s">
        <v>1571</v>
      </c>
      <c r="D656" s="8" t="s">
        <v>2345</v>
      </c>
      <c r="E656" s="2" t="s">
        <v>34</v>
      </c>
      <c r="F656" s="2" t="s">
        <v>15</v>
      </c>
      <c r="G656" s="9">
        <v>40451</v>
      </c>
      <c r="H656" s="8">
        <v>101</v>
      </c>
      <c r="I656" s="9" t="s">
        <v>150</v>
      </c>
      <c r="J656" s="8" t="s">
        <v>399</v>
      </c>
      <c r="K656" s="69" t="s">
        <v>470</v>
      </c>
      <c r="Q656" s="69" t="s">
        <v>36</v>
      </c>
      <c r="R656" s="69" t="s">
        <v>1380</v>
      </c>
      <c r="U656" s="63" t="s">
        <v>13</v>
      </c>
      <c r="X656" s="119">
        <v>15.31</v>
      </c>
      <c r="Y656" s="119">
        <v>9.61</v>
      </c>
      <c r="BK656" s="76"/>
      <c r="BL656" s="76"/>
      <c r="BM656" s="76"/>
      <c r="BN656" s="76"/>
      <c r="BO656" s="76"/>
      <c r="BP656" s="76"/>
      <c r="BQ656" s="76"/>
      <c r="BR656" s="76"/>
      <c r="BS656" s="76"/>
      <c r="BT656" s="76"/>
      <c r="BU656" s="76"/>
      <c r="BV656" s="76"/>
      <c r="BW656" s="76"/>
      <c r="BX656" s="76"/>
      <c r="BY656" s="76"/>
      <c r="BZ656" s="76"/>
      <c r="CA656" s="76"/>
      <c r="CB656" s="76"/>
      <c r="CC656" s="76"/>
      <c r="CD656" s="76"/>
      <c r="CE656" s="76"/>
      <c r="CF656" s="76"/>
      <c r="CG656" s="76"/>
      <c r="CH656" s="76"/>
      <c r="CI656" s="76"/>
      <c r="CJ656" s="76"/>
      <c r="CK656" s="76"/>
      <c r="CL656" s="76"/>
      <c r="CM656" s="76"/>
      <c r="CN656" s="76"/>
      <c r="CO656" s="76"/>
      <c r="CP656" s="76"/>
      <c r="CQ656" s="76"/>
      <c r="CR656" s="76"/>
      <c r="CS656" s="76"/>
      <c r="CT656" s="76"/>
      <c r="CU656" s="76"/>
      <c r="CV656" s="76"/>
      <c r="CW656" s="76"/>
      <c r="CX656" s="76"/>
      <c r="CY656" s="76"/>
      <c r="CZ656" s="76"/>
      <c r="DA656" s="76"/>
      <c r="DB656" s="76"/>
      <c r="DC656" s="76"/>
      <c r="DD656" s="76"/>
      <c r="DE656" s="76"/>
      <c r="DF656" s="76"/>
      <c r="DG656" s="76"/>
      <c r="DH656" s="76"/>
      <c r="DI656" s="76"/>
      <c r="DJ656" s="76"/>
      <c r="DK656" s="76"/>
      <c r="DL656" s="76"/>
      <c r="DM656" s="76"/>
      <c r="DN656" s="76"/>
      <c r="DO656" s="76"/>
      <c r="DP656" s="76"/>
      <c r="DQ656" s="76"/>
      <c r="DR656" s="76"/>
      <c r="DS656" s="76"/>
      <c r="DT656" s="76"/>
      <c r="DU656" s="76"/>
      <c r="DV656" s="76"/>
      <c r="DW656" s="76"/>
      <c r="DX656" s="76"/>
      <c r="DY656" s="76"/>
      <c r="DZ656" s="76"/>
      <c r="EA656" s="76"/>
      <c r="EB656" s="76"/>
      <c r="EC656" s="76"/>
    </row>
    <row r="657" spans="1:133" ht="17" x14ac:dyDescent="0.2">
      <c r="A657" s="100" t="str">
        <f>CONCATENATE(E657," ",F657)</f>
        <v>Odocoileus sp.</v>
      </c>
      <c r="C657" s="69" t="s">
        <v>1571</v>
      </c>
      <c r="D657" s="8" t="s">
        <v>2345</v>
      </c>
      <c r="E657" s="2" t="s">
        <v>34</v>
      </c>
      <c r="F657" s="2" t="s">
        <v>15</v>
      </c>
      <c r="G657" s="9">
        <v>40451</v>
      </c>
      <c r="H657" s="8">
        <v>110</v>
      </c>
      <c r="I657" s="9" t="s">
        <v>150</v>
      </c>
      <c r="J657" s="8" t="s">
        <v>399</v>
      </c>
      <c r="K657" s="69" t="s">
        <v>470</v>
      </c>
      <c r="Q657" s="69" t="s">
        <v>36</v>
      </c>
      <c r="R657" s="69" t="s">
        <v>1380</v>
      </c>
      <c r="U657" s="63" t="s">
        <v>13</v>
      </c>
      <c r="X657" s="119">
        <v>15.28</v>
      </c>
      <c r="Y657" s="119">
        <v>14.55</v>
      </c>
      <c r="BK657" s="76"/>
      <c r="BL657" s="76"/>
      <c r="BM657" s="76"/>
      <c r="BN657" s="76"/>
      <c r="BO657" s="76"/>
      <c r="BP657" s="76"/>
      <c r="BQ657" s="76"/>
      <c r="BR657" s="76"/>
      <c r="BS657" s="76"/>
      <c r="BT657" s="76"/>
      <c r="BU657" s="76"/>
      <c r="BV657" s="76"/>
      <c r="BW657" s="76"/>
      <c r="BX657" s="76"/>
      <c r="BY657" s="76"/>
      <c r="BZ657" s="76"/>
      <c r="CA657" s="76"/>
      <c r="CB657" s="76"/>
      <c r="CC657" s="76"/>
      <c r="CD657" s="76"/>
      <c r="CE657" s="76"/>
      <c r="CF657" s="76"/>
      <c r="CG657" s="76"/>
      <c r="CH657" s="76"/>
      <c r="CI657" s="76"/>
      <c r="CJ657" s="76"/>
      <c r="CK657" s="76"/>
      <c r="CL657" s="76"/>
      <c r="CM657" s="76"/>
      <c r="CN657" s="76"/>
      <c r="CO657" s="76"/>
      <c r="CP657" s="76"/>
      <c r="CQ657" s="76"/>
      <c r="CR657" s="76"/>
      <c r="CS657" s="76"/>
      <c r="CT657" s="76"/>
      <c r="CU657" s="76"/>
      <c r="CV657" s="76"/>
      <c r="CW657" s="76"/>
      <c r="CX657" s="76"/>
      <c r="CY657" s="76"/>
      <c r="CZ657" s="76"/>
      <c r="DA657" s="76"/>
      <c r="DB657" s="76"/>
      <c r="DC657" s="76"/>
      <c r="DD657" s="76"/>
      <c r="DE657" s="76"/>
      <c r="DF657" s="76"/>
      <c r="DG657" s="76"/>
      <c r="DH657" s="76"/>
      <c r="DI657" s="76"/>
      <c r="DJ657" s="76"/>
      <c r="DK657" s="76"/>
      <c r="DL657" s="76"/>
      <c r="DM657" s="76"/>
      <c r="DN657" s="76"/>
      <c r="DO657" s="76"/>
      <c r="DP657" s="76"/>
      <c r="DQ657" s="76"/>
      <c r="DR657" s="76"/>
      <c r="DS657" s="76"/>
      <c r="DT657" s="76"/>
      <c r="DU657" s="76"/>
      <c r="DV657" s="76"/>
      <c r="DW657" s="76"/>
      <c r="DX657" s="76"/>
      <c r="DY657" s="76"/>
      <c r="DZ657" s="76"/>
      <c r="EA657" s="76"/>
      <c r="EB657" s="76"/>
      <c r="EC657" s="76"/>
    </row>
    <row r="658" spans="1:133" ht="17" x14ac:dyDescent="0.2">
      <c r="A658" s="100" t="str">
        <f>CONCATENATE(E658," ",F658)</f>
        <v>Odocoileus sp.</v>
      </c>
      <c r="C658" s="69" t="s">
        <v>1571</v>
      </c>
      <c r="D658" s="8" t="s">
        <v>2345</v>
      </c>
      <c r="E658" s="2" t="s">
        <v>34</v>
      </c>
      <c r="F658" s="2" t="s">
        <v>15</v>
      </c>
      <c r="G658" s="9">
        <v>40451</v>
      </c>
      <c r="H658" s="8">
        <v>139</v>
      </c>
      <c r="I658" s="9" t="s">
        <v>150</v>
      </c>
      <c r="J658" s="8" t="s">
        <v>399</v>
      </c>
      <c r="K658" s="69" t="s">
        <v>470</v>
      </c>
      <c r="Q658" s="69" t="s">
        <v>36</v>
      </c>
      <c r="R658" s="69" t="s">
        <v>1380</v>
      </c>
      <c r="U658" s="63" t="s">
        <v>13</v>
      </c>
      <c r="X658" s="119">
        <v>16.059999999999999</v>
      </c>
      <c r="Y658" s="119">
        <v>14.14</v>
      </c>
      <c r="BK658" s="76"/>
      <c r="BL658" s="76"/>
      <c r="BM658" s="76"/>
      <c r="BN658" s="76"/>
      <c r="BO658" s="76"/>
      <c r="BP658" s="76"/>
      <c r="BQ658" s="76"/>
      <c r="BR658" s="76"/>
      <c r="BS658" s="76"/>
      <c r="BT658" s="76"/>
      <c r="BU658" s="76"/>
      <c r="BV658" s="76"/>
      <c r="BW658" s="76"/>
      <c r="BX658" s="76"/>
      <c r="BY658" s="76"/>
      <c r="BZ658" s="76"/>
      <c r="CA658" s="76"/>
      <c r="CB658" s="76"/>
      <c r="CC658" s="76"/>
      <c r="CD658" s="76"/>
      <c r="CE658" s="76"/>
      <c r="CF658" s="76"/>
      <c r="CG658" s="76"/>
      <c r="CH658" s="76"/>
      <c r="CI658" s="76"/>
      <c r="CJ658" s="76"/>
      <c r="CK658" s="76"/>
      <c r="CL658" s="76"/>
      <c r="CM658" s="76"/>
      <c r="CN658" s="76"/>
      <c r="CO658" s="76"/>
      <c r="CP658" s="76"/>
      <c r="CQ658" s="76"/>
      <c r="CR658" s="76"/>
      <c r="CS658" s="76"/>
      <c r="CT658" s="76"/>
      <c r="CU658" s="76"/>
      <c r="CV658" s="76"/>
      <c r="CW658" s="76"/>
      <c r="CX658" s="76"/>
      <c r="CY658" s="76"/>
      <c r="CZ658" s="76"/>
      <c r="DA658" s="76"/>
      <c r="DB658" s="76"/>
      <c r="DC658" s="76"/>
      <c r="DD658" s="76"/>
      <c r="DE658" s="76"/>
      <c r="DF658" s="76"/>
      <c r="DG658" s="76"/>
      <c r="DH658" s="76"/>
      <c r="DI658" s="76"/>
      <c r="DJ658" s="76"/>
      <c r="DK658" s="76"/>
      <c r="DL658" s="76"/>
      <c r="DM658" s="76"/>
      <c r="DN658" s="76"/>
      <c r="DO658" s="76"/>
      <c r="DP658" s="76"/>
      <c r="DQ658" s="76"/>
      <c r="DR658" s="76"/>
      <c r="DS658" s="76"/>
      <c r="DT658" s="76"/>
      <c r="DU658" s="76"/>
      <c r="DV658" s="76"/>
      <c r="DW658" s="76"/>
      <c r="DX658" s="76"/>
      <c r="DY658" s="76"/>
      <c r="DZ658" s="76"/>
      <c r="EA658" s="76"/>
      <c r="EB658" s="76"/>
      <c r="EC658" s="76"/>
    </row>
    <row r="659" spans="1:133" ht="17" x14ac:dyDescent="0.2">
      <c r="A659" s="100" t="str">
        <f>CONCATENATE(E659," ",F659)</f>
        <v>Odocoileus sp.</v>
      </c>
      <c r="C659" s="69" t="s">
        <v>1571</v>
      </c>
      <c r="D659" s="8" t="s">
        <v>2345</v>
      </c>
      <c r="E659" s="2" t="s">
        <v>34</v>
      </c>
      <c r="F659" s="2" t="s">
        <v>15</v>
      </c>
      <c r="G659" s="9">
        <v>40451</v>
      </c>
      <c r="H659" s="8">
        <v>144</v>
      </c>
      <c r="I659" s="9" t="s">
        <v>150</v>
      </c>
      <c r="J659" s="8" t="s">
        <v>399</v>
      </c>
      <c r="K659" s="69" t="s">
        <v>470</v>
      </c>
      <c r="Q659" s="69" t="s">
        <v>36</v>
      </c>
      <c r="R659" s="69" t="s">
        <v>1380</v>
      </c>
      <c r="U659" s="63" t="s">
        <v>13</v>
      </c>
      <c r="X659" s="119">
        <v>15.93</v>
      </c>
      <c r="Y659" s="119">
        <v>13.45</v>
      </c>
      <c r="BK659" s="76"/>
      <c r="BL659" s="76"/>
      <c r="BM659" s="76"/>
      <c r="BN659" s="76"/>
      <c r="BO659" s="76"/>
      <c r="BP659" s="76"/>
      <c r="BQ659" s="76"/>
      <c r="BR659" s="76"/>
      <c r="BS659" s="76"/>
      <c r="BT659" s="76"/>
      <c r="BU659" s="76"/>
      <c r="BV659" s="76"/>
      <c r="BW659" s="76"/>
      <c r="BX659" s="76"/>
      <c r="BY659" s="76"/>
      <c r="BZ659" s="76"/>
      <c r="CA659" s="76"/>
      <c r="CB659" s="76"/>
      <c r="CC659" s="76"/>
      <c r="CD659" s="76"/>
      <c r="CE659" s="76"/>
      <c r="CF659" s="76"/>
      <c r="CG659" s="76"/>
      <c r="CH659" s="76"/>
      <c r="CI659" s="76"/>
      <c r="CJ659" s="76"/>
      <c r="CK659" s="76"/>
      <c r="CL659" s="76"/>
      <c r="CM659" s="76"/>
      <c r="CN659" s="76"/>
      <c r="CO659" s="76"/>
      <c r="CP659" s="76"/>
      <c r="CQ659" s="76"/>
      <c r="CR659" s="76"/>
      <c r="CS659" s="76"/>
      <c r="CT659" s="76"/>
      <c r="CU659" s="76"/>
      <c r="CV659" s="76"/>
      <c r="CW659" s="76"/>
      <c r="CX659" s="76"/>
      <c r="CY659" s="76"/>
      <c r="CZ659" s="76"/>
      <c r="DA659" s="76"/>
      <c r="DB659" s="76"/>
      <c r="DC659" s="76"/>
      <c r="DD659" s="76"/>
      <c r="DE659" s="76"/>
      <c r="DF659" s="76"/>
      <c r="DG659" s="76"/>
      <c r="DH659" s="76"/>
      <c r="DI659" s="76"/>
      <c r="DJ659" s="76"/>
      <c r="DK659" s="76"/>
      <c r="DL659" s="76"/>
      <c r="DM659" s="76"/>
      <c r="DN659" s="76"/>
      <c r="DO659" s="76"/>
      <c r="DP659" s="76"/>
      <c r="DQ659" s="76"/>
      <c r="DR659" s="76"/>
      <c r="DS659" s="76"/>
      <c r="DT659" s="76"/>
      <c r="DU659" s="76"/>
      <c r="DV659" s="76"/>
      <c r="DW659" s="76"/>
      <c r="DX659" s="76"/>
      <c r="DY659" s="76"/>
      <c r="DZ659" s="76"/>
      <c r="EA659" s="76"/>
      <c r="EB659" s="76"/>
      <c r="EC659" s="76"/>
    </row>
    <row r="660" spans="1:133" ht="17" x14ac:dyDescent="0.2">
      <c r="A660" s="100" t="str">
        <f>CONCATENATE(E660," ",F660)</f>
        <v>Odocoileus sp.</v>
      </c>
      <c r="C660" s="69" t="s">
        <v>1571</v>
      </c>
      <c r="D660" s="8" t="s">
        <v>2345</v>
      </c>
      <c r="E660" s="2" t="s">
        <v>34</v>
      </c>
      <c r="F660" s="2" t="s">
        <v>15</v>
      </c>
      <c r="G660" s="9">
        <v>40451</v>
      </c>
      <c r="H660" s="8">
        <v>152</v>
      </c>
      <c r="I660" s="9" t="s">
        <v>150</v>
      </c>
      <c r="J660" s="8" t="s">
        <v>399</v>
      </c>
      <c r="K660" s="69" t="s">
        <v>470</v>
      </c>
      <c r="Q660" s="69" t="s">
        <v>36</v>
      </c>
      <c r="R660" s="69" t="s">
        <v>1380</v>
      </c>
      <c r="U660" s="63" t="s">
        <v>13</v>
      </c>
      <c r="X660" s="119">
        <v>14.7</v>
      </c>
      <c r="Y660" s="119">
        <v>15.73</v>
      </c>
      <c r="BK660" s="76"/>
      <c r="BL660" s="76"/>
      <c r="BM660" s="76"/>
      <c r="BN660" s="76"/>
      <c r="BO660" s="76"/>
      <c r="BP660" s="76"/>
      <c r="BQ660" s="76"/>
      <c r="BR660" s="76"/>
      <c r="BS660" s="76"/>
      <c r="BT660" s="76"/>
      <c r="BU660" s="76"/>
      <c r="BV660" s="76"/>
      <c r="BW660" s="76"/>
      <c r="BX660" s="76"/>
      <c r="BY660" s="76"/>
      <c r="BZ660" s="76"/>
      <c r="CA660" s="76"/>
      <c r="CB660" s="76"/>
      <c r="CC660" s="76"/>
      <c r="CD660" s="76"/>
      <c r="CE660" s="76"/>
      <c r="CF660" s="76"/>
      <c r="CG660" s="76"/>
      <c r="CH660" s="76"/>
      <c r="CI660" s="76"/>
      <c r="CJ660" s="76"/>
      <c r="CK660" s="76"/>
      <c r="CL660" s="76"/>
      <c r="CM660" s="76"/>
      <c r="CN660" s="76"/>
      <c r="CO660" s="76"/>
      <c r="CP660" s="76"/>
      <c r="CQ660" s="76"/>
      <c r="CR660" s="76"/>
      <c r="CS660" s="76"/>
      <c r="CT660" s="76"/>
      <c r="CU660" s="76"/>
      <c r="CV660" s="76"/>
      <c r="CW660" s="76"/>
      <c r="CX660" s="76"/>
      <c r="CY660" s="76"/>
      <c r="CZ660" s="76"/>
      <c r="DA660" s="76"/>
      <c r="DB660" s="76"/>
      <c r="DC660" s="76"/>
      <c r="DD660" s="76"/>
      <c r="DE660" s="76"/>
      <c r="DF660" s="76"/>
      <c r="DG660" s="76"/>
      <c r="DH660" s="76"/>
      <c r="DI660" s="76"/>
      <c r="DJ660" s="76"/>
      <c r="DK660" s="76"/>
      <c r="DL660" s="76"/>
      <c r="DM660" s="76"/>
      <c r="DN660" s="76"/>
      <c r="DO660" s="76"/>
      <c r="DP660" s="76"/>
      <c r="DQ660" s="76"/>
      <c r="DR660" s="76"/>
      <c r="DS660" s="76"/>
      <c r="DT660" s="76"/>
      <c r="DU660" s="76"/>
      <c r="DV660" s="76"/>
      <c r="DW660" s="76"/>
      <c r="DX660" s="76"/>
      <c r="DY660" s="76"/>
      <c r="DZ660" s="76"/>
      <c r="EA660" s="76"/>
      <c r="EB660" s="76"/>
      <c r="EC660" s="76"/>
    </row>
    <row r="661" spans="1:133" ht="17" x14ac:dyDescent="0.2">
      <c r="A661" s="100" t="str">
        <f>CONCATENATE(E661," ",F661)</f>
        <v>Odocoileus sp.</v>
      </c>
      <c r="C661" s="69" t="s">
        <v>1571</v>
      </c>
      <c r="D661" s="8" t="s">
        <v>2345</v>
      </c>
      <c r="E661" s="2" t="s">
        <v>34</v>
      </c>
      <c r="F661" s="2" t="s">
        <v>15</v>
      </c>
      <c r="G661" s="9">
        <v>40451</v>
      </c>
      <c r="H661" s="8">
        <v>991</v>
      </c>
      <c r="I661" s="9" t="s">
        <v>150</v>
      </c>
      <c r="J661" s="8" t="s">
        <v>399</v>
      </c>
      <c r="K661" s="69" t="s">
        <v>470</v>
      </c>
      <c r="Q661" s="69" t="s">
        <v>36</v>
      </c>
      <c r="R661" s="69" t="s">
        <v>1380</v>
      </c>
      <c r="U661" s="63" t="s">
        <v>13</v>
      </c>
      <c r="X661" s="119">
        <v>12.9</v>
      </c>
      <c r="Y661" s="119">
        <v>15.02</v>
      </c>
      <c r="BK661" s="76"/>
      <c r="BL661" s="76"/>
      <c r="BM661" s="76"/>
      <c r="BN661" s="76"/>
      <c r="BO661" s="76"/>
      <c r="BP661" s="76"/>
      <c r="BQ661" s="76"/>
      <c r="BR661" s="76"/>
      <c r="BS661" s="76"/>
      <c r="BT661" s="76"/>
      <c r="BU661" s="76"/>
      <c r="BV661" s="76"/>
      <c r="BW661" s="76"/>
      <c r="BX661" s="76"/>
      <c r="BY661" s="76"/>
      <c r="BZ661" s="76"/>
      <c r="CA661" s="76"/>
      <c r="CB661" s="76"/>
      <c r="CC661" s="76"/>
      <c r="CD661" s="76"/>
      <c r="CE661" s="76"/>
      <c r="CF661" s="76"/>
      <c r="CG661" s="76"/>
      <c r="CH661" s="76"/>
      <c r="CI661" s="76"/>
      <c r="CJ661" s="76"/>
      <c r="CK661" s="76"/>
      <c r="CL661" s="76"/>
      <c r="CM661" s="76"/>
      <c r="CN661" s="76"/>
      <c r="CO661" s="76"/>
      <c r="CP661" s="76"/>
      <c r="CQ661" s="76"/>
      <c r="CR661" s="76"/>
      <c r="CS661" s="76"/>
      <c r="CT661" s="76"/>
      <c r="CU661" s="76"/>
      <c r="CV661" s="76"/>
      <c r="CW661" s="76"/>
      <c r="CX661" s="76"/>
      <c r="CY661" s="76"/>
      <c r="CZ661" s="76"/>
      <c r="DA661" s="76"/>
      <c r="DB661" s="76"/>
      <c r="DC661" s="76"/>
      <c r="DD661" s="76"/>
      <c r="DE661" s="76"/>
      <c r="DF661" s="76"/>
      <c r="DG661" s="76"/>
      <c r="DH661" s="76"/>
      <c r="DI661" s="76"/>
      <c r="DJ661" s="76"/>
      <c r="DK661" s="76"/>
      <c r="DL661" s="76"/>
      <c r="DM661" s="76"/>
      <c r="DN661" s="76"/>
      <c r="DO661" s="76"/>
      <c r="DP661" s="76"/>
      <c r="DQ661" s="76"/>
      <c r="DR661" s="76"/>
      <c r="DS661" s="76"/>
      <c r="DT661" s="76"/>
      <c r="DU661" s="76"/>
      <c r="DV661" s="76"/>
      <c r="DW661" s="76"/>
      <c r="DX661" s="76"/>
      <c r="DY661" s="76"/>
      <c r="DZ661" s="76"/>
      <c r="EA661" s="76"/>
      <c r="EB661" s="76"/>
      <c r="EC661" s="76"/>
    </row>
    <row r="662" spans="1:133" ht="17" x14ac:dyDescent="0.2">
      <c r="A662" s="100" t="str">
        <f>CONCATENATE(E662," ",F662)</f>
        <v>Odocoileus sp.</v>
      </c>
      <c r="C662" s="69" t="s">
        <v>1571</v>
      </c>
      <c r="D662" s="8" t="s">
        <v>2345</v>
      </c>
      <c r="E662" s="2" t="s">
        <v>34</v>
      </c>
      <c r="F662" s="2" t="s">
        <v>15</v>
      </c>
      <c r="G662" s="9">
        <v>40451</v>
      </c>
      <c r="H662" s="8" t="s">
        <v>158</v>
      </c>
      <c r="I662" s="9" t="s">
        <v>150</v>
      </c>
      <c r="J662" s="8" t="s">
        <v>399</v>
      </c>
      <c r="K662" s="69" t="s">
        <v>470</v>
      </c>
      <c r="Q662" s="69" t="s">
        <v>36</v>
      </c>
      <c r="R662" s="69" t="s">
        <v>1380</v>
      </c>
      <c r="U662" s="63" t="s">
        <v>13</v>
      </c>
      <c r="X662" s="119">
        <v>16.71</v>
      </c>
      <c r="Y662" s="119">
        <v>15.27</v>
      </c>
      <c r="BK662" s="76"/>
      <c r="BL662" s="76"/>
      <c r="BM662" s="76"/>
      <c r="BN662" s="76"/>
      <c r="BO662" s="76"/>
      <c r="BP662" s="76"/>
      <c r="BQ662" s="76"/>
      <c r="BR662" s="76"/>
      <c r="BS662" s="76"/>
      <c r="BT662" s="76"/>
      <c r="BU662" s="76"/>
      <c r="BV662" s="76"/>
      <c r="BW662" s="76"/>
      <c r="BX662" s="76"/>
      <c r="BY662" s="76"/>
      <c r="BZ662" s="76"/>
      <c r="CA662" s="76"/>
      <c r="CB662" s="76"/>
      <c r="CC662" s="76"/>
      <c r="CD662" s="76"/>
      <c r="CE662" s="76"/>
      <c r="CF662" s="76"/>
      <c r="CG662" s="76"/>
      <c r="CH662" s="76"/>
      <c r="CI662" s="76"/>
      <c r="CJ662" s="76"/>
      <c r="CK662" s="76"/>
      <c r="CL662" s="76"/>
      <c r="CM662" s="76"/>
      <c r="CN662" s="76"/>
      <c r="CO662" s="76"/>
      <c r="CP662" s="76"/>
      <c r="CQ662" s="76"/>
      <c r="CR662" s="76"/>
      <c r="CS662" s="76"/>
      <c r="CT662" s="76"/>
      <c r="CU662" s="76"/>
      <c r="CV662" s="76"/>
      <c r="CW662" s="76"/>
      <c r="CX662" s="76"/>
      <c r="CY662" s="76"/>
      <c r="CZ662" s="76"/>
      <c r="DA662" s="76"/>
      <c r="DB662" s="76"/>
      <c r="DC662" s="76"/>
      <c r="DD662" s="76"/>
      <c r="DE662" s="76"/>
      <c r="DF662" s="76"/>
      <c r="DG662" s="76"/>
      <c r="DH662" s="76"/>
      <c r="DI662" s="76"/>
      <c r="DJ662" s="76"/>
      <c r="DK662" s="76"/>
      <c r="DL662" s="76"/>
      <c r="DM662" s="76"/>
      <c r="DN662" s="76"/>
      <c r="DO662" s="76"/>
      <c r="DP662" s="76"/>
      <c r="DQ662" s="76"/>
      <c r="DR662" s="76"/>
      <c r="DS662" s="76"/>
      <c r="DT662" s="76"/>
      <c r="DU662" s="76"/>
      <c r="DV662" s="76"/>
      <c r="DW662" s="76"/>
      <c r="DX662" s="76"/>
      <c r="DY662" s="76"/>
      <c r="DZ662" s="76"/>
      <c r="EA662" s="76"/>
      <c r="EB662" s="76"/>
      <c r="EC662" s="76"/>
    </row>
    <row r="663" spans="1:133" ht="17" x14ac:dyDescent="0.2">
      <c r="A663" s="100" t="str">
        <f>CONCATENATE(E663," ",F663)</f>
        <v>Odocoileus sp.</v>
      </c>
      <c r="C663" s="69" t="s">
        <v>1571</v>
      </c>
      <c r="D663" s="8" t="s">
        <v>2345</v>
      </c>
      <c r="E663" s="2" t="s">
        <v>34</v>
      </c>
      <c r="F663" s="2" t="s">
        <v>15</v>
      </c>
      <c r="G663" s="9">
        <v>40451</v>
      </c>
      <c r="H663" s="8" t="s">
        <v>159</v>
      </c>
      <c r="I663" s="9" t="s">
        <v>150</v>
      </c>
      <c r="J663" s="8" t="s">
        <v>399</v>
      </c>
      <c r="K663" s="69" t="s">
        <v>470</v>
      </c>
      <c r="Q663" s="69" t="s">
        <v>36</v>
      </c>
      <c r="R663" s="69" t="s">
        <v>1380</v>
      </c>
      <c r="U663" s="63" t="s">
        <v>13</v>
      </c>
      <c r="X663" s="119">
        <v>15.17</v>
      </c>
      <c r="Y663" s="119">
        <v>15.54</v>
      </c>
      <c r="BK663" s="76"/>
      <c r="BL663" s="76"/>
      <c r="BM663" s="76"/>
      <c r="BN663" s="76"/>
      <c r="BO663" s="76"/>
      <c r="BP663" s="76"/>
      <c r="BQ663" s="76"/>
      <c r="BR663" s="76"/>
      <c r="BS663" s="76"/>
      <c r="BT663" s="76"/>
      <c r="BU663" s="76"/>
      <c r="BV663" s="76"/>
      <c r="BW663" s="76"/>
      <c r="BX663" s="76"/>
      <c r="BY663" s="76"/>
      <c r="BZ663" s="76"/>
      <c r="CA663" s="76"/>
      <c r="CB663" s="76"/>
      <c r="CC663" s="76"/>
      <c r="CD663" s="76"/>
      <c r="CE663" s="76"/>
      <c r="CF663" s="76"/>
      <c r="CG663" s="76"/>
      <c r="CH663" s="76"/>
      <c r="CI663" s="76"/>
      <c r="CJ663" s="76"/>
      <c r="CK663" s="76"/>
      <c r="CL663" s="76"/>
      <c r="CM663" s="76"/>
      <c r="CN663" s="76"/>
      <c r="CO663" s="76"/>
      <c r="CP663" s="76"/>
      <c r="CQ663" s="76"/>
      <c r="CR663" s="76"/>
      <c r="CS663" s="76"/>
      <c r="CT663" s="76"/>
      <c r="CU663" s="76"/>
      <c r="CV663" s="76"/>
      <c r="CW663" s="76"/>
      <c r="CX663" s="76"/>
      <c r="CY663" s="76"/>
      <c r="CZ663" s="76"/>
      <c r="DA663" s="76"/>
      <c r="DB663" s="76"/>
      <c r="DC663" s="76"/>
      <c r="DD663" s="76"/>
      <c r="DE663" s="76"/>
      <c r="DF663" s="76"/>
      <c r="DG663" s="76"/>
      <c r="DH663" s="76"/>
      <c r="DI663" s="76"/>
      <c r="DJ663" s="76"/>
      <c r="DK663" s="76"/>
      <c r="DL663" s="76"/>
      <c r="DM663" s="76"/>
      <c r="DN663" s="76"/>
      <c r="DO663" s="76"/>
      <c r="DP663" s="76"/>
      <c r="DQ663" s="76"/>
      <c r="DR663" s="76"/>
      <c r="DS663" s="76"/>
      <c r="DT663" s="76"/>
      <c r="DU663" s="76"/>
      <c r="DV663" s="76"/>
      <c r="DW663" s="76"/>
      <c r="DX663" s="76"/>
      <c r="DY663" s="76"/>
      <c r="DZ663" s="76"/>
      <c r="EA663" s="76"/>
      <c r="EB663" s="76"/>
      <c r="EC663" s="76"/>
    </row>
    <row r="664" spans="1:133" ht="17" x14ac:dyDescent="0.2">
      <c r="A664" s="100" t="str">
        <f>CONCATENATE(E664," ",F664)</f>
        <v>Odocoileus sp.</v>
      </c>
      <c r="C664" s="69" t="s">
        <v>1571</v>
      </c>
      <c r="D664" s="8" t="s">
        <v>2345</v>
      </c>
      <c r="E664" s="2" t="s">
        <v>34</v>
      </c>
      <c r="F664" s="2" t="s">
        <v>15</v>
      </c>
      <c r="G664" s="9">
        <v>40451</v>
      </c>
      <c r="H664" s="8" t="s">
        <v>160</v>
      </c>
      <c r="I664" s="9" t="s">
        <v>150</v>
      </c>
      <c r="J664" s="8" t="s">
        <v>399</v>
      </c>
      <c r="K664" s="69" t="s">
        <v>470</v>
      </c>
      <c r="Q664" s="69" t="s">
        <v>36</v>
      </c>
      <c r="R664" s="69" t="s">
        <v>1380</v>
      </c>
      <c r="U664" s="63" t="s">
        <v>13</v>
      </c>
      <c r="X664" s="119">
        <v>15.99</v>
      </c>
      <c r="Y664" s="119">
        <v>15.17</v>
      </c>
      <c r="BK664" s="76"/>
      <c r="BL664" s="76"/>
      <c r="BM664" s="76"/>
      <c r="BN664" s="76"/>
      <c r="BO664" s="76"/>
      <c r="BP664" s="76"/>
      <c r="BQ664" s="76"/>
      <c r="BR664" s="76"/>
      <c r="BS664" s="76"/>
      <c r="BT664" s="76"/>
      <c r="BU664" s="76"/>
      <c r="BV664" s="76"/>
      <c r="BW664" s="76"/>
      <c r="BX664" s="76"/>
      <c r="BY664" s="76"/>
      <c r="BZ664" s="76"/>
      <c r="CA664" s="76"/>
      <c r="CB664" s="76"/>
      <c r="CC664" s="76"/>
      <c r="CD664" s="76"/>
      <c r="CE664" s="76"/>
      <c r="CF664" s="76"/>
      <c r="CG664" s="76"/>
      <c r="CH664" s="76"/>
      <c r="CI664" s="76"/>
      <c r="CJ664" s="76"/>
      <c r="CK664" s="76"/>
      <c r="CL664" s="76"/>
      <c r="CM664" s="76"/>
      <c r="CN664" s="76"/>
      <c r="CO664" s="76"/>
      <c r="CP664" s="76"/>
      <c r="CQ664" s="76"/>
      <c r="CR664" s="76"/>
      <c r="CS664" s="76"/>
      <c r="CT664" s="76"/>
      <c r="CU664" s="76"/>
      <c r="CV664" s="76"/>
      <c r="CW664" s="76"/>
      <c r="CX664" s="76"/>
      <c r="CY664" s="76"/>
      <c r="CZ664" s="76"/>
      <c r="DA664" s="76"/>
      <c r="DB664" s="76"/>
      <c r="DC664" s="76"/>
      <c r="DD664" s="76"/>
      <c r="DE664" s="76"/>
      <c r="DF664" s="76"/>
      <c r="DG664" s="76"/>
      <c r="DH664" s="76"/>
      <c r="DI664" s="76"/>
      <c r="DJ664" s="76"/>
      <c r="DK664" s="76"/>
      <c r="DL664" s="76"/>
      <c r="DM664" s="76"/>
      <c r="DN664" s="76"/>
      <c r="DO664" s="76"/>
      <c r="DP664" s="76"/>
      <c r="DQ664" s="76"/>
      <c r="DR664" s="76"/>
      <c r="DS664" s="76"/>
      <c r="DT664" s="76"/>
      <c r="DU664" s="76"/>
      <c r="DV664" s="76"/>
      <c r="DW664" s="76"/>
      <c r="DX664" s="76"/>
      <c r="DY664" s="76"/>
      <c r="DZ664" s="76"/>
      <c r="EA664" s="76"/>
      <c r="EB664" s="76"/>
      <c r="EC664" s="76"/>
    </row>
    <row r="665" spans="1:133" s="84" customFormat="1" ht="17" x14ac:dyDescent="0.2">
      <c r="A665" s="100" t="str">
        <f>CONCATENATE(E665," ",F665)</f>
        <v>Odocoileus sp.</v>
      </c>
      <c r="B665" s="9"/>
      <c r="C665" s="69" t="s">
        <v>1571</v>
      </c>
      <c r="D665" s="8" t="s">
        <v>2345</v>
      </c>
      <c r="E665" s="2" t="s">
        <v>34</v>
      </c>
      <c r="F665" s="2" t="s">
        <v>15</v>
      </c>
      <c r="G665" s="9">
        <v>40451</v>
      </c>
      <c r="H665" s="8">
        <v>44</v>
      </c>
      <c r="I665" s="9" t="s">
        <v>150</v>
      </c>
      <c r="J665" s="8" t="s">
        <v>399</v>
      </c>
      <c r="K665" s="69" t="s">
        <v>470</v>
      </c>
      <c r="L665" s="175"/>
      <c r="M665" s="134"/>
      <c r="N665" s="105"/>
      <c r="O665" s="105"/>
      <c r="P665" s="63"/>
      <c r="Q665" s="69" t="s">
        <v>38</v>
      </c>
      <c r="R665" s="69" t="s">
        <v>2383</v>
      </c>
      <c r="S665" s="69"/>
      <c r="T665" s="63"/>
      <c r="U665" s="63" t="s">
        <v>13</v>
      </c>
      <c r="V665" s="63"/>
      <c r="W665" s="63"/>
      <c r="X665" s="119">
        <v>10.76</v>
      </c>
      <c r="Y665" s="119">
        <v>11.14</v>
      </c>
      <c r="Z665" s="69"/>
      <c r="AA665" s="179"/>
      <c r="AB665" s="98"/>
      <c r="AC665" s="9"/>
      <c r="AD665" s="9"/>
      <c r="AE665" s="63"/>
      <c r="AF665" s="63"/>
      <c r="AG665" s="76"/>
      <c r="AH665" s="76"/>
      <c r="AI665" s="76"/>
      <c r="AJ665" s="76"/>
      <c r="AK665" s="76"/>
      <c r="AL665" s="76"/>
      <c r="AM665" s="76"/>
      <c r="AN665" s="76"/>
      <c r="AO665" s="76"/>
      <c r="AP665" s="76"/>
      <c r="AQ665" s="76"/>
      <c r="AR665" s="76"/>
      <c r="AS665" s="76"/>
      <c r="AT665" s="76"/>
      <c r="AU665" s="76"/>
      <c r="AV665" s="76"/>
      <c r="AW665" s="76"/>
      <c r="AX665" s="76"/>
      <c r="AY665" s="76"/>
      <c r="AZ665" s="76"/>
      <c r="BA665" s="76"/>
      <c r="BB665" s="76"/>
      <c r="BC665" s="76"/>
      <c r="BD665" s="76"/>
      <c r="BE665" s="76"/>
      <c r="BF665" s="76"/>
      <c r="BG665" s="76"/>
      <c r="BH665" s="76"/>
      <c r="BI665" s="76"/>
      <c r="BJ665" s="76"/>
      <c r="BK665" s="76"/>
      <c r="BL665" s="76"/>
      <c r="BM665" s="76"/>
      <c r="BN665" s="76"/>
      <c r="BO665" s="76"/>
      <c r="BP665" s="76"/>
      <c r="BQ665" s="76"/>
      <c r="BR665" s="76"/>
      <c r="BS665" s="76"/>
      <c r="BT665" s="76"/>
      <c r="BU665" s="76"/>
      <c r="BV665" s="76"/>
      <c r="BW665" s="76"/>
      <c r="BX665" s="76"/>
      <c r="BY665" s="76"/>
      <c r="BZ665" s="76"/>
      <c r="CA665" s="76"/>
      <c r="CB665" s="76"/>
      <c r="CC665" s="76"/>
      <c r="CD665" s="76"/>
      <c r="CE665" s="76"/>
      <c r="CF665" s="76"/>
      <c r="CG665" s="76"/>
      <c r="CH665" s="76"/>
      <c r="CI665" s="76"/>
      <c r="CJ665" s="76"/>
      <c r="CK665" s="76"/>
      <c r="CL665" s="76"/>
      <c r="CM665" s="76"/>
      <c r="CN665" s="76"/>
      <c r="CO665" s="76"/>
      <c r="CP665" s="76"/>
      <c r="CQ665" s="76"/>
      <c r="CR665" s="76"/>
      <c r="CS665" s="76"/>
      <c r="CT665" s="76"/>
      <c r="CU665" s="76"/>
      <c r="CV665" s="76"/>
      <c r="CW665" s="76"/>
      <c r="CX665" s="76"/>
      <c r="CY665" s="76"/>
      <c r="CZ665" s="76"/>
      <c r="DA665" s="76"/>
      <c r="DB665" s="76"/>
      <c r="DC665" s="76"/>
      <c r="DD665" s="76"/>
      <c r="DE665" s="76"/>
      <c r="DF665" s="76"/>
      <c r="DG665" s="76"/>
      <c r="DH665" s="76"/>
      <c r="DI665" s="76"/>
      <c r="DJ665" s="76"/>
      <c r="DK665" s="76"/>
      <c r="DL665" s="76"/>
      <c r="DM665" s="76"/>
      <c r="DN665" s="76"/>
      <c r="DO665" s="76"/>
      <c r="DP665" s="76"/>
      <c r="DQ665" s="76"/>
      <c r="DR665" s="76"/>
      <c r="DS665" s="76"/>
      <c r="DT665" s="76"/>
      <c r="DU665" s="76"/>
      <c r="DV665" s="76"/>
      <c r="DW665" s="76"/>
      <c r="DX665" s="76"/>
      <c r="DY665" s="76"/>
      <c r="DZ665" s="76"/>
      <c r="EA665" s="76"/>
      <c r="EB665" s="76"/>
      <c r="EC665" s="76"/>
    </row>
    <row r="666" spans="1:133" s="84" customFormat="1" ht="17" x14ac:dyDescent="0.2">
      <c r="A666" s="100" t="str">
        <f>CONCATENATE(E666," ",F666)</f>
        <v>Odocoileus sp.</v>
      </c>
      <c r="B666" s="9"/>
      <c r="C666" s="69" t="s">
        <v>1571</v>
      </c>
      <c r="D666" s="8" t="s">
        <v>2345</v>
      </c>
      <c r="E666" s="2" t="s">
        <v>34</v>
      </c>
      <c r="F666" s="2" t="s">
        <v>15</v>
      </c>
      <c r="G666" s="9">
        <v>40451</v>
      </c>
      <c r="H666" s="8">
        <v>93</v>
      </c>
      <c r="I666" s="9" t="s">
        <v>150</v>
      </c>
      <c r="J666" s="8" t="s">
        <v>399</v>
      </c>
      <c r="K666" s="69" t="s">
        <v>470</v>
      </c>
      <c r="L666" s="175"/>
      <c r="M666" s="134"/>
      <c r="N666" s="105"/>
      <c r="O666" s="105"/>
      <c r="P666" s="63"/>
      <c r="Q666" s="69" t="s">
        <v>38</v>
      </c>
      <c r="R666" s="69" t="s">
        <v>2383</v>
      </c>
      <c r="S666" s="69"/>
      <c r="T666" s="63"/>
      <c r="U666" s="63" t="s">
        <v>13</v>
      </c>
      <c r="V666" s="63"/>
      <c r="W666" s="63"/>
      <c r="X666" s="119">
        <v>11.76</v>
      </c>
      <c r="Y666" s="119">
        <v>12.33</v>
      </c>
      <c r="Z666" s="69"/>
      <c r="AA666" s="179"/>
      <c r="AB666" s="98"/>
      <c r="AC666" s="9"/>
      <c r="AD666" s="9"/>
      <c r="AE666" s="63"/>
      <c r="AF666" s="63"/>
      <c r="AG666" s="76"/>
      <c r="AH666" s="76"/>
      <c r="AI666" s="76"/>
      <c r="AJ666" s="76"/>
      <c r="AK666" s="76"/>
      <c r="AL666" s="76"/>
      <c r="AM666" s="76"/>
      <c r="AN666" s="76"/>
      <c r="AO666" s="76"/>
      <c r="AP666" s="76"/>
      <c r="AQ666" s="76"/>
      <c r="AR666" s="76"/>
      <c r="AS666" s="76"/>
      <c r="AT666" s="76"/>
      <c r="AU666" s="76"/>
      <c r="AV666" s="76"/>
      <c r="AW666" s="76"/>
      <c r="AX666" s="76"/>
      <c r="AY666" s="76"/>
      <c r="AZ666" s="76"/>
      <c r="BA666" s="76"/>
      <c r="BB666" s="76"/>
      <c r="BC666" s="76"/>
      <c r="BD666" s="76"/>
      <c r="BE666" s="76"/>
      <c r="BF666" s="76"/>
      <c r="BG666" s="76"/>
      <c r="BH666" s="76"/>
      <c r="BI666" s="76"/>
      <c r="BJ666" s="76"/>
      <c r="BK666" s="76"/>
      <c r="BL666" s="76"/>
      <c r="BM666" s="76"/>
      <c r="BN666" s="76"/>
      <c r="BO666" s="76"/>
      <c r="BP666" s="76"/>
      <c r="BQ666" s="76"/>
      <c r="BR666" s="76"/>
      <c r="BS666" s="76"/>
      <c r="BT666" s="76"/>
      <c r="BU666" s="76"/>
      <c r="BV666" s="76"/>
      <c r="BW666" s="76"/>
      <c r="BX666" s="76"/>
      <c r="BY666" s="76"/>
      <c r="BZ666" s="76"/>
      <c r="CA666" s="76"/>
      <c r="CB666" s="76"/>
      <c r="CC666" s="76"/>
      <c r="CD666" s="76"/>
      <c r="CE666" s="76"/>
      <c r="CF666" s="76"/>
      <c r="CG666" s="76"/>
      <c r="CH666" s="76"/>
      <c r="CI666" s="76"/>
      <c r="CJ666" s="76"/>
      <c r="CK666" s="76"/>
      <c r="CL666" s="76"/>
      <c r="CM666" s="76"/>
      <c r="CN666" s="76"/>
      <c r="CO666" s="76"/>
      <c r="CP666" s="76"/>
      <c r="CQ666" s="76"/>
      <c r="CR666" s="76"/>
      <c r="CS666" s="76"/>
      <c r="CT666" s="76"/>
      <c r="CU666" s="76"/>
      <c r="CV666" s="76"/>
      <c r="CW666" s="76"/>
      <c r="CX666" s="76"/>
      <c r="CY666" s="76"/>
      <c r="CZ666" s="76"/>
      <c r="DA666" s="76"/>
      <c r="DB666" s="76"/>
      <c r="DC666" s="76"/>
      <c r="DD666" s="76"/>
      <c r="DE666" s="76"/>
      <c r="DF666" s="76"/>
      <c r="DG666" s="76"/>
      <c r="DH666" s="76"/>
      <c r="DI666" s="76"/>
      <c r="DJ666" s="76"/>
      <c r="DK666" s="76"/>
      <c r="DL666" s="76"/>
      <c r="DM666" s="76"/>
      <c r="DN666" s="76"/>
      <c r="DO666" s="76"/>
      <c r="DP666" s="76"/>
      <c r="DQ666" s="76"/>
      <c r="DR666" s="76"/>
      <c r="DS666" s="76"/>
      <c r="DT666" s="76"/>
      <c r="DU666" s="76"/>
      <c r="DV666" s="76"/>
      <c r="DW666" s="76"/>
      <c r="DX666" s="76"/>
      <c r="DY666" s="76"/>
      <c r="DZ666" s="76"/>
      <c r="EA666" s="76"/>
      <c r="EB666" s="76"/>
      <c r="EC666" s="76"/>
    </row>
    <row r="667" spans="1:133" ht="17" x14ac:dyDescent="0.2">
      <c r="A667" s="100" t="str">
        <f>CONCATENATE(E667," ",F667)</f>
        <v>Odocoileus sp.</v>
      </c>
      <c r="C667" s="69" t="s">
        <v>1571</v>
      </c>
      <c r="D667" s="8" t="s">
        <v>2345</v>
      </c>
      <c r="E667" s="2" t="s">
        <v>34</v>
      </c>
      <c r="F667" s="2" t="s">
        <v>15</v>
      </c>
      <c r="G667" s="9">
        <v>40451</v>
      </c>
      <c r="H667" s="8">
        <v>146</v>
      </c>
      <c r="I667" s="9" t="s">
        <v>150</v>
      </c>
      <c r="J667" s="8" t="s">
        <v>399</v>
      </c>
      <c r="K667" s="69" t="s">
        <v>470</v>
      </c>
      <c r="Q667" s="69" t="s">
        <v>38</v>
      </c>
      <c r="R667" s="69" t="s">
        <v>2383</v>
      </c>
      <c r="U667" s="63" t="s">
        <v>13</v>
      </c>
      <c r="X667" s="119">
        <v>12.89</v>
      </c>
      <c r="Y667" s="119">
        <v>10.8</v>
      </c>
      <c r="BK667" s="76"/>
      <c r="BL667" s="76"/>
      <c r="BM667" s="76"/>
      <c r="BN667" s="76"/>
      <c r="BO667" s="76"/>
      <c r="BP667" s="76"/>
      <c r="BQ667" s="76"/>
      <c r="BR667" s="76"/>
      <c r="BS667" s="76"/>
      <c r="BT667" s="76"/>
      <c r="BU667" s="76"/>
      <c r="BV667" s="76"/>
      <c r="BW667" s="76"/>
      <c r="BX667" s="76"/>
      <c r="BY667" s="76"/>
      <c r="BZ667" s="76"/>
      <c r="CA667" s="76"/>
      <c r="CB667" s="76"/>
      <c r="CC667" s="76"/>
      <c r="CD667" s="76"/>
      <c r="CE667" s="76"/>
      <c r="CF667" s="76"/>
      <c r="CG667" s="76"/>
      <c r="CH667" s="76"/>
      <c r="CI667" s="76"/>
      <c r="CJ667" s="76"/>
      <c r="CK667" s="76"/>
      <c r="CL667" s="76"/>
      <c r="CM667" s="76"/>
      <c r="CN667" s="76"/>
      <c r="CO667" s="76"/>
      <c r="CP667" s="76"/>
      <c r="CQ667" s="76"/>
      <c r="CR667" s="76"/>
      <c r="CS667" s="76"/>
      <c r="CT667" s="76"/>
      <c r="CU667" s="76"/>
      <c r="CV667" s="76"/>
      <c r="CW667" s="76"/>
      <c r="CX667" s="76"/>
      <c r="CY667" s="76"/>
      <c r="CZ667" s="76"/>
      <c r="DA667" s="76"/>
      <c r="DB667" s="76"/>
      <c r="DC667" s="76"/>
      <c r="DD667" s="76"/>
      <c r="DE667" s="76"/>
      <c r="DF667" s="76"/>
      <c r="DG667" s="76"/>
      <c r="DH667" s="76"/>
      <c r="DI667" s="76"/>
      <c r="DJ667" s="76"/>
      <c r="DK667" s="76"/>
      <c r="DL667" s="76"/>
      <c r="DM667" s="76"/>
      <c r="DN667" s="76"/>
      <c r="DO667" s="76"/>
      <c r="DP667" s="76"/>
      <c r="DQ667" s="76"/>
      <c r="DR667" s="76"/>
      <c r="DS667" s="76"/>
      <c r="DT667" s="76"/>
      <c r="DU667" s="76"/>
      <c r="DV667" s="76"/>
      <c r="DW667" s="76"/>
      <c r="DX667" s="76"/>
      <c r="DY667" s="76"/>
      <c r="DZ667" s="76"/>
      <c r="EA667" s="76"/>
      <c r="EB667" s="76"/>
      <c r="EC667" s="76"/>
    </row>
    <row r="668" spans="1:133" ht="17" x14ac:dyDescent="0.2">
      <c r="A668" s="100" t="str">
        <f>CONCATENATE(E668," ",F668)</f>
        <v>Odocoileus sp.</v>
      </c>
      <c r="C668" s="69" t="s">
        <v>1571</v>
      </c>
      <c r="D668" s="8" t="s">
        <v>2345</v>
      </c>
      <c r="E668" s="2" t="s">
        <v>34</v>
      </c>
      <c r="F668" s="2" t="s">
        <v>15</v>
      </c>
      <c r="G668" s="9">
        <v>40451</v>
      </c>
      <c r="H668" s="8">
        <v>76</v>
      </c>
      <c r="I668" s="9" t="s">
        <v>150</v>
      </c>
      <c r="J668" s="8" t="s">
        <v>399</v>
      </c>
      <c r="K668" s="69" t="s">
        <v>470</v>
      </c>
      <c r="Q668" s="69" t="s">
        <v>20</v>
      </c>
      <c r="R668" s="69" t="s">
        <v>252</v>
      </c>
      <c r="U668" s="63" t="s">
        <v>13</v>
      </c>
      <c r="X668" s="119">
        <v>12.14</v>
      </c>
      <c r="Y668" s="119">
        <v>7.01</v>
      </c>
      <c r="BK668" s="76"/>
      <c r="BL668" s="76"/>
      <c r="BM668" s="76"/>
      <c r="BN668" s="76"/>
      <c r="BO668" s="76"/>
      <c r="BP668" s="76"/>
      <c r="BQ668" s="76"/>
      <c r="BR668" s="76"/>
      <c r="BS668" s="76"/>
      <c r="BT668" s="76"/>
      <c r="BU668" s="76"/>
      <c r="BV668" s="76"/>
      <c r="BW668" s="76"/>
      <c r="BX668" s="76"/>
      <c r="BY668" s="76"/>
      <c r="BZ668" s="76"/>
      <c r="CA668" s="76"/>
      <c r="CB668" s="76"/>
      <c r="CC668" s="76"/>
      <c r="CD668" s="76"/>
      <c r="CE668" s="76"/>
      <c r="CF668" s="76"/>
      <c r="CG668" s="76"/>
      <c r="CH668" s="76"/>
      <c r="CI668" s="76"/>
      <c r="CJ668" s="76"/>
      <c r="CK668" s="76"/>
      <c r="CL668" s="76"/>
      <c r="CM668" s="76"/>
      <c r="CN668" s="76"/>
      <c r="CO668" s="76"/>
      <c r="CP668" s="76"/>
      <c r="CQ668" s="76"/>
      <c r="CR668" s="76"/>
      <c r="CS668" s="76"/>
      <c r="CT668" s="76"/>
      <c r="CU668" s="76"/>
      <c r="CV668" s="76"/>
      <c r="CW668" s="76"/>
      <c r="CX668" s="76"/>
      <c r="CY668" s="76"/>
      <c r="CZ668" s="76"/>
      <c r="DA668" s="76"/>
      <c r="DB668" s="76"/>
      <c r="DC668" s="76"/>
      <c r="DD668" s="76"/>
      <c r="DE668" s="76"/>
      <c r="DF668" s="76"/>
      <c r="DG668" s="76"/>
      <c r="DH668" s="76"/>
      <c r="DI668" s="76"/>
      <c r="DJ668" s="76"/>
      <c r="DK668" s="76"/>
      <c r="DL668" s="76"/>
      <c r="DM668" s="76"/>
      <c r="DN668" s="76"/>
      <c r="DO668" s="76"/>
      <c r="DP668" s="76"/>
      <c r="DQ668" s="76"/>
      <c r="DR668" s="76"/>
      <c r="DS668" s="76"/>
      <c r="DT668" s="76"/>
      <c r="DU668" s="76"/>
      <c r="DV668" s="76"/>
      <c r="DW668" s="76"/>
      <c r="DX668" s="76"/>
      <c r="DY668" s="76"/>
      <c r="DZ668" s="76"/>
      <c r="EA668" s="76"/>
      <c r="EB668" s="76"/>
      <c r="EC668" s="76"/>
    </row>
    <row r="669" spans="1:133" ht="17" x14ac:dyDescent="0.2">
      <c r="A669" s="100" t="str">
        <f>CONCATENATE(E669," ",F669)</f>
        <v>Odocoileus sp.</v>
      </c>
      <c r="C669" s="69" t="s">
        <v>1571</v>
      </c>
      <c r="D669" s="8" t="s">
        <v>2345</v>
      </c>
      <c r="E669" s="2" t="s">
        <v>34</v>
      </c>
      <c r="F669" s="2" t="s">
        <v>15</v>
      </c>
      <c r="G669" s="9">
        <v>40451</v>
      </c>
      <c r="H669" s="8">
        <v>97</v>
      </c>
      <c r="I669" s="9" t="s">
        <v>150</v>
      </c>
      <c r="J669" s="8" t="s">
        <v>399</v>
      </c>
      <c r="K669" s="69" t="s">
        <v>470</v>
      </c>
      <c r="Q669" s="69" t="s">
        <v>20</v>
      </c>
      <c r="R669" s="69" t="s">
        <v>252</v>
      </c>
      <c r="U669" s="63" t="s">
        <v>13</v>
      </c>
      <c r="X669" s="119">
        <v>13.34</v>
      </c>
      <c r="Y669" s="119">
        <v>7.43</v>
      </c>
      <c r="BK669" s="76"/>
      <c r="BL669" s="76"/>
      <c r="BM669" s="76"/>
      <c r="BN669" s="76"/>
      <c r="BO669" s="76"/>
      <c r="BP669" s="76"/>
      <c r="BQ669" s="76"/>
      <c r="BR669" s="76"/>
      <c r="BS669" s="76"/>
      <c r="BT669" s="76"/>
      <c r="BU669" s="76"/>
      <c r="BV669" s="76"/>
      <c r="BW669" s="76"/>
      <c r="BX669" s="76"/>
      <c r="BY669" s="76"/>
      <c r="BZ669" s="76"/>
      <c r="CA669" s="76"/>
      <c r="CB669" s="76"/>
      <c r="CC669" s="76"/>
      <c r="CD669" s="76"/>
      <c r="CE669" s="76"/>
      <c r="CF669" s="76"/>
      <c r="CG669" s="76"/>
      <c r="CH669" s="76"/>
      <c r="CI669" s="76"/>
      <c r="CJ669" s="76"/>
      <c r="CK669" s="76"/>
      <c r="CL669" s="76"/>
      <c r="CM669" s="76"/>
      <c r="CN669" s="76"/>
      <c r="CO669" s="76"/>
      <c r="CP669" s="76"/>
      <c r="CQ669" s="76"/>
      <c r="CR669" s="76"/>
      <c r="CS669" s="76"/>
      <c r="CT669" s="76"/>
      <c r="CU669" s="76"/>
      <c r="CV669" s="76"/>
      <c r="CW669" s="76"/>
      <c r="CX669" s="76"/>
      <c r="CY669" s="76"/>
      <c r="CZ669" s="76"/>
      <c r="DA669" s="76"/>
      <c r="DB669" s="76"/>
      <c r="DC669" s="76"/>
      <c r="DD669" s="76"/>
      <c r="DE669" s="76"/>
      <c r="DF669" s="76"/>
      <c r="DG669" s="76"/>
      <c r="DH669" s="76"/>
      <c r="DI669" s="76"/>
      <c r="DJ669" s="76"/>
      <c r="DK669" s="76"/>
      <c r="DL669" s="76"/>
      <c r="DM669" s="76"/>
      <c r="DN669" s="76"/>
      <c r="DO669" s="76"/>
      <c r="DP669" s="76"/>
      <c r="DQ669" s="76"/>
      <c r="DR669" s="76"/>
      <c r="DS669" s="76"/>
      <c r="DT669" s="76"/>
      <c r="DU669" s="76"/>
      <c r="DV669" s="76"/>
      <c r="DW669" s="76"/>
      <c r="DX669" s="76"/>
      <c r="DY669" s="76"/>
      <c r="DZ669" s="76"/>
      <c r="EA669" s="76"/>
      <c r="EB669" s="76"/>
      <c r="EC669" s="76"/>
    </row>
    <row r="670" spans="1:133" ht="17" x14ac:dyDescent="0.2">
      <c r="A670" s="100" t="str">
        <f>CONCATENATE(E670," ",F670)</f>
        <v>Odocoileus sp.</v>
      </c>
      <c r="C670" s="69" t="s">
        <v>1571</v>
      </c>
      <c r="D670" s="8" t="s">
        <v>2345</v>
      </c>
      <c r="E670" s="2" t="s">
        <v>34</v>
      </c>
      <c r="F670" s="2" t="s">
        <v>15</v>
      </c>
      <c r="G670" s="9">
        <v>40451</v>
      </c>
      <c r="H670" s="8">
        <v>157</v>
      </c>
      <c r="I670" s="9" t="s">
        <v>150</v>
      </c>
      <c r="J670" s="8" t="s">
        <v>399</v>
      </c>
      <c r="K670" s="69" t="s">
        <v>470</v>
      </c>
      <c r="Q670" s="69" t="s">
        <v>20</v>
      </c>
      <c r="R670" s="69" t="s">
        <v>252</v>
      </c>
      <c r="U670" s="63" t="s">
        <v>13</v>
      </c>
      <c r="X670" s="119">
        <v>12.64</v>
      </c>
      <c r="Y670" s="119">
        <v>7.38</v>
      </c>
      <c r="BK670" s="76"/>
      <c r="BL670" s="76"/>
      <c r="BM670" s="76"/>
      <c r="BN670" s="76"/>
      <c r="BO670" s="76"/>
      <c r="BP670" s="76"/>
      <c r="BQ670" s="76"/>
      <c r="BR670" s="76"/>
      <c r="BS670" s="76"/>
      <c r="BT670" s="76"/>
      <c r="BU670" s="76"/>
      <c r="BV670" s="76"/>
      <c r="BW670" s="76"/>
      <c r="BX670" s="76"/>
      <c r="BY670" s="76"/>
      <c r="BZ670" s="76"/>
      <c r="CA670" s="76"/>
      <c r="CB670" s="76"/>
      <c r="CC670" s="76"/>
      <c r="CD670" s="76"/>
      <c r="CE670" s="76"/>
      <c r="CF670" s="76"/>
      <c r="CG670" s="76"/>
      <c r="CH670" s="76"/>
      <c r="CI670" s="76"/>
      <c r="CJ670" s="76"/>
      <c r="CK670" s="76"/>
      <c r="CL670" s="76"/>
      <c r="CM670" s="76"/>
      <c r="CN670" s="76"/>
      <c r="CO670" s="76"/>
      <c r="CP670" s="76"/>
      <c r="CQ670" s="76"/>
      <c r="CR670" s="76"/>
      <c r="CS670" s="76"/>
      <c r="CT670" s="76"/>
      <c r="CU670" s="76"/>
      <c r="CV670" s="76"/>
      <c r="CW670" s="76"/>
      <c r="CX670" s="76"/>
      <c r="CY670" s="76"/>
      <c r="CZ670" s="76"/>
      <c r="DA670" s="76"/>
      <c r="DB670" s="76"/>
      <c r="DC670" s="76"/>
      <c r="DD670" s="76"/>
      <c r="DE670" s="76"/>
      <c r="DF670" s="76"/>
      <c r="DG670" s="76"/>
      <c r="DH670" s="76"/>
      <c r="DI670" s="76"/>
      <c r="DJ670" s="76"/>
      <c r="DK670" s="76"/>
      <c r="DL670" s="76"/>
      <c r="DM670" s="76"/>
      <c r="DN670" s="76"/>
      <c r="DO670" s="76"/>
      <c r="DP670" s="76"/>
      <c r="DQ670" s="76"/>
      <c r="DR670" s="76"/>
      <c r="DS670" s="76"/>
      <c r="DT670" s="76"/>
      <c r="DU670" s="76"/>
      <c r="DV670" s="76"/>
      <c r="DW670" s="76"/>
      <c r="DX670" s="76"/>
      <c r="DY670" s="76"/>
      <c r="DZ670" s="76"/>
      <c r="EA670" s="76"/>
      <c r="EB670" s="76"/>
      <c r="EC670" s="76"/>
    </row>
    <row r="671" spans="1:133" s="84" customFormat="1" ht="17" x14ac:dyDescent="0.2">
      <c r="A671" s="100" t="str">
        <f>CONCATENATE(E671," ",F671)</f>
        <v>Odocoileus sp.</v>
      </c>
      <c r="B671" s="9"/>
      <c r="C671" s="69" t="s">
        <v>1571</v>
      </c>
      <c r="D671" s="8" t="s">
        <v>2345</v>
      </c>
      <c r="E671" s="2" t="s">
        <v>34</v>
      </c>
      <c r="F671" s="2" t="s">
        <v>15</v>
      </c>
      <c r="G671" s="9">
        <v>40451</v>
      </c>
      <c r="H671" s="8">
        <v>143</v>
      </c>
      <c r="I671" s="9" t="s">
        <v>150</v>
      </c>
      <c r="J671" s="8" t="s">
        <v>399</v>
      </c>
      <c r="K671" s="69" t="s">
        <v>470</v>
      </c>
      <c r="L671" s="175"/>
      <c r="M671" s="134"/>
      <c r="N671" s="105"/>
      <c r="O671" s="105"/>
      <c r="P671" s="63"/>
      <c r="Q671" s="69" t="s">
        <v>154</v>
      </c>
      <c r="R671" s="69" t="s">
        <v>2375</v>
      </c>
      <c r="S671" s="69"/>
      <c r="T671" s="63" t="s">
        <v>166</v>
      </c>
      <c r="U671" s="63" t="s">
        <v>13</v>
      </c>
      <c r="V671" s="63"/>
      <c r="W671" s="63"/>
      <c r="X671" s="119">
        <v>14.35</v>
      </c>
      <c r="Y671" s="119">
        <v>13.09</v>
      </c>
      <c r="Z671" s="69"/>
      <c r="AA671" s="179"/>
      <c r="AB671" s="98"/>
      <c r="AC671" s="9"/>
      <c r="AD671" s="9" t="s">
        <v>156</v>
      </c>
      <c r="AE671" s="63"/>
      <c r="AF671" s="63"/>
      <c r="AG671" s="76"/>
      <c r="AH671" s="76"/>
      <c r="AI671" s="76"/>
      <c r="AJ671" s="76"/>
      <c r="AK671" s="76"/>
      <c r="AL671" s="76"/>
      <c r="AM671" s="76"/>
      <c r="AN671" s="76"/>
      <c r="AO671" s="76"/>
      <c r="AP671" s="76"/>
      <c r="AQ671" s="76"/>
      <c r="AR671" s="76"/>
      <c r="AS671" s="76"/>
      <c r="AT671" s="76"/>
      <c r="AU671" s="76"/>
      <c r="AV671" s="76"/>
      <c r="AW671" s="76"/>
      <c r="AX671" s="76"/>
      <c r="AY671" s="76"/>
      <c r="AZ671" s="76"/>
      <c r="BA671" s="76"/>
      <c r="BB671" s="76"/>
      <c r="BC671" s="76"/>
      <c r="BD671" s="76"/>
      <c r="BE671" s="76"/>
      <c r="BF671" s="76"/>
      <c r="BG671" s="76"/>
      <c r="BH671" s="76"/>
      <c r="BI671" s="76"/>
      <c r="BJ671" s="76"/>
      <c r="BK671" s="76"/>
      <c r="BL671" s="76"/>
      <c r="BM671" s="76"/>
      <c r="BN671" s="76"/>
      <c r="BO671" s="76"/>
      <c r="BP671" s="76"/>
      <c r="BQ671" s="76"/>
      <c r="BR671" s="76"/>
      <c r="BS671" s="76"/>
      <c r="BT671" s="76"/>
      <c r="BU671" s="76"/>
      <c r="BV671" s="76"/>
      <c r="BW671" s="76"/>
      <c r="BX671" s="76"/>
      <c r="BY671" s="76"/>
      <c r="BZ671" s="76"/>
      <c r="CA671" s="76"/>
      <c r="CB671" s="76"/>
      <c r="CC671" s="76"/>
      <c r="CD671" s="76"/>
      <c r="CE671" s="76"/>
      <c r="CF671" s="76"/>
      <c r="CG671" s="76"/>
      <c r="CH671" s="76"/>
      <c r="CI671" s="76"/>
      <c r="CJ671" s="76"/>
      <c r="CK671" s="76"/>
      <c r="CL671" s="76"/>
      <c r="CM671" s="76"/>
      <c r="CN671" s="76"/>
      <c r="CO671" s="76"/>
      <c r="CP671" s="76"/>
      <c r="CQ671" s="76"/>
      <c r="CR671" s="76"/>
      <c r="CS671" s="76"/>
      <c r="CT671" s="76"/>
      <c r="CU671" s="76"/>
      <c r="CV671" s="76"/>
      <c r="CW671" s="76"/>
      <c r="CX671" s="76"/>
      <c r="CY671" s="76"/>
      <c r="CZ671" s="76"/>
      <c r="DA671" s="76"/>
      <c r="DB671" s="76"/>
      <c r="DC671" s="76"/>
      <c r="DD671" s="76"/>
      <c r="DE671" s="76"/>
      <c r="DF671" s="76"/>
      <c r="DG671" s="76"/>
      <c r="DH671" s="76"/>
      <c r="DI671" s="76"/>
      <c r="DJ671" s="76"/>
      <c r="DK671" s="76"/>
      <c r="DL671" s="76"/>
      <c r="DM671" s="76"/>
      <c r="DN671" s="76"/>
      <c r="DO671" s="76"/>
      <c r="DP671" s="76"/>
      <c r="DQ671" s="76"/>
      <c r="DR671" s="76"/>
      <c r="DS671" s="76"/>
      <c r="DT671" s="76"/>
      <c r="DU671" s="76"/>
      <c r="DV671" s="76"/>
      <c r="DW671" s="76"/>
      <c r="DX671" s="76"/>
      <c r="DY671" s="76"/>
      <c r="DZ671" s="76"/>
      <c r="EA671" s="76"/>
      <c r="EB671" s="76"/>
      <c r="EC671" s="76"/>
    </row>
    <row r="672" spans="1:133" s="84" customFormat="1" ht="17" x14ac:dyDescent="0.2">
      <c r="A672" s="100" t="str">
        <f>CONCATENATE(E672," ",F672)</f>
        <v>Odocoileus sp.</v>
      </c>
      <c r="B672" s="9"/>
      <c r="C672" s="69" t="s">
        <v>1571</v>
      </c>
      <c r="D672" s="8" t="s">
        <v>2345</v>
      </c>
      <c r="E672" s="2" t="s">
        <v>34</v>
      </c>
      <c r="F672" s="2" t="s">
        <v>15</v>
      </c>
      <c r="G672" s="9">
        <v>40451</v>
      </c>
      <c r="H672" s="8">
        <v>125</v>
      </c>
      <c r="I672" s="9" t="s">
        <v>150</v>
      </c>
      <c r="J672" s="8" t="s">
        <v>399</v>
      </c>
      <c r="K672" s="69" t="s">
        <v>470</v>
      </c>
      <c r="L672" s="175"/>
      <c r="M672" s="134"/>
      <c r="N672" s="105"/>
      <c r="O672" s="105"/>
      <c r="P672" s="63"/>
      <c r="Q672" s="69" t="s">
        <v>211</v>
      </c>
      <c r="R672" s="69" t="s">
        <v>2376</v>
      </c>
      <c r="S672" s="69"/>
      <c r="T672" s="63" t="s">
        <v>166</v>
      </c>
      <c r="U672" s="63" t="s">
        <v>13</v>
      </c>
      <c r="V672" s="63"/>
      <c r="W672" s="63"/>
      <c r="X672" s="119">
        <v>15.81</v>
      </c>
      <c r="Y672" s="119">
        <v>14.57</v>
      </c>
      <c r="Z672" s="69"/>
      <c r="AA672" s="179"/>
      <c r="AB672" s="98"/>
      <c r="AC672" s="9"/>
      <c r="AD672" s="9" t="s">
        <v>157</v>
      </c>
      <c r="AE672" s="63"/>
      <c r="AF672" s="63"/>
      <c r="AG672" s="76"/>
      <c r="AH672" s="76"/>
      <c r="AI672" s="76"/>
      <c r="AJ672" s="76"/>
      <c r="AK672" s="76"/>
      <c r="AL672" s="76"/>
      <c r="AM672" s="76"/>
      <c r="AN672" s="76"/>
      <c r="AO672" s="76"/>
      <c r="AP672" s="76"/>
      <c r="AQ672" s="76"/>
      <c r="AR672" s="76"/>
      <c r="AS672" s="76"/>
      <c r="AT672" s="76"/>
      <c r="AU672" s="76"/>
      <c r="AV672" s="76"/>
      <c r="AW672" s="76"/>
      <c r="AX672" s="76"/>
      <c r="AY672" s="76"/>
      <c r="AZ672" s="76"/>
      <c r="BA672" s="76"/>
      <c r="BB672" s="76"/>
      <c r="BC672" s="76"/>
      <c r="BD672" s="76"/>
      <c r="BE672" s="76"/>
      <c r="BF672" s="76"/>
      <c r="BG672" s="76"/>
      <c r="BH672" s="76"/>
      <c r="BI672" s="76"/>
      <c r="BJ672" s="76"/>
      <c r="BK672" s="76"/>
      <c r="BL672" s="76"/>
      <c r="BM672" s="76"/>
      <c r="BN672" s="76"/>
      <c r="BO672" s="76"/>
      <c r="BP672" s="76"/>
      <c r="BQ672" s="76"/>
      <c r="BR672" s="76"/>
      <c r="BS672" s="76"/>
      <c r="BT672" s="76"/>
      <c r="BU672" s="76"/>
      <c r="BV672" s="76"/>
      <c r="BW672" s="76"/>
      <c r="BX672" s="76"/>
      <c r="BY672" s="76"/>
      <c r="BZ672" s="76"/>
      <c r="CA672" s="76"/>
      <c r="CB672" s="76"/>
      <c r="CC672" s="76"/>
      <c r="CD672" s="76"/>
      <c r="CE672" s="76"/>
      <c r="CF672" s="76"/>
      <c r="CG672" s="76"/>
      <c r="CH672" s="76"/>
      <c r="CI672" s="76"/>
      <c r="CJ672" s="76"/>
      <c r="CK672" s="76"/>
      <c r="CL672" s="76"/>
      <c r="CM672" s="76"/>
      <c r="CN672" s="76"/>
      <c r="CO672" s="76"/>
      <c r="CP672" s="76"/>
      <c r="CQ672" s="76"/>
      <c r="CR672" s="76"/>
      <c r="CS672" s="76"/>
      <c r="CT672" s="76"/>
      <c r="CU672" s="76"/>
      <c r="CV672" s="76"/>
      <c r="CW672" s="76"/>
      <c r="CX672" s="76"/>
      <c r="CY672" s="76"/>
      <c r="CZ672" s="76"/>
      <c r="DA672" s="76"/>
      <c r="DB672" s="76"/>
      <c r="DC672" s="76"/>
      <c r="DD672" s="76"/>
      <c r="DE672" s="76"/>
      <c r="DF672" s="76"/>
      <c r="DG672" s="76"/>
      <c r="DH672" s="76"/>
      <c r="DI672" s="76"/>
      <c r="DJ672" s="76"/>
      <c r="DK672" s="76"/>
      <c r="DL672" s="76"/>
      <c r="DM672" s="76"/>
      <c r="DN672" s="76"/>
      <c r="DO672" s="76"/>
      <c r="DP672" s="76"/>
      <c r="DQ672" s="76"/>
      <c r="DR672" s="76"/>
      <c r="DS672" s="76"/>
      <c r="DT672" s="76"/>
      <c r="DU672" s="76"/>
      <c r="DV672" s="76"/>
      <c r="DW672" s="76"/>
      <c r="DX672" s="76"/>
      <c r="DY672" s="76"/>
      <c r="DZ672" s="76"/>
      <c r="EA672" s="76"/>
      <c r="EB672" s="76"/>
      <c r="EC672" s="76"/>
    </row>
    <row r="673" spans="1:133" ht="17" x14ac:dyDescent="0.2">
      <c r="A673" s="100" t="str">
        <f>CONCATENATE(E673," ",F673)</f>
        <v>Odocoileus sp.</v>
      </c>
      <c r="C673" s="69" t="s">
        <v>1571</v>
      </c>
      <c r="D673" s="8" t="s">
        <v>2345</v>
      </c>
      <c r="E673" s="2" t="s">
        <v>34</v>
      </c>
      <c r="F673" s="2" t="s">
        <v>15</v>
      </c>
      <c r="G673" s="9">
        <v>40451</v>
      </c>
      <c r="H673" s="8">
        <v>143</v>
      </c>
      <c r="I673" s="9" t="s">
        <v>150</v>
      </c>
      <c r="J673" s="8" t="s">
        <v>399</v>
      </c>
      <c r="K673" s="69" t="s">
        <v>470</v>
      </c>
      <c r="Q673" s="69" t="s">
        <v>211</v>
      </c>
      <c r="R673" s="69" t="s">
        <v>2376</v>
      </c>
      <c r="T673" s="63" t="s">
        <v>166</v>
      </c>
      <c r="U673" s="63" t="s">
        <v>13</v>
      </c>
      <c r="X673" s="119">
        <v>15.7</v>
      </c>
      <c r="Y673" s="119">
        <v>13.37</v>
      </c>
      <c r="AD673" s="9" t="s">
        <v>155</v>
      </c>
      <c r="BK673" s="84"/>
      <c r="BL673" s="84"/>
      <c r="BM673" s="84"/>
      <c r="BN673" s="84"/>
      <c r="BO673" s="84"/>
      <c r="BP673" s="84"/>
      <c r="BQ673" s="84"/>
      <c r="BR673" s="84"/>
      <c r="BS673" s="84"/>
      <c r="BT673" s="84"/>
      <c r="BU673" s="84"/>
      <c r="BV673" s="84"/>
      <c r="BW673" s="84"/>
      <c r="BX673" s="84"/>
      <c r="BY673" s="84"/>
      <c r="BZ673" s="84"/>
      <c r="CA673" s="84"/>
      <c r="CB673" s="84"/>
      <c r="CC673" s="84"/>
      <c r="CD673" s="84"/>
      <c r="CE673" s="84"/>
      <c r="CF673" s="84"/>
      <c r="CG673" s="84"/>
      <c r="CH673" s="84"/>
      <c r="CI673" s="84"/>
      <c r="CJ673" s="84"/>
      <c r="CK673" s="84"/>
      <c r="CL673" s="84"/>
      <c r="CM673" s="84"/>
      <c r="CN673" s="84"/>
      <c r="CO673" s="84"/>
      <c r="CP673" s="84"/>
      <c r="CQ673" s="84"/>
      <c r="CR673" s="84"/>
      <c r="CS673" s="84"/>
      <c r="CT673" s="84"/>
      <c r="CU673" s="84"/>
      <c r="CV673" s="84"/>
      <c r="CW673" s="84"/>
      <c r="EA673" s="76"/>
      <c r="EB673" s="76"/>
      <c r="EC673" s="76"/>
    </row>
    <row r="674" spans="1:133" ht="17" x14ac:dyDescent="0.2">
      <c r="A674" s="100" t="str">
        <f>CONCATENATE(E674," ",F674)</f>
        <v>Odocoileus sp.</v>
      </c>
      <c r="C674" s="69" t="s">
        <v>1571</v>
      </c>
      <c r="D674" s="8" t="s">
        <v>2345</v>
      </c>
      <c r="E674" s="2" t="s">
        <v>34</v>
      </c>
      <c r="F674" s="2" t="s">
        <v>15</v>
      </c>
      <c r="G674" s="9">
        <v>40451</v>
      </c>
      <c r="H674" s="8">
        <v>125</v>
      </c>
      <c r="I674" s="9" t="s">
        <v>150</v>
      </c>
      <c r="J674" s="8" t="s">
        <v>399</v>
      </c>
      <c r="K674" s="69" t="s">
        <v>470</v>
      </c>
      <c r="Q674" s="69" t="s">
        <v>183</v>
      </c>
      <c r="R674" s="69" t="s">
        <v>2378</v>
      </c>
      <c r="T674" s="63" t="s">
        <v>166</v>
      </c>
      <c r="U674" s="63" t="s">
        <v>13</v>
      </c>
      <c r="X674" s="119">
        <v>17.04</v>
      </c>
      <c r="Y674" s="119">
        <v>14.08</v>
      </c>
      <c r="AD674" s="9" t="s">
        <v>157</v>
      </c>
      <c r="BK674" s="76"/>
      <c r="BL674" s="76"/>
      <c r="BM674" s="76"/>
      <c r="BN674" s="76"/>
      <c r="BO674" s="76"/>
      <c r="BP674" s="76"/>
      <c r="BQ674" s="76"/>
      <c r="BR674" s="76"/>
      <c r="BS674" s="76"/>
      <c r="BT674" s="76"/>
      <c r="BU674" s="76"/>
      <c r="BV674" s="76"/>
      <c r="BW674" s="76"/>
      <c r="BX674" s="76"/>
      <c r="BY674" s="76"/>
      <c r="BZ674" s="76"/>
      <c r="CA674" s="76"/>
      <c r="CB674" s="76"/>
      <c r="CC674" s="76"/>
      <c r="CD674" s="76"/>
      <c r="CE674" s="76"/>
      <c r="CF674" s="76"/>
      <c r="CG674" s="76"/>
      <c r="CH674" s="76"/>
      <c r="CI674" s="76"/>
      <c r="CJ674" s="76"/>
      <c r="CK674" s="76"/>
      <c r="CL674" s="76"/>
      <c r="CM674" s="76"/>
      <c r="CN674" s="76"/>
      <c r="CO674" s="76"/>
      <c r="CP674" s="76"/>
      <c r="CQ674" s="76"/>
      <c r="CR674" s="76"/>
      <c r="CS674" s="76"/>
      <c r="CT674" s="76"/>
      <c r="CU674" s="76"/>
      <c r="CV674" s="76"/>
      <c r="CW674" s="76"/>
      <c r="CX674" s="76"/>
      <c r="CY674" s="76"/>
      <c r="CZ674" s="76"/>
      <c r="DA674" s="76"/>
      <c r="DB674" s="76"/>
      <c r="DC674" s="76"/>
      <c r="DD674" s="76"/>
      <c r="DE674" s="76"/>
      <c r="DF674" s="76"/>
      <c r="DG674" s="76"/>
      <c r="DH674" s="76"/>
      <c r="DI674" s="76"/>
      <c r="DJ674" s="76"/>
      <c r="DK674" s="76"/>
      <c r="DL674" s="76"/>
      <c r="DM674" s="76"/>
      <c r="DN674" s="76"/>
      <c r="DO674" s="76"/>
      <c r="DP674" s="76"/>
      <c r="DQ674" s="76"/>
      <c r="DR674" s="76"/>
      <c r="DS674" s="76"/>
      <c r="DT674" s="76"/>
      <c r="DU674" s="76"/>
      <c r="DV674" s="76"/>
      <c r="DW674" s="76"/>
      <c r="DX674" s="76"/>
      <c r="DY674" s="76"/>
      <c r="DZ674" s="76"/>
      <c r="EA674" s="76"/>
      <c r="EB674" s="76"/>
      <c r="EC674" s="76"/>
    </row>
    <row r="675" spans="1:133" s="84" customFormat="1" ht="17" x14ac:dyDescent="0.2">
      <c r="A675" s="100" t="str">
        <f>CONCATENATE(E675," ",F675)</f>
        <v>Odocoileus sp.</v>
      </c>
      <c r="B675" s="9"/>
      <c r="C675" s="69" t="s">
        <v>1571</v>
      </c>
      <c r="D675" s="8" t="s">
        <v>2345</v>
      </c>
      <c r="E675" s="2" t="s">
        <v>34</v>
      </c>
      <c r="F675" s="2" t="s">
        <v>15</v>
      </c>
      <c r="G675" s="9">
        <v>40451</v>
      </c>
      <c r="H675" s="8">
        <v>143</v>
      </c>
      <c r="I675" s="9" t="s">
        <v>150</v>
      </c>
      <c r="J675" s="8" t="s">
        <v>399</v>
      </c>
      <c r="K675" s="69" t="s">
        <v>470</v>
      </c>
      <c r="L675" s="175"/>
      <c r="M675" s="134"/>
      <c r="N675" s="105"/>
      <c r="O675" s="105"/>
      <c r="P675" s="63"/>
      <c r="Q675" s="69" t="s">
        <v>183</v>
      </c>
      <c r="R675" s="69" t="s">
        <v>2378</v>
      </c>
      <c r="S675" s="69"/>
      <c r="T675" s="63" t="s">
        <v>166</v>
      </c>
      <c r="U675" s="63" t="s">
        <v>13</v>
      </c>
      <c r="V675" s="63"/>
      <c r="W675" s="63"/>
      <c r="X675" s="119">
        <v>16.260000000000002</v>
      </c>
      <c r="Y675" s="119">
        <v>13.3</v>
      </c>
      <c r="Z675" s="69"/>
      <c r="AA675" s="179"/>
      <c r="AB675" s="98"/>
      <c r="AC675" s="9"/>
      <c r="AD675" s="9" t="s">
        <v>155</v>
      </c>
      <c r="AE675" s="63"/>
      <c r="AF675" s="63"/>
      <c r="AG675" s="76"/>
      <c r="AH675" s="76"/>
      <c r="AI675" s="76"/>
      <c r="AJ675" s="76"/>
      <c r="AK675" s="76"/>
      <c r="AL675" s="76"/>
      <c r="AM675" s="76"/>
      <c r="AN675" s="76"/>
      <c r="AO675" s="76"/>
      <c r="AP675" s="76"/>
      <c r="AQ675" s="76"/>
      <c r="AR675" s="76"/>
      <c r="AS675" s="76"/>
      <c r="AT675" s="76"/>
      <c r="AU675" s="76"/>
      <c r="AV675" s="76"/>
      <c r="AW675" s="76"/>
      <c r="AX675" s="76"/>
      <c r="AY675" s="76"/>
      <c r="AZ675" s="76"/>
      <c r="BA675" s="76"/>
      <c r="BB675" s="76"/>
      <c r="BC675" s="76"/>
      <c r="BD675" s="76"/>
      <c r="BE675" s="76"/>
      <c r="BF675" s="76"/>
      <c r="BG675" s="76"/>
      <c r="BH675" s="76"/>
      <c r="BI675" s="76"/>
      <c r="BJ675" s="76"/>
      <c r="BK675" s="76"/>
      <c r="BL675" s="76"/>
      <c r="BM675" s="76"/>
      <c r="BN675" s="76"/>
      <c r="BO675" s="76"/>
      <c r="BP675" s="76"/>
      <c r="BQ675" s="76"/>
      <c r="BR675" s="76"/>
      <c r="BS675" s="76"/>
      <c r="BT675" s="76"/>
      <c r="BU675" s="76"/>
      <c r="BV675" s="76"/>
      <c r="BW675" s="76"/>
      <c r="BX675" s="76"/>
      <c r="BY675" s="76"/>
      <c r="BZ675" s="76"/>
      <c r="CA675" s="76"/>
      <c r="CB675" s="76"/>
      <c r="CC675" s="76"/>
      <c r="CD675" s="76"/>
      <c r="CE675" s="76"/>
      <c r="CF675" s="76"/>
      <c r="CG675" s="76"/>
      <c r="CH675" s="76"/>
      <c r="CI675" s="76"/>
      <c r="CJ675" s="76"/>
      <c r="CK675" s="76"/>
      <c r="CL675" s="76"/>
      <c r="CM675" s="76"/>
      <c r="CN675" s="76"/>
      <c r="CO675" s="76"/>
      <c r="CP675" s="76"/>
      <c r="CQ675" s="76"/>
      <c r="CR675" s="76"/>
      <c r="CS675" s="76"/>
      <c r="CT675" s="76"/>
      <c r="CU675" s="76"/>
      <c r="CV675" s="76"/>
      <c r="CW675" s="76"/>
      <c r="CX675" s="76"/>
      <c r="CY675" s="76"/>
      <c r="CZ675" s="76"/>
      <c r="DA675" s="76"/>
      <c r="DB675" s="76"/>
      <c r="DC675" s="76"/>
      <c r="DD675" s="76"/>
      <c r="DE675" s="76"/>
      <c r="DF675" s="76"/>
      <c r="DG675" s="76"/>
      <c r="DH675" s="76"/>
      <c r="DI675" s="76"/>
      <c r="DJ675" s="76"/>
      <c r="DK675" s="76"/>
      <c r="DL675" s="76"/>
      <c r="DM675" s="76"/>
      <c r="DN675" s="76"/>
      <c r="DO675" s="76"/>
      <c r="DP675" s="76"/>
      <c r="DQ675" s="76"/>
      <c r="DR675" s="76"/>
      <c r="DS675" s="76"/>
      <c r="DT675" s="76"/>
      <c r="DU675" s="76"/>
      <c r="DV675" s="76"/>
      <c r="DW675" s="76"/>
      <c r="DX675" s="76"/>
      <c r="DY675" s="76"/>
      <c r="DZ675" s="76"/>
      <c r="EA675" s="76"/>
      <c r="EB675" s="76"/>
      <c r="EC675" s="76"/>
    </row>
    <row r="676" spans="1:133" ht="17" x14ac:dyDescent="0.2">
      <c r="A676" s="100" t="str">
        <f>CONCATENATE(E676," ",F676)</f>
        <v>Odocoileus sp.</v>
      </c>
      <c r="C676" s="69" t="s">
        <v>1571</v>
      </c>
      <c r="D676" s="8" t="s">
        <v>2345</v>
      </c>
      <c r="E676" s="2" t="s">
        <v>34</v>
      </c>
      <c r="F676" s="2" t="s">
        <v>15</v>
      </c>
      <c r="G676" s="9">
        <v>41174</v>
      </c>
      <c r="H676" s="8">
        <v>55</v>
      </c>
      <c r="I676" s="9" t="s">
        <v>147</v>
      </c>
      <c r="J676" s="8" t="s">
        <v>390</v>
      </c>
      <c r="K676" s="69" t="s">
        <v>470</v>
      </c>
      <c r="L676" s="178" t="s">
        <v>606</v>
      </c>
      <c r="M676" s="134">
        <f>(7.8+7.5)/2</f>
        <v>7.65</v>
      </c>
      <c r="N676" s="61">
        <v>30.47</v>
      </c>
      <c r="O676" s="61">
        <v>-100.55</v>
      </c>
      <c r="P676" s="99">
        <v>104.19087652144</v>
      </c>
      <c r="Q676" s="69" t="s">
        <v>149</v>
      </c>
      <c r="R676" s="69" t="s">
        <v>2364</v>
      </c>
      <c r="T676" s="63" t="s">
        <v>166</v>
      </c>
      <c r="U676" s="63" t="s">
        <v>13</v>
      </c>
      <c r="X676" s="119">
        <v>16.75</v>
      </c>
      <c r="Y676" s="119">
        <v>9.74</v>
      </c>
      <c r="EA676" s="76"/>
      <c r="EB676" s="76"/>
      <c r="EC676" s="76"/>
    </row>
    <row r="677" spans="1:133" ht="26" x14ac:dyDescent="0.2">
      <c r="A677" s="100" t="str">
        <f>CONCATENATE(E677," ",F677)</f>
        <v>Odocoileus sp.</v>
      </c>
      <c r="B677" s="69" t="s">
        <v>1832</v>
      </c>
      <c r="C677" s="69" t="s">
        <v>1571</v>
      </c>
      <c r="D677" s="8" t="s">
        <v>2345</v>
      </c>
      <c r="E677" s="106" t="s">
        <v>34</v>
      </c>
      <c r="F677" s="106" t="s">
        <v>15</v>
      </c>
      <c r="G677" s="69" t="s">
        <v>1535</v>
      </c>
      <c r="H677" s="69">
        <v>7322</v>
      </c>
      <c r="I677" s="69" t="s">
        <v>574</v>
      </c>
      <c r="J677" s="8" t="s">
        <v>575</v>
      </c>
      <c r="K677" s="69" t="s">
        <v>470</v>
      </c>
      <c r="L677" s="175" t="s">
        <v>1841</v>
      </c>
      <c r="M677" s="99"/>
      <c r="N677" s="107"/>
      <c r="O677" s="107"/>
      <c r="P677" s="69"/>
      <c r="Q677" s="69" t="s">
        <v>1835</v>
      </c>
      <c r="R677" s="63" t="s">
        <v>1629</v>
      </c>
      <c r="S677" s="69" t="s">
        <v>2399</v>
      </c>
      <c r="T677" s="69"/>
      <c r="U677" s="63" t="s">
        <v>13</v>
      </c>
      <c r="W677" s="105"/>
      <c r="X677" s="61">
        <v>35.53</v>
      </c>
      <c r="Y677" s="61">
        <v>31.4</v>
      </c>
      <c r="Z677" s="63"/>
      <c r="AA677" s="137"/>
      <c r="AB677" s="135"/>
      <c r="AC677" s="105"/>
      <c r="AD677" s="69"/>
      <c r="EA677" s="76"/>
      <c r="EB677" s="76"/>
      <c r="EC677" s="76"/>
    </row>
    <row r="678" spans="1:133" ht="17" x14ac:dyDescent="0.2">
      <c r="A678" s="100" t="str">
        <f>CONCATENATE(E678," ",F678)</f>
        <v xml:space="preserve">Odocoileus sp. </v>
      </c>
      <c r="B678" s="9" t="s">
        <v>1673</v>
      </c>
      <c r="C678" s="69" t="s">
        <v>1571</v>
      </c>
      <c r="D678" s="8" t="s">
        <v>2345</v>
      </c>
      <c r="E678" s="2" t="s">
        <v>34</v>
      </c>
      <c r="F678" s="2" t="s">
        <v>177</v>
      </c>
      <c r="G678" s="69">
        <v>933</v>
      </c>
      <c r="H678" s="8">
        <v>578</v>
      </c>
      <c r="I678" s="69" t="s">
        <v>1309</v>
      </c>
      <c r="J678" s="8" t="s">
        <v>412</v>
      </c>
      <c r="K678" s="69" t="s">
        <v>175</v>
      </c>
      <c r="L678" s="175" t="s">
        <v>1855</v>
      </c>
      <c r="M678" s="134">
        <f>(20.176+22.63)/2</f>
        <v>21.402999999999999</v>
      </c>
      <c r="N678" s="61">
        <v>29.62</v>
      </c>
      <c r="O678" s="61">
        <v>-98.37</v>
      </c>
      <c r="P678" s="99">
        <v>126.402078446346</v>
      </c>
      <c r="Q678" s="69" t="s">
        <v>1514</v>
      </c>
      <c r="R678" s="63" t="s">
        <v>1514</v>
      </c>
      <c r="S678" s="69" t="s">
        <v>2402</v>
      </c>
      <c r="T678" s="63" t="s">
        <v>166</v>
      </c>
      <c r="U678" s="63" t="s">
        <v>13</v>
      </c>
      <c r="X678" s="119">
        <v>30.88</v>
      </c>
      <c r="Y678" s="119">
        <v>32.64</v>
      </c>
      <c r="AD678" s="9" t="s">
        <v>1675</v>
      </c>
      <c r="AE678" s="190"/>
      <c r="AF678" s="190"/>
      <c r="AG678" s="197"/>
      <c r="AH678" s="197"/>
      <c r="AI678" s="197"/>
      <c r="AJ678" s="197"/>
      <c r="AK678" s="197"/>
      <c r="AL678" s="197"/>
      <c r="AM678" s="197"/>
      <c r="AN678" s="197"/>
      <c r="AO678" s="197"/>
      <c r="AP678" s="197"/>
      <c r="AQ678" s="197"/>
      <c r="AR678" s="197"/>
      <c r="AS678" s="197"/>
      <c r="AT678" s="197"/>
      <c r="AU678" s="197"/>
      <c r="AV678" s="197"/>
      <c r="AW678" s="197"/>
      <c r="AX678" s="197"/>
      <c r="AY678" s="197"/>
      <c r="AZ678" s="197"/>
      <c r="BA678" s="197"/>
      <c r="BB678" s="197"/>
      <c r="BC678" s="197"/>
      <c r="BD678" s="197"/>
      <c r="BE678" s="197"/>
      <c r="BF678" s="197"/>
      <c r="BG678" s="197"/>
      <c r="BH678" s="197"/>
      <c r="BI678" s="197"/>
      <c r="BJ678" s="197"/>
      <c r="BK678" s="197"/>
      <c r="BL678" s="197"/>
      <c r="BM678" s="197"/>
      <c r="BN678" s="197"/>
      <c r="BO678" s="197"/>
      <c r="BP678" s="197"/>
      <c r="BQ678" s="197"/>
      <c r="BR678" s="197"/>
      <c r="BS678" s="197"/>
      <c r="BT678" s="197"/>
      <c r="BU678" s="197"/>
      <c r="BV678" s="197"/>
      <c r="BW678" s="197"/>
      <c r="BX678" s="197"/>
      <c r="BY678" s="197"/>
      <c r="BZ678" s="197"/>
      <c r="CA678" s="197"/>
      <c r="CB678" s="197"/>
      <c r="CC678" s="197"/>
      <c r="CD678" s="197"/>
      <c r="CE678" s="197"/>
      <c r="CF678" s="197"/>
      <c r="CG678" s="197"/>
      <c r="CH678" s="197"/>
      <c r="CI678" s="197"/>
      <c r="CJ678" s="197"/>
      <c r="CK678" s="197"/>
      <c r="CL678" s="197"/>
      <c r="CM678" s="197"/>
      <c r="CN678" s="197"/>
      <c r="CO678" s="197"/>
      <c r="CP678" s="197"/>
      <c r="CQ678" s="197"/>
      <c r="CR678" s="197"/>
      <c r="CS678" s="197"/>
      <c r="CT678" s="197"/>
      <c r="CU678" s="197"/>
      <c r="CV678" s="197"/>
      <c r="CW678" s="197"/>
      <c r="CX678" s="197"/>
      <c r="CY678" s="197"/>
      <c r="CZ678" s="197"/>
      <c r="DA678" s="197"/>
      <c r="DB678" s="197"/>
      <c r="DC678" s="197"/>
      <c r="DD678" s="197"/>
      <c r="DE678" s="197"/>
      <c r="DF678" s="197"/>
      <c r="DG678" s="197"/>
      <c r="DH678" s="197"/>
      <c r="DI678" s="197"/>
      <c r="DJ678" s="197"/>
      <c r="DK678" s="197"/>
      <c r="DL678" s="197"/>
      <c r="DM678" s="197"/>
      <c r="DN678" s="197"/>
      <c r="DO678" s="197"/>
      <c r="DP678" s="197"/>
      <c r="DQ678" s="197"/>
      <c r="DR678" s="197"/>
      <c r="DS678" s="197"/>
      <c r="DT678" s="197"/>
      <c r="DU678" s="197"/>
      <c r="DV678" s="197"/>
      <c r="DW678" s="197"/>
      <c r="DX678" s="197"/>
      <c r="DY678" s="197"/>
      <c r="DZ678" s="197"/>
    </row>
    <row r="679" spans="1:133" ht="17" x14ac:dyDescent="0.2">
      <c r="A679" s="100" t="str">
        <f>CONCATENATE(E679," ",F679)</f>
        <v xml:space="preserve">Odocoileus sp. </v>
      </c>
      <c r="B679" s="9" t="s">
        <v>1673</v>
      </c>
      <c r="C679" s="69" t="s">
        <v>1571</v>
      </c>
      <c r="D679" s="8" t="s">
        <v>2345</v>
      </c>
      <c r="E679" s="2" t="s">
        <v>34</v>
      </c>
      <c r="F679" s="2" t="s">
        <v>177</v>
      </c>
      <c r="G679" s="69">
        <v>933</v>
      </c>
      <c r="H679" s="8">
        <v>1657</v>
      </c>
      <c r="I679" s="69" t="s">
        <v>1309</v>
      </c>
      <c r="J679" s="8" t="s">
        <v>412</v>
      </c>
      <c r="K679" s="69" t="s">
        <v>175</v>
      </c>
      <c r="L679" s="175" t="s">
        <v>1855</v>
      </c>
      <c r="M679" s="134">
        <f>(20.176+22.63)/2</f>
        <v>21.402999999999999</v>
      </c>
      <c r="N679" s="61">
        <v>29.62</v>
      </c>
      <c r="O679" s="61">
        <v>-98.37</v>
      </c>
      <c r="P679" s="99">
        <v>126.402078446346</v>
      </c>
      <c r="Q679" s="69" t="s">
        <v>1514</v>
      </c>
      <c r="R679" s="63" t="s">
        <v>1514</v>
      </c>
      <c r="S679" s="69" t="s">
        <v>2402</v>
      </c>
      <c r="T679" s="63" t="s">
        <v>171</v>
      </c>
      <c r="U679" s="63" t="s">
        <v>13</v>
      </c>
      <c r="X679" s="119">
        <v>32.33</v>
      </c>
      <c r="Y679" s="119">
        <v>34.130000000000003</v>
      </c>
      <c r="AD679" s="9" t="s">
        <v>1674</v>
      </c>
      <c r="BK679" s="76"/>
      <c r="BL679" s="76"/>
      <c r="BM679" s="76"/>
      <c r="BN679" s="76"/>
      <c r="BO679" s="76"/>
      <c r="BP679" s="76"/>
      <c r="BQ679" s="76"/>
      <c r="BR679" s="76"/>
      <c r="BS679" s="76"/>
      <c r="BT679" s="76"/>
      <c r="BU679" s="76"/>
      <c r="BV679" s="76"/>
      <c r="BW679" s="76"/>
      <c r="BX679" s="76"/>
      <c r="BY679" s="76"/>
      <c r="BZ679" s="76"/>
      <c r="CA679" s="76"/>
      <c r="CB679" s="76"/>
      <c r="CC679" s="76"/>
      <c r="CD679" s="76"/>
      <c r="CE679" s="76"/>
      <c r="CF679" s="76"/>
      <c r="CG679" s="76"/>
      <c r="CH679" s="76"/>
      <c r="CI679" s="76"/>
      <c r="CJ679" s="76"/>
      <c r="CK679" s="76"/>
      <c r="CL679" s="76"/>
      <c r="CM679" s="76"/>
      <c r="CN679" s="76"/>
      <c r="CO679" s="76"/>
      <c r="CP679" s="76"/>
      <c r="CQ679" s="76"/>
      <c r="CR679" s="76"/>
      <c r="CS679" s="76"/>
      <c r="CT679" s="76"/>
      <c r="CU679" s="76"/>
      <c r="CV679" s="76"/>
      <c r="CW679" s="76"/>
      <c r="CX679" s="76"/>
      <c r="CY679" s="76"/>
      <c r="CZ679" s="76"/>
      <c r="DA679" s="76"/>
      <c r="DB679" s="76"/>
      <c r="DC679" s="76"/>
      <c r="DD679" s="76"/>
      <c r="DE679" s="76"/>
      <c r="DF679" s="76"/>
      <c r="DG679" s="76"/>
      <c r="DH679" s="76"/>
      <c r="DI679" s="76"/>
      <c r="DJ679" s="76"/>
      <c r="DK679" s="76"/>
      <c r="DL679" s="76"/>
      <c r="DM679" s="76"/>
      <c r="DN679" s="76"/>
      <c r="DO679" s="76"/>
      <c r="DP679" s="76"/>
      <c r="DQ679" s="76"/>
      <c r="DR679" s="76"/>
      <c r="DS679" s="76"/>
      <c r="DT679" s="76"/>
      <c r="DU679" s="76"/>
      <c r="DV679" s="76"/>
      <c r="DW679" s="76"/>
      <c r="DX679" s="76"/>
      <c r="DY679" s="76"/>
      <c r="DZ679" s="76"/>
    </row>
    <row r="680" spans="1:133" ht="17" x14ac:dyDescent="0.2">
      <c r="A680" s="100" t="str">
        <f>CONCATENATE(E680," ",F680)</f>
        <v xml:space="preserve">Odocoileus sp. </v>
      </c>
      <c r="C680" s="69" t="s">
        <v>1571</v>
      </c>
      <c r="D680" s="8" t="s">
        <v>2345</v>
      </c>
      <c r="E680" s="2" t="s">
        <v>34</v>
      </c>
      <c r="F680" s="2" t="s">
        <v>177</v>
      </c>
      <c r="G680" s="9">
        <v>933</v>
      </c>
      <c r="H680" s="8">
        <v>458</v>
      </c>
      <c r="I680" s="9" t="s">
        <v>411</v>
      </c>
      <c r="J680" s="8" t="s">
        <v>412</v>
      </c>
      <c r="K680" s="69" t="s">
        <v>175</v>
      </c>
      <c r="L680" s="175" t="s">
        <v>1855</v>
      </c>
      <c r="M680" s="134">
        <f>(20.176+22.63)/2</f>
        <v>21.402999999999999</v>
      </c>
      <c r="N680" s="61">
        <v>29.62</v>
      </c>
      <c r="O680" s="61">
        <v>-98.37</v>
      </c>
      <c r="P680" s="99">
        <v>126.402078446346</v>
      </c>
      <c r="Q680" s="69" t="s">
        <v>36</v>
      </c>
      <c r="R680" s="69" t="s">
        <v>1380</v>
      </c>
      <c r="U680" s="63" t="s">
        <v>13</v>
      </c>
      <c r="X680" s="119">
        <v>16.78</v>
      </c>
      <c r="Y680" s="119">
        <v>13.78</v>
      </c>
      <c r="AD680" s="9" t="s">
        <v>44</v>
      </c>
      <c r="BK680" s="76"/>
      <c r="BL680" s="76"/>
      <c r="BM680" s="76"/>
      <c r="BN680" s="76"/>
      <c r="BO680" s="76"/>
      <c r="BP680" s="76"/>
      <c r="BQ680" s="76"/>
      <c r="BR680" s="76"/>
      <c r="BS680" s="76"/>
      <c r="BT680" s="76"/>
      <c r="BU680" s="76"/>
      <c r="BV680" s="76"/>
      <c r="BW680" s="76"/>
      <c r="BX680" s="76"/>
      <c r="BY680" s="76"/>
      <c r="BZ680" s="76"/>
      <c r="CA680" s="76"/>
      <c r="CB680" s="76"/>
      <c r="CC680" s="76"/>
      <c r="CD680" s="76"/>
      <c r="CE680" s="76"/>
      <c r="CF680" s="76"/>
      <c r="CG680" s="76"/>
      <c r="CH680" s="76"/>
      <c r="CI680" s="76"/>
      <c r="CJ680" s="76"/>
      <c r="CK680" s="76"/>
      <c r="CL680" s="76"/>
      <c r="CM680" s="76"/>
      <c r="CN680" s="76"/>
      <c r="CO680" s="76"/>
      <c r="CP680" s="76"/>
      <c r="CQ680" s="76"/>
      <c r="CR680" s="76"/>
      <c r="CS680" s="76"/>
      <c r="CT680" s="76"/>
      <c r="CU680" s="76"/>
      <c r="CV680" s="76"/>
      <c r="CW680" s="76"/>
      <c r="CX680" s="76"/>
      <c r="CY680" s="76"/>
      <c r="CZ680" s="76"/>
      <c r="DA680" s="76"/>
      <c r="DB680" s="76"/>
      <c r="DC680" s="76"/>
      <c r="DD680" s="76"/>
      <c r="DE680" s="76"/>
      <c r="DF680" s="76"/>
      <c r="DG680" s="76"/>
      <c r="DH680" s="76"/>
      <c r="DI680" s="76"/>
      <c r="DJ680" s="76"/>
      <c r="DK680" s="76"/>
      <c r="DL680" s="76"/>
      <c r="DM680" s="76"/>
      <c r="DN680" s="76"/>
      <c r="DO680" s="76"/>
      <c r="DP680" s="76"/>
      <c r="DQ680" s="76"/>
      <c r="DR680" s="76"/>
      <c r="DS680" s="76"/>
      <c r="DT680" s="76"/>
      <c r="DU680" s="76"/>
      <c r="DV680" s="76"/>
      <c r="DW680" s="76"/>
      <c r="DX680" s="76"/>
      <c r="DY680" s="76"/>
      <c r="DZ680" s="76"/>
    </row>
    <row r="681" spans="1:133" ht="17" x14ac:dyDescent="0.2">
      <c r="A681" s="100" t="str">
        <f>CONCATENATE(E681," ",F681)</f>
        <v xml:space="preserve">Odocoileus sp. </v>
      </c>
      <c r="C681" s="69" t="s">
        <v>1571</v>
      </c>
      <c r="D681" s="8" t="s">
        <v>2345</v>
      </c>
      <c r="E681" s="2" t="s">
        <v>34</v>
      </c>
      <c r="F681" s="2" t="s">
        <v>177</v>
      </c>
      <c r="G681" s="9">
        <v>933</v>
      </c>
      <c r="H681" s="8">
        <v>3675</v>
      </c>
      <c r="I681" s="9" t="s">
        <v>411</v>
      </c>
      <c r="J681" s="8" t="s">
        <v>412</v>
      </c>
      <c r="K681" s="69" t="s">
        <v>175</v>
      </c>
      <c r="L681" s="175" t="s">
        <v>1855</v>
      </c>
      <c r="M681" s="134">
        <f>(20.176+22.63)/2</f>
        <v>21.402999999999999</v>
      </c>
      <c r="N681" s="61">
        <v>29.62</v>
      </c>
      <c r="O681" s="61">
        <v>-98.37</v>
      </c>
      <c r="P681" s="99">
        <v>126.402078446346</v>
      </c>
      <c r="Q681" s="69" t="s">
        <v>24</v>
      </c>
      <c r="R681" s="69" t="s">
        <v>2379</v>
      </c>
      <c r="T681" s="63" t="s">
        <v>171</v>
      </c>
      <c r="U681" s="63" t="s">
        <v>13</v>
      </c>
      <c r="X681" s="119">
        <v>15.31</v>
      </c>
      <c r="Y681" s="119">
        <v>12.33</v>
      </c>
      <c r="AD681" s="9" t="s">
        <v>44</v>
      </c>
      <c r="BK681" s="76"/>
      <c r="BL681" s="76"/>
      <c r="BM681" s="76"/>
      <c r="BN681" s="76"/>
      <c r="BO681" s="76"/>
      <c r="BP681" s="76"/>
      <c r="BQ681" s="76"/>
      <c r="BR681" s="76"/>
      <c r="BS681" s="76"/>
      <c r="BT681" s="76"/>
      <c r="BU681" s="76"/>
      <c r="BV681" s="76"/>
      <c r="BW681" s="76"/>
      <c r="BX681" s="76"/>
      <c r="BY681" s="76"/>
      <c r="BZ681" s="76"/>
      <c r="CA681" s="76"/>
      <c r="CB681" s="76"/>
      <c r="CC681" s="76"/>
      <c r="CD681" s="76"/>
      <c r="CE681" s="76"/>
      <c r="CF681" s="76"/>
      <c r="CG681" s="76"/>
      <c r="CH681" s="76"/>
      <c r="CI681" s="76"/>
      <c r="CJ681" s="76"/>
      <c r="CK681" s="76"/>
      <c r="CL681" s="76"/>
      <c r="CM681" s="76"/>
      <c r="CN681" s="76"/>
      <c r="CO681" s="76"/>
      <c r="CP681" s="76"/>
      <c r="CQ681" s="76"/>
      <c r="CR681" s="76"/>
      <c r="CS681" s="76"/>
      <c r="CT681" s="76"/>
      <c r="CU681" s="76"/>
      <c r="CV681" s="76"/>
      <c r="CW681" s="76"/>
      <c r="CX681" s="76"/>
      <c r="CY681" s="76"/>
      <c r="CZ681" s="76"/>
      <c r="DA681" s="76"/>
      <c r="DB681" s="76"/>
      <c r="DC681" s="76"/>
      <c r="DD681" s="76"/>
      <c r="DE681" s="76"/>
      <c r="DF681" s="76"/>
      <c r="DG681" s="76"/>
      <c r="DH681" s="76"/>
      <c r="DI681" s="76"/>
      <c r="DJ681" s="76"/>
      <c r="DK681" s="76"/>
      <c r="DL681" s="76"/>
      <c r="DM681" s="76"/>
      <c r="DN681" s="76"/>
      <c r="DO681" s="76"/>
      <c r="DP681" s="76"/>
      <c r="DQ681" s="76"/>
      <c r="DR681" s="76"/>
      <c r="DS681" s="76"/>
      <c r="DT681" s="76"/>
      <c r="DU681" s="76"/>
      <c r="DV681" s="76"/>
      <c r="DW681" s="76"/>
      <c r="DX681" s="76"/>
      <c r="DY681" s="76"/>
      <c r="DZ681" s="76"/>
    </row>
    <row r="682" spans="1:133" ht="17" x14ac:dyDescent="0.2">
      <c r="A682" s="100" t="str">
        <f>CONCATENATE(E682," ",F682)</f>
        <v xml:space="preserve">Odocoileus sp. </v>
      </c>
      <c r="B682" s="9" t="s">
        <v>1673</v>
      </c>
      <c r="C682" s="69" t="s">
        <v>1571</v>
      </c>
      <c r="D682" s="8" t="s">
        <v>2345</v>
      </c>
      <c r="E682" s="2" t="s">
        <v>34</v>
      </c>
      <c r="F682" s="2" t="s">
        <v>177</v>
      </c>
      <c r="G682" s="69">
        <v>933</v>
      </c>
      <c r="H682" s="8">
        <v>458</v>
      </c>
      <c r="I682" s="69" t="s">
        <v>1309</v>
      </c>
      <c r="J682" s="8" t="s">
        <v>412</v>
      </c>
      <c r="K682" s="69" t="s">
        <v>175</v>
      </c>
      <c r="L682" s="175" t="s">
        <v>1855</v>
      </c>
      <c r="M682" s="134">
        <f>(20.176+22.63)/2</f>
        <v>21.402999999999999</v>
      </c>
      <c r="N682" s="61">
        <v>29.62</v>
      </c>
      <c r="O682" s="61">
        <v>-98.37</v>
      </c>
      <c r="P682" s="99">
        <v>126.402078446346</v>
      </c>
      <c r="Q682" s="69" t="s">
        <v>211</v>
      </c>
      <c r="R682" s="69" t="s">
        <v>2376</v>
      </c>
      <c r="T682" s="63" t="s">
        <v>166</v>
      </c>
      <c r="U682" s="63" t="s">
        <v>13</v>
      </c>
      <c r="X682" s="119">
        <v>16.78</v>
      </c>
      <c r="Y682" s="119">
        <v>13.4</v>
      </c>
      <c r="AD682" s="9" t="s">
        <v>1677</v>
      </c>
      <c r="BK682" s="76"/>
      <c r="BL682" s="76"/>
      <c r="BM682" s="76"/>
      <c r="BN682" s="76"/>
      <c r="BO682" s="76"/>
      <c r="BP682" s="76"/>
      <c r="BQ682" s="76"/>
      <c r="BR682" s="76"/>
      <c r="BS682" s="76"/>
      <c r="BT682" s="76"/>
      <c r="BU682" s="76"/>
      <c r="BV682" s="76"/>
      <c r="BW682" s="76"/>
      <c r="BX682" s="76"/>
      <c r="BY682" s="76"/>
      <c r="BZ682" s="76"/>
      <c r="CA682" s="76"/>
      <c r="CB682" s="76"/>
      <c r="CC682" s="76"/>
      <c r="CD682" s="76"/>
      <c r="CE682" s="76"/>
      <c r="CF682" s="76"/>
      <c r="CG682" s="76"/>
      <c r="CH682" s="76"/>
      <c r="CI682" s="76"/>
      <c r="CJ682" s="76"/>
      <c r="CK682" s="76"/>
      <c r="CL682" s="76"/>
      <c r="CM682" s="76"/>
      <c r="CN682" s="76"/>
      <c r="CO682" s="76"/>
      <c r="CP682" s="76"/>
      <c r="CQ682" s="76"/>
      <c r="CR682" s="76"/>
      <c r="CS682" s="76"/>
      <c r="CT682" s="76"/>
      <c r="CU682" s="76"/>
      <c r="CV682" s="76"/>
      <c r="CW682" s="76"/>
      <c r="CX682" s="76"/>
      <c r="CY682" s="76"/>
      <c r="CZ682" s="76"/>
      <c r="DA682" s="76"/>
      <c r="DB682" s="76"/>
      <c r="DC682" s="76"/>
      <c r="DD682" s="76"/>
      <c r="DE682" s="76"/>
      <c r="DF682" s="76"/>
      <c r="DG682" s="76"/>
      <c r="DH682" s="76"/>
      <c r="DI682" s="76"/>
      <c r="DJ682" s="76"/>
      <c r="DK682" s="76"/>
      <c r="DL682" s="76"/>
      <c r="DM682" s="76"/>
      <c r="DN682" s="76"/>
      <c r="DO682" s="76"/>
      <c r="DP682" s="76"/>
      <c r="DQ682" s="76"/>
      <c r="DR682" s="76"/>
      <c r="DS682" s="76"/>
      <c r="DT682" s="76"/>
      <c r="DU682" s="76"/>
      <c r="DV682" s="76"/>
      <c r="DW682" s="76"/>
      <c r="DX682" s="76"/>
      <c r="DY682" s="76"/>
      <c r="DZ682" s="76"/>
    </row>
    <row r="683" spans="1:133" ht="17" x14ac:dyDescent="0.2">
      <c r="A683" s="100" t="str">
        <f>CONCATENATE(E683," ",F683)</f>
        <v xml:space="preserve">Odocoileus sp. </v>
      </c>
      <c r="B683" s="9" t="s">
        <v>1894</v>
      </c>
      <c r="C683" s="69" t="s">
        <v>1571</v>
      </c>
      <c r="D683" s="8" t="s">
        <v>2345</v>
      </c>
      <c r="E683" s="2" t="s">
        <v>34</v>
      </c>
      <c r="F683" s="2" t="s">
        <v>177</v>
      </c>
      <c r="G683" s="9">
        <v>30967</v>
      </c>
      <c r="H683" s="8">
        <v>1822</v>
      </c>
      <c r="I683" s="9" t="s">
        <v>249</v>
      </c>
      <c r="J683" s="8" t="s">
        <v>241</v>
      </c>
      <c r="K683" s="69" t="s">
        <v>175</v>
      </c>
      <c r="L683" s="175" t="s">
        <v>395</v>
      </c>
      <c r="M683" s="134">
        <v>30</v>
      </c>
      <c r="Q683" s="69" t="s">
        <v>207</v>
      </c>
      <c r="R683" s="69" t="s">
        <v>2363</v>
      </c>
      <c r="T683" s="63" t="s">
        <v>166</v>
      </c>
      <c r="U683" s="63" t="s">
        <v>13</v>
      </c>
      <c r="X683" s="119">
        <v>13.72</v>
      </c>
      <c r="Y683" s="119" t="s">
        <v>1895</v>
      </c>
      <c r="BK683" s="76"/>
      <c r="BL683" s="76"/>
      <c r="BM683" s="76"/>
      <c r="BN683" s="76"/>
      <c r="BO683" s="76"/>
      <c r="BP683" s="76"/>
      <c r="BQ683" s="76"/>
      <c r="BR683" s="76"/>
      <c r="BS683" s="76"/>
      <c r="BT683" s="76"/>
      <c r="BU683" s="76"/>
      <c r="BV683" s="76"/>
      <c r="BW683" s="76"/>
      <c r="BX683" s="76"/>
      <c r="BY683" s="76"/>
      <c r="BZ683" s="76"/>
      <c r="CA683" s="76"/>
      <c r="CB683" s="76"/>
      <c r="CC683" s="76"/>
      <c r="CD683" s="76"/>
      <c r="CE683" s="76"/>
      <c r="CF683" s="76"/>
      <c r="CG683" s="76"/>
      <c r="CH683" s="76"/>
      <c r="CI683" s="76"/>
      <c r="CJ683" s="76"/>
      <c r="CK683" s="76"/>
      <c r="CL683" s="76"/>
      <c r="CM683" s="76"/>
      <c r="CN683" s="76"/>
      <c r="CO683" s="76"/>
      <c r="CP683" s="76"/>
      <c r="CQ683" s="76"/>
      <c r="CR683" s="76"/>
      <c r="CS683" s="76"/>
      <c r="CT683" s="76"/>
      <c r="CU683" s="76"/>
      <c r="CV683" s="76"/>
      <c r="CW683" s="76"/>
      <c r="CX683" s="76"/>
      <c r="CY683" s="76"/>
      <c r="CZ683" s="76"/>
      <c r="DA683" s="76"/>
      <c r="DB683" s="76"/>
      <c r="DC683" s="76"/>
      <c r="DD683" s="76"/>
      <c r="DE683" s="76"/>
      <c r="DF683" s="76"/>
      <c r="DG683" s="76"/>
      <c r="DH683" s="76"/>
      <c r="DI683" s="76"/>
      <c r="DJ683" s="76"/>
      <c r="DK683" s="76"/>
      <c r="DL683" s="76"/>
      <c r="DM683" s="76"/>
      <c r="DN683" s="76"/>
      <c r="DO683" s="76"/>
      <c r="DP683" s="76"/>
      <c r="DQ683" s="76"/>
      <c r="DR683" s="76"/>
      <c r="DS683" s="76"/>
      <c r="DT683" s="76"/>
      <c r="DU683" s="76"/>
      <c r="DV683" s="76"/>
      <c r="DW683" s="76"/>
      <c r="DX683" s="76"/>
      <c r="DY683" s="76"/>
      <c r="DZ683" s="76"/>
    </row>
    <row r="684" spans="1:133" ht="17" x14ac:dyDescent="0.2">
      <c r="A684" s="100" t="str">
        <f>CONCATENATE(E684," ",F684)</f>
        <v xml:space="preserve">Odocoileus sp. </v>
      </c>
      <c r="B684" s="69" t="s">
        <v>1763</v>
      </c>
      <c r="C684" s="8" t="s">
        <v>1571</v>
      </c>
      <c r="D684" s="8" t="s">
        <v>2345</v>
      </c>
      <c r="E684" s="106" t="s">
        <v>34</v>
      </c>
      <c r="F684" s="2" t="s">
        <v>177</v>
      </c>
      <c r="G684" s="69">
        <v>40279</v>
      </c>
      <c r="H684" s="8">
        <v>105</v>
      </c>
      <c r="I684" s="69" t="s">
        <v>1010</v>
      </c>
      <c r="J684" s="63" t="s">
        <v>630</v>
      </c>
      <c r="K684" s="111"/>
      <c r="N684" s="61">
        <v>30.62</v>
      </c>
      <c r="O684" s="61">
        <v>-98.25</v>
      </c>
      <c r="P684" s="99">
        <v>135.36553508089301</v>
      </c>
      <c r="Q684" s="69" t="s">
        <v>154</v>
      </c>
      <c r="R684" s="69" t="s">
        <v>2375</v>
      </c>
      <c r="T684" s="63" t="s">
        <v>166</v>
      </c>
      <c r="U684" s="63" t="s">
        <v>13</v>
      </c>
      <c r="X684" s="119">
        <v>15</v>
      </c>
      <c r="Y684" s="119">
        <v>12.6</v>
      </c>
      <c r="CX684" s="76"/>
      <c r="CY684" s="76"/>
      <c r="CZ684" s="76"/>
      <c r="DA684" s="76"/>
      <c r="DB684" s="76"/>
      <c r="DC684" s="76"/>
      <c r="DD684" s="76"/>
      <c r="DE684" s="76"/>
      <c r="DF684" s="76"/>
      <c r="DG684" s="76"/>
      <c r="DH684" s="76"/>
      <c r="DI684" s="76"/>
      <c r="DJ684" s="76"/>
      <c r="DK684" s="76"/>
      <c r="DL684" s="76"/>
      <c r="DM684" s="76"/>
      <c r="DN684" s="76"/>
      <c r="DO684" s="76"/>
      <c r="DP684" s="76"/>
      <c r="DQ684" s="76"/>
      <c r="DR684" s="76"/>
      <c r="DS684" s="76"/>
      <c r="DT684" s="76"/>
      <c r="DU684" s="76"/>
      <c r="DV684" s="76"/>
      <c r="DW684" s="76"/>
      <c r="DX684" s="76"/>
      <c r="DY684" s="76"/>
      <c r="DZ684" s="76"/>
      <c r="EA684" s="76"/>
      <c r="EB684" s="76"/>
      <c r="EC684" s="76"/>
    </row>
    <row r="685" spans="1:133" ht="26" x14ac:dyDescent="0.2">
      <c r="A685" s="100" t="str">
        <f>CONCATENATE(E685," ",F685)</f>
        <v xml:space="preserve">Odocoileus sp. </v>
      </c>
      <c r="B685" s="69" t="s">
        <v>1716</v>
      </c>
      <c r="C685" s="69" t="s">
        <v>1571</v>
      </c>
      <c r="D685" s="8" t="s">
        <v>2345</v>
      </c>
      <c r="E685" s="106" t="s">
        <v>34</v>
      </c>
      <c r="F685" s="2" t="s">
        <v>177</v>
      </c>
      <c r="G685" s="69">
        <v>40449</v>
      </c>
      <c r="H685" s="69">
        <v>129</v>
      </c>
      <c r="I685" s="69" t="s">
        <v>1464</v>
      </c>
      <c r="J685" s="63" t="s">
        <v>244</v>
      </c>
      <c r="K685" s="69" t="s">
        <v>175</v>
      </c>
      <c r="L685" s="175" t="s">
        <v>1867</v>
      </c>
      <c r="M685" s="99"/>
      <c r="N685" s="61">
        <v>30.358332999999998</v>
      </c>
      <c r="O685" s="61">
        <v>-98.1</v>
      </c>
      <c r="P685" s="99">
        <v>140.79339786810499</v>
      </c>
      <c r="Q685" s="69" t="s">
        <v>1726</v>
      </c>
      <c r="R685" s="63" t="s">
        <v>1514</v>
      </c>
      <c r="T685" s="69" t="s">
        <v>171</v>
      </c>
      <c r="U685" s="63" t="s">
        <v>13</v>
      </c>
      <c r="W685" s="105"/>
      <c r="X685" s="61">
        <v>35.22</v>
      </c>
      <c r="Y685" s="61">
        <v>33.79</v>
      </c>
      <c r="Z685" s="63"/>
      <c r="AA685" s="137"/>
      <c r="AB685" s="135"/>
      <c r="AC685" s="105"/>
      <c r="AD685" s="9" t="s">
        <v>1725</v>
      </c>
      <c r="BK685" s="76"/>
      <c r="BL685" s="76"/>
      <c r="BM685" s="76"/>
      <c r="BN685" s="76"/>
      <c r="BO685" s="76"/>
      <c r="BP685" s="76"/>
      <c r="BQ685" s="76"/>
      <c r="BR685" s="76"/>
      <c r="BS685" s="76"/>
      <c r="BT685" s="76"/>
      <c r="BU685" s="76"/>
      <c r="BV685" s="76"/>
      <c r="BW685" s="76"/>
      <c r="BX685" s="76"/>
      <c r="BY685" s="76"/>
      <c r="BZ685" s="76"/>
      <c r="CA685" s="76"/>
      <c r="CB685" s="76"/>
      <c r="CC685" s="76"/>
      <c r="CD685" s="76"/>
      <c r="CE685" s="76"/>
      <c r="CF685" s="76"/>
      <c r="CG685" s="76"/>
      <c r="CH685" s="76"/>
      <c r="CI685" s="76"/>
      <c r="CJ685" s="76"/>
      <c r="CK685" s="76"/>
      <c r="CL685" s="76"/>
      <c r="CM685" s="76"/>
      <c r="CN685" s="76"/>
      <c r="CO685" s="76"/>
      <c r="CP685" s="76"/>
      <c r="CQ685" s="76"/>
      <c r="CR685" s="76"/>
      <c r="CS685" s="76"/>
      <c r="CT685" s="76"/>
      <c r="CU685" s="76"/>
      <c r="CV685" s="76"/>
      <c r="CW685" s="76"/>
      <c r="CX685" s="76"/>
      <c r="CY685" s="76"/>
      <c r="CZ685" s="76"/>
      <c r="DA685" s="76"/>
      <c r="DB685" s="76"/>
      <c r="DC685" s="76"/>
      <c r="DD685" s="76"/>
      <c r="DE685" s="76"/>
      <c r="DF685" s="76"/>
      <c r="DG685" s="76"/>
      <c r="DH685" s="76"/>
      <c r="DI685" s="76"/>
      <c r="DJ685" s="76"/>
      <c r="DK685" s="76"/>
      <c r="DL685" s="76"/>
      <c r="DM685" s="76"/>
      <c r="DN685" s="76"/>
      <c r="DO685" s="76"/>
      <c r="DP685" s="76"/>
      <c r="DQ685" s="76"/>
      <c r="DR685" s="76"/>
      <c r="DS685" s="76"/>
      <c r="DT685" s="76"/>
      <c r="DU685" s="76"/>
      <c r="DV685" s="76"/>
      <c r="DW685" s="76"/>
      <c r="DX685" s="76"/>
      <c r="DY685" s="76"/>
      <c r="DZ685" s="76"/>
      <c r="EA685" s="76"/>
      <c r="EB685" s="76"/>
      <c r="EC685" s="76"/>
    </row>
    <row r="686" spans="1:133" ht="26" x14ac:dyDescent="0.2">
      <c r="A686" s="100" t="str">
        <f>CONCATENATE(E686," ",F686)</f>
        <v xml:space="preserve">Odocoileus sp. </v>
      </c>
      <c r="B686" s="69" t="s">
        <v>1716</v>
      </c>
      <c r="C686" s="69" t="s">
        <v>1571</v>
      </c>
      <c r="D686" s="8" t="s">
        <v>2345</v>
      </c>
      <c r="E686" s="106" t="s">
        <v>34</v>
      </c>
      <c r="F686" s="2" t="s">
        <v>177</v>
      </c>
      <c r="G686" s="69">
        <v>40449</v>
      </c>
      <c r="H686" s="69">
        <v>-999</v>
      </c>
      <c r="I686" s="69" t="s">
        <v>1464</v>
      </c>
      <c r="J686" s="63" t="s">
        <v>244</v>
      </c>
      <c r="K686" s="69" t="s">
        <v>175</v>
      </c>
      <c r="L686" s="175" t="s">
        <v>1868</v>
      </c>
      <c r="M686" s="99"/>
      <c r="N686" s="61">
        <v>30.358332999999998</v>
      </c>
      <c r="O686" s="61">
        <v>-98.1</v>
      </c>
      <c r="P686" s="99">
        <v>140.79339786810499</v>
      </c>
      <c r="Q686" s="69" t="s">
        <v>207</v>
      </c>
      <c r="R686" s="69" t="s">
        <v>2363</v>
      </c>
      <c r="T686" s="69" t="s">
        <v>171</v>
      </c>
      <c r="U686" s="63" t="s">
        <v>13</v>
      </c>
      <c r="W686" s="105"/>
      <c r="X686" s="61">
        <v>11.26</v>
      </c>
      <c r="Y686" s="61">
        <v>7.72</v>
      </c>
      <c r="Z686" s="63"/>
      <c r="AA686" s="137"/>
      <c r="AB686" s="135"/>
      <c r="AC686" s="105"/>
      <c r="AD686" s="9" t="s">
        <v>1727</v>
      </c>
      <c r="BK686" s="76"/>
      <c r="BL686" s="76"/>
      <c r="BM686" s="76"/>
      <c r="BN686" s="76"/>
      <c r="BO686" s="76"/>
      <c r="BP686" s="76"/>
      <c r="BQ686" s="76"/>
      <c r="BR686" s="76"/>
      <c r="BS686" s="76"/>
      <c r="BT686" s="76"/>
      <c r="BU686" s="76"/>
      <c r="BV686" s="76"/>
      <c r="BW686" s="76"/>
      <c r="BX686" s="76"/>
      <c r="BY686" s="76"/>
      <c r="BZ686" s="76"/>
      <c r="CA686" s="76"/>
      <c r="CB686" s="76"/>
      <c r="CC686" s="76"/>
      <c r="CD686" s="76"/>
      <c r="CE686" s="76"/>
      <c r="CF686" s="76"/>
      <c r="CG686" s="76"/>
      <c r="CH686" s="76"/>
      <c r="CI686" s="76"/>
      <c r="CJ686" s="76"/>
      <c r="CK686" s="76"/>
      <c r="CL686" s="76"/>
      <c r="CM686" s="76"/>
      <c r="CN686" s="76"/>
      <c r="CO686" s="76"/>
      <c r="CP686" s="76"/>
      <c r="CQ686" s="76"/>
      <c r="CR686" s="76"/>
      <c r="CS686" s="76"/>
      <c r="CT686" s="76"/>
      <c r="CU686" s="76"/>
      <c r="CV686" s="76"/>
      <c r="CW686" s="76"/>
      <c r="CX686" s="76"/>
      <c r="CY686" s="76"/>
      <c r="CZ686" s="76"/>
      <c r="DA686" s="76"/>
      <c r="DB686" s="76"/>
      <c r="DC686" s="76"/>
      <c r="DD686" s="76"/>
      <c r="DE686" s="76"/>
      <c r="DF686" s="76"/>
      <c r="DG686" s="76"/>
      <c r="DH686" s="76"/>
      <c r="DI686" s="76"/>
      <c r="DJ686" s="76"/>
      <c r="DK686" s="76"/>
      <c r="DL686" s="76"/>
      <c r="DM686" s="76"/>
      <c r="DN686" s="76"/>
      <c r="DO686" s="76"/>
      <c r="DP686" s="76"/>
      <c r="DQ686" s="76"/>
      <c r="DR686" s="76"/>
      <c r="DS686" s="76"/>
      <c r="DT686" s="76"/>
      <c r="DU686" s="76"/>
      <c r="DV686" s="76"/>
      <c r="DW686" s="76"/>
      <c r="DX686" s="76"/>
      <c r="DY686" s="76"/>
      <c r="DZ686" s="76"/>
      <c r="EA686" s="76"/>
      <c r="EB686" s="76"/>
      <c r="EC686" s="76"/>
    </row>
    <row r="687" spans="1:133" ht="26" x14ac:dyDescent="0.2">
      <c r="A687" s="100" t="str">
        <f>CONCATENATE(E687," ",F687)</f>
        <v xml:space="preserve">Odocoileus sp. </v>
      </c>
      <c r="B687" s="69" t="s">
        <v>1716</v>
      </c>
      <c r="C687" s="69" t="s">
        <v>1571</v>
      </c>
      <c r="D687" s="8" t="s">
        <v>2345</v>
      </c>
      <c r="E687" s="106" t="s">
        <v>34</v>
      </c>
      <c r="F687" s="2" t="s">
        <v>177</v>
      </c>
      <c r="G687" s="69">
        <v>40449</v>
      </c>
      <c r="H687" s="69">
        <v>-999</v>
      </c>
      <c r="I687" s="69" t="s">
        <v>1464</v>
      </c>
      <c r="J687" s="63" t="s">
        <v>244</v>
      </c>
      <c r="K687" s="69" t="s">
        <v>175</v>
      </c>
      <c r="L687" s="175" t="s">
        <v>1869</v>
      </c>
      <c r="M687" s="99"/>
      <c r="N687" s="61">
        <v>30.358332999999998</v>
      </c>
      <c r="O687" s="61">
        <v>-98.1</v>
      </c>
      <c r="P687" s="99">
        <v>140.79339786810499</v>
      </c>
      <c r="Q687" s="69" t="s">
        <v>207</v>
      </c>
      <c r="R687" s="69" t="s">
        <v>2363</v>
      </c>
      <c r="T687" s="69" t="s">
        <v>166</v>
      </c>
      <c r="U687" s="63" t="s">
        <v>13</v>
      </c>
      <c r="W687" s="105"/>
      <c r="X687" s="61">
        <v>12.48</v>
      </c>
      <c r="Y687" s="61">
        <v>9.4600000000000009</v>
      </c>
      <c r="Z687" s="63"/>
      <c r="AA687" s="137"/>
      <c r="AB687" s="135"/>
      <c r="AC687" s="105"/>
      <c r="AD687" s="9" t="s">
        <v>1727</v>
      </c>
      <c r="BK687" s="76"/>
      <c r="BL687" s="76"/>
      <c r="BM687" s="76"/>
      <c r="BN687" s="76"/>
      <c r="BO687" s="76"/>
      <c r="BP687" s="76"/>
      <c r="BQ687" s="76"/>
      <c r="BR687" s="76"/>
      <c r="BS687" s="76"/>
      <c r="BT687" s="76"/>
      <c r="BU687" s="76"/>
      <c r="BV687" s="76"/>
      <c r="BW687" s="76"/>
      <c r="BX687" s="76"/>
      <c r="BY687" s="76"/>
      <c r="BZ687" s="76"/>
      <c r="CA687" s="76"/>
      <c r="CB687" s="76"/>
      <c r="CC687" s="76"/>
      <c r="CD687" s="76"/>
      <c r="CE687" s="76"/>
      <c r="CF687" s="76"/>
      <c r="CG687" s="76"/>
      <c r="CH687" s="76"/>
      <c r="CI687" s="76"/>
      <c r="CJ687" s="76"/>
      <c r="CK687" s="76"/>
      <c r="CL687" s="76"/>
      <c r="CM687" s="76"/>
      <c r="CN687" s="76"/>
      <c r="CO687" s="76"/>
      <c r="CP687" s="76"/>
      <c r="CQ687" s="76"/>
      <c r="CR687" s="76"/>
      <c r="CS687" s="76"/>
      <c r="CT687" s="76"/>
      <c r="CU687" s="76"/>
      <c r="CV687" s="76"/>
      <c r="CW687" s="76"/>
      <c r="CX687" s="76"/>
      <c r="CY687" s="76"/>
      <c r="CZ687" s="76"/>
      <c r="DA687" s="76"/>
      <c r="DB687" s="76"/>
      <c r="DC687" s="76"/>
      <c r="DD687" s="76"/>
      <c r="DE687" s="76"/>
      <c r="DF687" s="76"/>
      <c r="DG687" s="76"/>
      <c r="DH687" s="76"/>
      <c r="DI687" s="76"/>
      <c r="DJ687" s="76"/>
      <c r="DK687" s="76"/>
      <c r="DL687" s="76"/>
      <c r="DM687" s="76"/>
      <c r="DN687" s="76"/>
      <c r="DO687" s="76"/>
      <c r="DP687" s="76"/>
      <c r="DQ687" s="76"/>
      <c r="DR687" s="76"/>
      <c r="DS687" s="76"/>
      <c r="DT687" s="76"/>
      <c r="DU687" s="76"/>
      <c r="DV687" s="76"/>
      <c r="DW687" s="76"/>
      <c r="DX687" s="76"/>
      <c r="DY687" s="76"/>
      <c r="DZ687" s="76"/>
      <c r="EA687" s="76"/>
      <c r="EB687" s="76"/>
      <c r="EC687" s="76"/>
    </row>
    <row r="688" spans="1:133" ht="26" x14ac:dyDescent="0.2">
      <c r="A688" s="100" t="str">
        <f>CONCATENATE(E688," ",F688)</f>
        <v xml:space="preserve">Odocoileus sp. </v>
      </c>
      <c r="B688" s="69" t="s">
        <v>1716</v>
      </c>
      <c r="C688" s="69" t="s">
        <v>1571</v>
      </c>
      <c r="D688" s="8" t="s">
        <v>2345</v>
      </c>
      <c r="E688" s="106" t="s">
        <v>34</v>
      </c>
      <c r="F688" s="2" t="s">
        <v>177</v>
      </c>
      <c r="G688" s="69">
        <v>40449</v>
      </c>
      <c r="H688" s="69">
        <v>86</v>
      </c>
      <c r="I688" s="69" t="s">
        <v>1464</v>
      </c>
      <c r="J688" s="63" t="s">
        <v>244</v>
      </c>
      <c r="K688" s="69" t="s">
        <v>175</v>
      </c>
      <c r="L688" s="175" t="s">
        <v>1862</v>
      </c>
      <c r="M688" s="99"/>
      <c r="N688" s="61">
        <v>30.358332999999998</v>
      </c>
      <c r="O688" s="61">
        <v>-98.1</v>
      </c>
      <c r="P688" s="99">
        <v>140.79339786810499</v>
      </c>
      <c r="Q688" s="69" t="s">
        <v>207</v>
      </c>
      <c r="R688" s="69" t="s">
        <v>2363</v>
      </c>
      <c r="T688" s="69" t="s">
        <v>166</v>
      </c>
      <c r="U688" s="63" t="s">
        <v>13</v>
      </c>
      <c r="W688" s="105"/>
      <c r="X688" s="61">
        <v>15.78</v>
      </c>
      <c r="Y688" s="61">
        <v>8.85</v>
      </c>
      <c r="Z688" s="63"/>
      <c r="AA688" s="137"/>
      <c r="AB688" s="135"/>
      <c r="AC688" s="105"/>
      <c r="AD688" s="9" t="s">
        <v>1722</v>
      </c>
      <c r="BK688" s="76"/>
      <c r="BL688" s="76"/>
      <c r="BM688" s="76"/>
      <c r="BN688" s="76"/>
      <c r="BO688" s="76"/>
      <c r="BP688" s="76"/>
      <c r="BQ688" s="76"/>
      <c r="BR688" s="76"/>
      <c r="BS688" s="76"/>
      <c r="BT688" s="76"/>
      <c r="BU688" s="76"/>
      <c r="BV688" s="76"/>
      <c r="BW688" s="76"/>
      <c r="BX688" s="76"/>
      <c r="BY688" s="76"/>
      <c r="BZ688" s="76"/>
      <c r="CA688" s="76"/>
      <c r="CB688" s="76"/>
      <c r="CC688" s="76"/>
      <c r="CD688" s="76"/>
      <c r="CE688" s="76"/>
      <c r="CF688" s="76"/>
      <c r="CG688" s="76"/>
      <c r="CH688" s="76"/>
      <c r="CI688" s="76"/>
      <c r="CJ688" s="76"/>
      <c r="CK688" s="76"/>
      <c r="CL688" s="76"/>
      <c r="CM688" s="76"/>
      <c r="CN688" s="76"/>
      <c r="CO688" s="76"/>
      <c r="CP688" s="76"/>
      <c r="CQ688" s="76"/>
      <c r="CR688" s="76"/>
      <c r="CS688" s="76"/>
      <c r="CT688" s="76"/>
      <c r="CU688" s="76"/>
      <c r="CV688" s="76"/>
      <c r="CW688" s="76"/>
      <c r="CX688" s="76"/>
      <c r="CY688" s="76"/>
      <c r="CZ688" s="76"/>
      <c r="DA688" s="76"/>
      <c r="DB688" s="76"/>
      <c r="DC688" s="76"/>
      <c r="DD688" s="76"/>
      <c r="DE688" s="76"/>
      <c r="DF688" s="76"/>
      <c r="DG688" s="76"/>
      <c r="DH688" s="76"/>
      <c r="DI688" s="76"/>
      <c r="DJ688" s="76"/>
      <c r="DK688" s="76"/>
      <c r="DL688" s="76"/>
      <c r="DM688" s="76"/>
      <c r="DN688" s="76"/>
      <c r="DO688" s="76"/>
      <c r="DP688" s="76"/>
      <c r="DQ688" s="76"/>
      <c r="DR688" s="76"/>
      <c r="DS688" s="76"/>
      <c r="DT688" s="76"/>
      <c r="DU688" s="76"/>
      <c r="DV688" s="76"/>
      <c r="DW688" s="76"/>
      <c r="DX688" s="76"/>
      <c r="DY688" s="76"/>
      <c r="DZ688" s="76"/>
      <c r="EA688" s="76"/>
      <c r="EB688" s="76"/>
      <c r="EC688" s="76"/>
    </row>
    <row r="689" spans="1:133" ht="26" x14ac:dyDescent="0.2">
      <c r="A689" s="100" t="str">
        <f>CONCATENATE(E689," ",F689)</f>
        <v xml:space="preserve">Odocoileus sp. </v>
      </c>
      <c r="B689" s="69" t="s">
        <v>1716</v>
      </c>
      <c r="C689" s="69" t="s">
        <v>1571</v>
      </c>
      <c r="D689" s="8" t="s">
        <v>2345</v>
      </c>
      <c r="E689" s="106" t="s">
        <v>34</v>
      </c>
      <c r="F689" s="2" t="s">
        <v>177</v>
      </c>
      <c r="G689" s="69">
        <v>40449</v>
      </c>
      <c r="H689" s="69">
        <v>105</v>
      </c>
      <c r="I689" s="69" t="s">
        <v>1464</v>
      </c>
      <c r="J689" s="63" t="s">
        <v>244</v>
      </c>
      <c r="K689" s="69" t="s">
        <v>175</v>
      </c>
      <c r="L689" s="175" t="s">
        <v>1860</v>
      </c>
      <c r="M689" s="99"/>
      <c r="N689" s="61">
        <v>30.358332999999998</v>
      </c>
      <c r="O689" s="61">
        <v>-98.1</v>
      </c>
      <c r="P689" s="99">
        <v>140.79339786810499</v>
      </c>
      <c r="Q689" s="69" t="s">
        <v>207</v>
      </c>
      <c r="R689" s="69" t="s">
        <v>2363</v>
      </c>
      <c r="T689" s="69" t="s">
        <v>166</v>
      </c>
      <c r="U689" s="63" t="s">
        <v>13</v>
      </c>
      <c r="W689" s="105"/>
      <c r="X689" s="61">
        <v>14.52</v>
      </c>
      <c r="Y689" s="61">
        <v>7.88</v>
      </c>
      <c r="Z689" s="63"/>
      <c r="AA689" s="137"/>
      <c r="AB689" s="135"/>
      <c r="AC689" s="105"/>
      <c r="AD689" s="9" t="s">
        <v>1719</v>
      </c>
      <c r="BK689" s="76"/>
      <c r="BL689" s="76"/>
      <c r="BM689" s="76"/>
      <c r="BN689" s="76"/>
      <c r="BO689" s="76"/>
      <c r="BP689" s="76"/>
      <c r="BQ689" s="76"/>
      <c r="BR689" s="76"/>
      <c r="BS689" s="76"/>
      <c r="BT689" s="76"/>
      <c r="BU689" s="76"/>
      <c r="BV689" s="76"/>
      <c r="BW689" s="76"/>
      <c r="BX689" s="76"/>
      <c r="BY689" s="76"/>
      <c r="BZ689" s="76"/>
      <c r="CA689" s="76"/>
      <c r="CB689" s="76"/>
      <c r="CC689" s="76"/>
      <c r="CD689" s="76"/>
      <c r="CE689" s="76"/>
      <c r="CF689" s="76"/>
      <c r="CG689" s="76"/>
      <c r="CH689" s="76"/>
      <c r="CI689" s="76"/>
      <c r="CJ689" s="76"/>
      <c r="CK689" s="76"/>
      <c r="CL689" s="76"/>
      <c r="CM689" s="76"/>
      <c r="CN689" s="76"/>
      <c r="CO689" s="76"/>
      <c r="CP689" s="76"/>
      <c r="CQ689" s="76"/>
      <c r="CR689" s="76"/>
      <c r="CS689" s="76"/>
      <c r="CT689" s="76"/>
      <c r="CU689" s="76"/>
      <c r="CV689" s="76"/>
      <c r="CW689" s="76"/>
      <c r="CX689" s="76"/>
      <c r="CY689" s="76"/>
      <c r="CZ689" s="76"/>
      <c r="DA689" s="76"/>
      <c r="DB689" s="76"/>
      <c r="DC689" s="76"/>
      <c r="DD689" s="76"/>
      <c r="DE689" s="76"/>
      <c r="DF689" s="76"/>
      <c r="DG689" s="76"/>
      <c r="DH689" s="76"/>
      <c r="DI689" s="76"/>
      <c r="DJ689" s="76"/>
      <c r="DK689" s="76"/>
      <c r="DL689" s="76"/>
      <c r="DM689" s="76"/>
      <c r="DN689" s="76"/>
      <c r="DO689" s="76"/>
      <c r="DP689" s="76"/>
      <c r="DQ689" s="76"/>
      <c r="DR689" s="76"/>
      <c r="DS689" s="76"/>
      <c r="DT689" s="76"/>
      <c r="DU689" s="76"/>
      <c r="DV689" s="76"/>
      <c r="DW689" s="76"/>
      <c r="DX689" s="76"/>
      <c r="DY689" s="76"/>
      <c r="DZ689" s="76"/>
      <c r="EA689" s="76"/>
      <c r="EB689" s="76"/>
      <c r="EC689" s="76"/>
    </row>
    <row r="690" spans="1:133" ht="26" x14ac:dyDescent="0.2">
      <c r="A690" s="100" t="str">
        <f>CONCATENATE(E690," ",F690)</f>
        <v xml:space="preserve">Odocoileus sp. </v>
      </c>
      <c r="B690" s="69" t="s">
        <v>1716</v>
      </c>
      <c r="C690" s="69" t="s">
        <v>1571</v>
      </c>
      <c r="D690" s="8" t="s">
        <v>2345</v>
      </c>
      <c r="E690" s="106" t="s">
        <v>34</v>
      </c>
      <c r="F690" s="2" t="s">
        <v>177</v>
      </c>
      <c r="G690" s="69">
        <v>40449</v>
      </c>
      <c r="H690" s="69">
        <v>127</v>
      </c>
      <c r="I690" s="69" t="s">
        <v>1464</v>
      </c>
      <c r="J690" s="63" t="s">
        <v>244</v>
      </c>
      <c r="K690" s="69" t="s">
        <v>175</v>
      </c>
      <c r="L690" s="175" t="s">
        <v>1858</v>
      </c>
      <c r="M690" s="99"/>
      <c r="N690" s="61">
        <v>30.358332999999998</v>
      </c>
      <c r="O690" s="61">
        <v>-98.1</v>
      </c>
      <c r="P690" s="99">
        <v>140.79339786810499</v>
      </c>
      <c r="Q690" s="69" t="s">
        <v>207</v>
      </c>
      <c r="R690" s="69" t="s">
        <v>2363</v>
      </c>
      <c r="T690" s="69" t="s">
        <v>171</v>
      </c>
      <c r="U690" s="63" t="s">
        <v>13</v>
      </c>
      <c r="W690" s="105"/>
      <c r="X690" s="61">
        <v>11.58</v>
      </c>
      <c r="Y690" s="61">
        <v>7.01</v>
      </c>
      <c r="Z690" s="63"/>
      <c r="AA690" s="137"/>
      <c r="AB690" s="135"/>
      <c r="AC690" s="105"/>
      <c r="AD690" s="9" t="s">
        <v>1717</v>
      </c>
      <c r="BK690" s="76"/>
      <c r="BL690" s="76"/>
      <c r="BM690" s="76"/>
      <c r="BN690" s="76"/>
      <c r="BO690" s="76"/>
      <c r="BP690" s="76"/>
      <c r="BQ690" s="76"/>
      <c r="BR690" s="76"/>
      <c r="BS690" s="76"/>
      <c r="BT690" s="76"/>
      <c r="BU690" s="76"/>
      <c r="BV690" s="76"/>
      <c r="BW690" s="76"/>
      <c r="BX690" s="76"/>
      <c r="BY690" s="76"/>
      <c r="BZ690" s="76"/>
      <c r="CA690" s="76"/>
      <c r="CB690" s="76"/>
      <c r="CC690" s="76"/>
      <c r="CD690" s="76"/>
      <c r="CE690" s="76"/>
      <c r="CF690" s="76"/>
      <c r="CG690" s="76"/>
      <c r="CH690" s="76"/>
      <c r="CI690" s="76"/>
      <c r="CJ690" s="76"/>
      <c r="CK690" s="76"/>
      <c r="CL690" s="76"/>
      <c r="CM690" s="76"/>
      <c r="CN690" s="76"/>
      <c r="CO690" s="76"/>
      <c r="CP690" s="76"/>
      <c r="CQ690" s="76"/>
      <c r="CR690" s="76"/>
      <c r="CS690" s="76"/>
      <c r="CT690" s="76"/>
      <c r="CU690" s="76"/>
      <c r="CV690" s="76"/>
      <c r="CW690" s="76"/>
      <c r="CX690" s="76"/>
      <c r="CY690" s="76"/>
      <c r="CZ690" s="76"/>
      <c r="DA690" s="76"/>
      <c r="DB690" s="76"/>
      <c r="DC690" s="76"/>
      <c r="DD690" s="76"/>
      <c r="DE690" s="76"/>
      <c r="DF690" s="76"/>
      <c r="DG690" s="76"/>
      <c r="DH690" s="76"/>
      <c r="DI690" s="76"/>
      <c r="DJ690" s="76"/>
      <c r="DK690" s="76"/>
      <c r="DL690" s="76"/>
      <c r="DM690" s="76"/>
      <c r="DN690" s="76"/>
      <c r="DO690" s="76"/>
      <c r="DP690" s="76"/>
      <c r="DQ690" s="76"/>
      <c r="DR690" s="76"/>
      <c r="DS690" s="76"/>
      <c r="DT690" s="76"/>
      <c r="DU690" s="76"/>
      <c r="DV690" s="76"/>
      <c r="DW690" s="76"/>
      <c r="DX690" s="76"/>
      <c r="DY690" s="76"/>
      <c r="DZ690" s="76"/>
      <c r="EA690" s="76"/>
      <c r="EB690" s="76"/>
      <c r="EC690" s="76"/>
    </row>
    <row r="691" spans="1:133" ht="26" x14ac:dyDescent="0.2">
      <c r="A691" s="100" t="str">
        <f>CONCATENATE(E691," ",F691)</f>
        <v xml:space="preserve">Odocoileus sp. </v>
      </c>
      <c r="B691" s="69" t="s">
        <v>1716</v>
      </c>
      <c r="C691" s="69" t="s">
        <v>1571</v>
      </c>
      <c r="D691" s="8" t="s">
        <v>2345</v>
      </c>
      <c r="E691" s="106" t="s">
        <v>34</v>
      </c>
      <c r="F691" s="2" t="s">
        <v>177</v>
      </c>
      <c r="G691" s="69">
        <v>40449</v>
      </c>
      <c r="H691" s="69">
        <v>133</v>
      </c>
      <c r="I691" s="69" t="s">
        <v>1464</v>
      </c>
      <c r="J691" s="63" t="s">
        <v>244</v>
      </c>
      <c r="K691" s="69" t="s">
        <v>175</v>
      </c>
      <c r="L691" s="175" t="s">
        <v>1861</v>
      </c>
      <c r="M691" s="99"/>
      <c r="N691" s="61">
        <v>30.358332999999998</v>
      </c>
      <c r="O691" s="61">
        <v>-98.1</v>
      </c>
      <c r="P691" s="99">
        <v>140.79339786810499</v>
      </c>
      <c r="Q691" s="69" t="s">
        <v>207</v>
      </c>
      <c r="R691" s="69" t="s">
        <v>2363</v>
      </c>
      <c r="T691" s="69" t="s">
        <v>171</v>
      </c>
      <c r="U691" s="63" t="s">
        <v>13</v>
      </c>
      <c r="W691" s="105"/>
      <c r="X691" s="61">
        <v>14.1</v>
      </c>
      <c r="Y691" s="61">
        <v>8.2100000000000009</v>
      </c>
      <c r="Z691" s="63"/>
      <c r="AA691" s="137"/>
      <c r="AB691" s="135"/>
      <c r="AC691" s="105"/>
      <c r="AD691" s="9" t="s">
        <v>1720</v>
      </c>
      <c r="BK691" s="76"/>
      <c r="BL691" s="76"/>
      <c r="BM691" s="76"/>
      <c r="BN691" s="76"/>
      <c r="BO691" s="76"/>
      <c r="BP691" s="76"/>
      <c r="BQ691" s="76"/>
      <c r="BR691" s="76"/>
      <c r="BS691" s="76"/>
      <c r="BT691" s="76"/>
      <c r="BU691" s="76"/>
      <c r="BV691" s="76"/>
      <c r="BW691" s="76"/>
      <c r="BX691" s="76"/>
      <c r="BY691" s="76"/>
      <c r="BZ691" s="76"/>
      <c r="CA691" s="76"/>
      <c r="CB691" s="76"/>
      <c r="CC691" s="76"/>
      <c r="CD691" s="76"/>
      <c r="CE691" s="76"/>
      <c r="CF691" s="76"/>
      <c r="CG691" s="76"/>
      <c r="CH691" s="76"/>
      <c r="CI691" s="76"/>
      <c r="CJ691" s="76"/>
      <c r="CK691" s="76"/>
      <c r="CL691" s="76"/>
      <c r="CM691" s="76"/>
      <c r="CN691" s="76"/>
      <c r="CO691" s="76"/>
      <c r="CP691" s="76"/>
      <c r="CQ691" s="76"/>
      <c r="CR691" s="76"/>
      <c r="CS691" s="76"/>
      <c r="CT691" s="76"/>
      <c r="CU691" s="76"/>
      <c r="CV691" s="76"/>
      <c r="CW691" s="76"/>
      <c r="CX691" s="76"/>
      <c r="CY691" s="76"/>
      <c r="CZ691" s="76"/>
      <c r="DA691" s="76"/>
      <c r="DB691" s="76"/>
      <c r="DC691" s="76"/>
      <c r="DD691" s="76"/>
      <c r="DE691" s="76"/>
      <c r="DF691" s="76"/>
      <c r="DG691" s="76"/>
      <c r="DH691" s="76"/>
      <c r="DI691" s="76"/>
      <c r="DJ691" s="76"/>
      <c r="DK691" s="76"/>
      <c r="DL691" s="76"/>
      <c r="DM691" s="76"/>
      <c r="DN691" s="76"/>
      <c r="DO691" s="76"/>
      <c r="DP691" s="76"/>
      <c r="DQ691" s="76"/>
      <c r="DR691" s="76"/>
      <c r="DS691" s="76"/>
      <c r="DT691" s="76"/>
      <c r="DU691" s="76"/>
      <c r="DV691" s="76"/>
      <c r="DW691" s="76"/>
      <c r="DX691" s="76"/>
      <c r="DY691" s="76"/>
      <c r="DZ691" s="76"/>
      <c r="EA691" s="76"/>
      <c r="EB691" s="76"/>
      <c r="EC691" s="76"/>
    </row>
    <row r="692" spans="1:133" ht="26" x14ac:dyDescent="0.2">
      <c r="A692" s="100" t="str">
        <f>CONCATENATE(E692," ",F692)</f>
        <v xml:space="preserve">Odocoileus sp. </v>
      </c>
      <c r="B692" s="69" t="s">
        <v>1716</v>
      </c>
      <c r="C692" s="69" t="s">
        <v>1571</v>
      </c>
      <c r="D692" s="8" t="s">
        <v>2345</v>
      </c>
      <c r="E692" s="106" t="s">
        <v>34</v>
      </c>
      <c r="F692" s="2" t="s">
        <v>177</v>
      </c>
      <c r="G692" s="69">
        <v>40449</v>
      </c>
      <c r="H692" s="69">
        <v>141</v>
      </c>
      <c r="I692" s="69" t="s">
        <v>1464</v>
      </c>
      <c r="J692" s="63" t="s">
        <v>244</v>
      </c>
      <c r="K692" s="69" t="s">
        <v>175</v>
      </c>
      <c r="L692" s="175" t="s">
        <v>1859</v>
      </c>
      <c r="M692" s="99"/>
      <c r="N692" s="61">
        <v>30.358332999999998</v>
      </c>
      <c r="O692" s="61">
        <v>-98.1</v>
      </c>
      <c r="P692" s="99">
        <v>140.79339786810499</v>
      </c>
      <c r="Q692" s="69" t="s">
        <v>207</v>
      </c>
      <c r="R692" s="69" t="s">
        <v>2363</v>
      </c>
      <c r="T692" s="69" t="s">
        <v>171</v>
      </c>
      <c r="U692" s="63" t="s">
        <v>13</v>
      </c>
      <c r="W692" s="105"/>
      <c r="X692" s="61">
        <v>14.05</v>
      </c>
      <c r="Y692" s="61">
        <v>12.76</v>
      </c>
      <c r="Z692" s="63"/>
      <c r="AA692" s="137"/>
      <c r="AB692" s="135"/>
      <c r="AC692" s="105"/>
      <c r="AD692" s="9" t="s">
        <v>1718</v>
      </c>
      <c r="BK692" s="76"/>
      <c r="BL692" s="76"/>
      <c r="BM692" s="76"/>
      <c r="BN692" s="76"/>
      <c r="BO692" s="76"/>
      <c r="BP692" s="76"/>
      <c r="BQ692" s="76"/>
      <c r="BR692" s="76"/>
      <c r="BS692" s="76"/>
      <c r="BT692" s="76"/>
      <c r="BU692" s="76"/>
      <c r="BV692" s="76"/>
      <c r="BW692" s="76"/>
      <c r="BX692" s="76"/>
      <c r="BY692" s="76"/>
      <c r="BZ692" s="76"/>
      <c r="CA692" s="76"/>
      <c r="CB692" s="76"/>
      <c r="CC692" s="76"/>
      <c r="CD692" s="76"/>
      <c r="CE692" s="76"/>
      <c r="CF692" s="76"/>
      <c r="CG692" s="76"/>
      <c r="CH692" s="76"/>
      <c r="CI692" s="76"/>
      <c r="CJ692" s="76"/>
      <c r="CK692" s="76"/>
      <c r="CL692" s="76"/>
      <c r="CM692" s="76"/>
      <c r="CN692" s="76"/>
      <c r="CO692" s="76"/>
      <c r="CP692" s="76"/>
      <c r="CQ692" s="76"/>
      <c r="CR692" s="76"/>
      <c r="CS692" s="76"/>
      <c r="CT692" s="76"/>
      <c r="CU692" s="76"/>
      <c r="CV692" s="76"/>
      <c r="CW692" s="76"/>
      <c r="CX692" s="76"/>
      <c r="CY692" s="76"/>
      <c r="CZ692" s="76"/>
      <c r="DA692" s="76"/>
      <c r="DB692" s="76"/>
      <c r="DC692" s="76"/>
      <c r="DD692" s="76"/>
      <c r="DE692" s="76"/>
      <c r="DF692" s="76"/>
      <c r="DG692" s="76"/>
      <c r="DH692" s="76"/>
      <c r="DI692" s="76"/>
      <c r="DJ692" s="76"/>
      <c r="DK692" s="76"/>
      <c r="DL692" s="76"/>
      <c r="DM692" s="76"/>
      <c r="DN692" s="76"/>
      <c r="DO692" s="76"/>
      <c r="DP692" s="76"/>
      <c r="DQ692" s="76"/>
      <c r="DR692" s="76"/>
      <c r="DS692" s="76"/>
      <c r="DT692" s="76"/>
      <c r="DU692" s="76"/>
      <c r="DV692" s="76"/>
      <c r="DW692" s="76"/>
      <c r="DX692" s="76"/>
      <c r="DY692" s="76"/>
      <c r="DZ692" s="76"/>
      <c r="EA692" s="76"/>
      <c r="EB692" s="76"/>
      <c r="EC692" s="76"/>
    </row>
    <row r="693" spans="1:133" ht="26" x14ac:dyDescent="0.2">
      <c r="A693" s="100" t="str">
        <f>CONCATENATE(E693," ",F693)</f>
        <v xml:space="preserve">Odocoileus sp. </v>
      </c>
      <c r="B693" s="69" t="s">
        <v>1716</v>
      </c>
      <c r="C693" s="69" t="s">
        <v>1571</v>
      </c>
      <c r="D693" s="8" t="s">
        <v>2345</v>
      </c>
      <c r="E693" s="106" t="s">
        <v>34</v>
      </c>
      <c r="F693" s="2" t="s">
        <v>177</v>
      </c>
      <c r="G693" s="69">
        <v>40449</v>
      </c>
      <c r="H693" s="69">
        <v>59</v>
      </c>
      <c r="I693" s="69" t="s">
        <v>1464</v>
      </c>
      <c r="J693" s="63" t="s">
        <v>244</v>
      </c>
      <c r="K693" s="69" t="s">
        <v>175</v>
      </c>
      <c r="L693" s="175" t="s">
        <v>1866</v>
      </c>
      <c r="M693" s="99"/>
      <c r="N693" s="61">
        <v>30.358332999999998</v>
      </c>
      <c r="O693" s="61">
        <v>-98.1</v>
      </c>
      <c r="P693" s="99">
        <v>140.79339786810499</v>
      </c>
      <c r="Q693" s="69" t="s">
        <v>109</v>
      </c>
      <c r="R693" s="69" t="s">
        <v>109</v>
      </c>
      <c r="T693" s="69" t="s">
        <v>166</v>
      </c>
      <c r="U693" s="63" t="s">
        <v>13</v>
      </c>
      <c r="W693" s="105"/>
      <c r="X693" s="61">
        <v>24.58</v>
      </c>
      <c r="Y693" s="61">
        <v>21.02</v>
      </c>
      <c r="Z693" s="63"/>
      <c r="AA693" s="137"/>
      <c r="AB693" s="135"/>
      <c r="AC693" s="105"/>
      <c r="AD693" s="9" t="s">
        <v>1724</v>
      </c>
      <c r="BK693" s="76"/>
      <c r="BL693" s="76"/>
      <c r="BM693" s="76"/>
      <c r="BN693" s="76"/>
      <c r="BO693" s="76"/>
      <c r="BP693" s="76"/>
      <c r="BQ693" s="76"/>
      <c r="BR693" s="76"/>
      <c r="BS693" s="76"/>
      <c r="BT693" s="76"/>
      <c r="BU693" s="76"/>
      <c r="BV693" s="76"/>
      <c r="BW693" s="76"/>
      <c r="BX693" s="76"/>
      <c r="BY693" s="76"/>
      <c r="BZ693" s="76"/>
      <c r="CA693" s="76"/>
      <c r="CB693" s="76"/>
      <c r="CC693" s="76"/>
      <c r="CD693" s="76"/>
      <c r="CE693" s="76"/>
      <c r="CF693" s="76"/>
      <c r="CG693" s="76"/>
      <c r="CH693" s="76"/>
      <c r="CI693" s="76"/>
      <c r="CJ693" s="76"/>
      <c r="CK693" s="76"/>
      <c r="CL693" s="76"/>
      <c r="CM693" s="76"/>
      <c r="CN693" s="76"/>
      <c r="CO693" s="76"/>
      <c r="CP693" s="76"/>
      <c r="CQ693" s="76"/>
      <c r="CR693" s="76"/>
      <c r="CS693" s="76"/>
      <c r="CT693" s="76"/>
      <c r="CU693" s="76"/>
      <c r="CV693" s="76"/>
      <c r="CW693" s="76"/>
      <c r="CX693" s="76"/>
      <c r="CY693" s="76"/>
      <c r="CZ693" s="76"/>
      <c r="DA693" s="76"/>
      <c r="DB693" s="76"/>
      <c r="DC693" s="76"/>
      <c r="DD693" s="76"/>
      <c r="DE693" s="76"/>
      <c r="DF693" s="76"/>
      <c r="DG693" s="76"/>
      <c r="DH693" s="76"/>
      <c r="DI693" s="76"/>
      <c r="DJ693" s="76"/>
      <c r="DK693" s="76"/>
      <c r="DL693" s="76"/>
      <c r="DM693" s="76"/>
      <c r="DN693" s="76"/>
      <c r="DO693" s="76"/>
      <c r="DP693" s="76"/>
      <c r="DQ693" s="76"/>
      <c r="DR693" s="76"/>
      <c r="DS693" s="76"/>
      <c r="DT693" s="76"/>
      <c r="DU693" s="76"/>
      <c r="DV693" s="76"/>
      <c r="DW693" s="76"/>
      <c r="DX693" s="76"/>
      <c r="DY693" s="76"/>
      <c r="DZ693" s="76"/>
      <c r="EA693" s="76"/>
      <c r="EB693" s="76"/>
      <c r="EC693" s="76"/>
    </row>
    <row r="694" spans="1:133" ht="26" x14ac:dyDescent="0.2">
      <c r="A694" s="100" t="str">
        <f>CONCATENATE(E694," ",F694)</f>
        <v xml:space="preserve">Odocoileus sp. </v>
      </c>
      <c r="B694" s="69" t="s">
        <v>1716</v>
      </c>
      <c r="C694" s="69" t="s">
        <v>1571</v>
      </c>
      <c r="D694" s="8" t="s">
        <v>2345</v>
      </c>
      <c r="E694" s="106" t="s">
        <v>34</v>
      </c>
      <c r="F694" s="2" t="s">
        <v>177</v>
      </c>
      <c r="G694" s="69">
        <v>40449</v>
      </c>
      <c r="H694" s="69">
        <v>126</v>
      </c>
      <c r="I694" s="69" t="s">
        <v>1464</v>
      </c>
      <c r="J694" s="63" t="s">
        <v>244</v>
      </c>
      <c r="K694" s="69" t="s">
        <v>175</v>
      </c>
      <c r="L694" s="175" t="s">
        <v>1865</v>
      </c>
      <c r="M694" s="99"/>
      <c r="N694" s="61">
        <v>30.358332999999998</v>
      </c>
      <c r="O694" s="61">
        <v>-98.1</v>
      </c>
      <c r="P694" s="99">
        <v>140.79339786810499</v>
      </c>
      <c r="Q694" s="69" t="s">
        <v>1723</v>
      </c>
      <c r="R694" s="63" t="s">
        <v>379</v>
      </c>
      <c r="T694" s="69" t="s">
        <v>171</v>
      </c>
      <c r="U694" s="63" t="s">
        <v>13</v>
      </c>
      <c r="W694" s="105"/>
      <c r="X694" s="61">
        <v>29.89</v>
      </c>
      <c r="Y694" s="61">
        <v>22.03</v>
      </c>
      <c r="Z694" s="63"/>
      <c r="AA694" s="137"/>
      <c r="AB694" s="135"/>
      <c r="AC694" s="105"/>
      <c r="BK694" s="76"/>
      <c r="BL694" s="76"/>
      <c r="BM694" s="76"/>
      <c r="BN694" s="76"/>
      <c r="BO694" s="76"/>
      <c r="BP694" s="76"/>
      <c r="BQ694" s="76"/>
      <c r="BR694" s="76"/>
      <c r="BS694" s="76"/>
      <c r="BT694" s="76"/>
      <c r="BU694" s="76"/>
      <c r="BV694" s="76"/>
      <c r="BW694" s="76"/>
      <c r="BX694" s="76"/>
      <c r="BY694" s="76"/>
      <c r="BZ694" s="76"/>
      <c r="CA694" s="76"/>
      <c r="CB694" s="76"/>
      <c r="CC694" s="76"/>
      <c r="CD694" s="76"/>
      <c r="CE694" s="76"/>
      <c r="CF694" s="76"/>
      <c r="CG694" s="76"/>
      <c r="CH694" s="76"/>
      <c r="CI694" s="76"/>
      <c r="CJ694" s="76"/>
      <c r="CK694" s="76"/>
      <c r="CL694" s="76"/>
      <c r="CM694" s="76"/>
      <c r="CN694" s="76"/>
      <c r="CO694" s="76"/>
      <c r="CP694" s="76"/>
      <c r="CQ694" s="76"/>
      <c r="CR694" s="76"/>
      <c r="CS694" s="76"/>
      <c r="CT694" s="76"/>
      <c r="CU694" s="76"/>
      <c r="CV694" s="76"/>
      <c r="CW694" s="76"/>
      <c r="CX694" s="76"/>
      <c r="CY694" s="76"/>
      <c r="CZ694" s="76"/>
      <c r="DA694" s="76"/>
      <c r="DB694" s="76"/>
      <c r="DC694" s="76"/>
      <c r="DD694" s="76"/>
      <c r="DE694" s="76"/>
      <c r="DF694" s="76"/>
      <c r="DG694" s="76"/>
      <c r="DH694" s="76"/>
      <c r="DI694" s="76"/>
      <c r="DJ694" s="76"/>
      <c r="DK694" s="76"/>
      <c r="DL694" s="76"/>
      <c r="DM694" s="76"/>
      <c r="DN694" s="76"/>
      <c r="DO694" s="76"/>
      <c r="DP694" s="76"/>
      <c r="DQ694" s="76"/>
      <c r="DR694" s="76"/>
      <c r="DS694" s="76"/>
      <c r="DT694" s="76"/>
      <c r="DU694" s="76"/>
      <c r="DV694" s="76"/>
      <c r="DW694" s="76"/>
      <c r="DX694" s="76"/>
      <c r="DY694" s="76"/>
      <c r="DZ694" s="76"/>
      <c r="EA694" s="76"/>
      <c r="EB694" s="76"/>
      <c r="EC694" s="76"/>
    </row>
    <row r="695" spans="1:133" ht="26" x14ac:dyDescent="0.2">
      <c r="A695" s="100" t="str">
        <f>CONCATENATE(E695," ",F695)</f>
        <v xml:space="preserve">Odocoileus sp. </v>
      </c>
      <c r="B695" s="69" t="s">
        <v>1716</v>
      </c>
      <c r="C695" s="69" t="s">
        <v>1571</v>
      </c>
      <c r="D695" s="8" t="s">
        <v>2345</v>
      </c>
      <c r="E695" s="106" t="s">
        <v>34</v>
      </c>
      <c r="F695" s="2" t="s">
        <v>177</v>
      </c>
      <c r="G695" s="69">
        <v>40449</v>
      </c>
      <c r="H695" s="69">
        <v>122</v>
      </c>
      <c r="I695" s="69" t="s">
        <v>1464</v>
      </c>
      <c r="J695" s="63" t="s">
        <v>244</v>
      </c>
      <c r="K695" s="69" t="s">
        <v>175</v>
      </c>
      <c r="L695" s="175" t="s">
        <v>1863</v>
      </c>
      <c r="M695" s="99"/>
      <c r="N695" s="61">
        <v>30.358332999999998</v>
      </c>
      <c r="O695" s="61">
        <v>-98.1</v>
      </c>
      <c r="P695" s="99">
        <v>140.79339786810499</v>
      </c>
      <c r="Q695" s="69" t="s">
        <v>154</v>
      </c>
      <c r="R695" s="69" t="s">
        <v>2375</v>
      </c>
      <c r="T695" s="69" t="s">
        <v>166</v>
      </c>
      <c r="U695" s="63" t="s">
        <v>13</v>
      </c>
      <c r="W695" s="105"/>
      <c r="X695" s="61">
        <v>14.94</v>
      </c>
      <c r="Y695" s="61">
        <v>9.86</v>
      </c>
      <c r="Z695" s="63"/>
      <c r="AA695" s="137"/>
      <c r="AB695" s="135"/>
      <c r="AC695" s="105"/>
      <c r="AD695" s="9" t="s">
        <v>1721</v>
      </c>
      <c r="BK695" s="76"/>
      <c r="BL695" s="76"/>
      <c r="BM695" s="76"/>
      <c r="BN695" s="76"/>
      <c r="BO695" s="76"/>
      <c r="BP695" s="76"/>
      <c r="BQ695" s="76"/>
      <c r="BR695" s="76"/>
      <c r="BS695" s="76"/>
      <c r="BT695" s="76"/>
      <c r="BU695" s="76"/>
      <c r="BV695" s="76"/>
      <c r="BW695" s="76"/>
      <c r="BX695" s="76"/>
      <c r="BY695" s="76"/>
      <c r="BZ695" s="76"/>
      <c r="CA695" s="76"/>
      <c r="CB695" s="76"/>
      <c r="CC695" s="76"/>
      <c r="CD695" s="76"/>
      <c r="CE695" s="76"/>
      <c r="CF695" s="76"/>
      <c r="CG695" s="76"/>
      <c r="CH695" s="76"/>
      <c r="CI695" s="76"/>
      <c r="CJ695" s="76"/>
      <c r="CK695" s="76"/>
      <c r="CL695" s="76"/>
      <c r="CM695" s="76"/>
      <c r="CN695" s="76"/>
      <c r="CO695" s="76"/>
      <c r="CP695" s="76"/>
      <c r="CQ695" s="76"/>
      <c r="CR695" s="76"/>
      <c r="CS695" s="76"/>
      <c r="CT695" s="76"/>
      <c r="CU695" s="76"/>
      <c r="CV695" s="76"/>
      <c r="CW695" s="76"/>
      <c r="CX695" s="76"/>
      <c r="CY695" s="76"/>
      <c r="CZ695" s="76"/>
      <c r="DA695" s="76"/>
      <c r="DB695" s="76"/>
      <c r="DC695" s="76"/>
      <c r="DD695" s="76"/>
      <c r="DE695" s="76"/>
      <c r="DF695" s="76"/>
      <c r="DG695" s="76"/>
      <c r="DH695" s="76"/>
      <c r="DI695" s="76"/>
      <c r="DJ695" s="76"/>
      <c r="DK695" s="76"/>
      <c r="DL695" s="76"/>
      <c r="DM695" s="76"/>
      <c r="DN695" s="76"/>
      <c r="DO695" s="76"/>
      <c r="DP695" s="76"/>
      <c r="DQ695" s="76"/>
      <c r="DR695" s="76"/>
      <c r="DS695" s="76"/>
      <c r="DT695" s="76"/>
      <c r="DU695" s="76"/>
      <c r="DV695" s="76"/>
      <c r="DW695" s="76"/>
      <c r="DX695" s="76"/>
      <c r="DY695" s="76"/>
      <c r="DZ695" s="76"/>
      <c r="EA695" s="76"/>
      <c r="EB695" s="76"/>
      <c r="EC695" s="76"/>
    </row>
    <row r="696" spans="1:133" ht="26" x14ac:dyDescent="0.2">
      <c r="A696" s="100" t="str">
        <f>CONCATENATE(E696," ",F696)</f>
        <v xml:space="preserve">Odocoileus sp. </v>
      </c>
      <c r="B696" s="69" t="s">
        <v>1716</v>
      </c>
      <c r="C696" s="69" t="s">
        <v>1571</v>
      </c>
      <c r="D696" s="8" t="s">
        <v>2345</v>
      </c>
      <c r="E696" s="106" t="s">
        <v>34</v>
      </c>
      <c r="F696" s="2" t="s">
        <v>177</v>
      </c>
      <c r="G696" s="69">
        <v>40449</v>
      </c>
      <c r="H696" s="69">
        <v>140</v>
      </c>
      <c r="I696" s="69" t="s">
        <v>1464</v>
      </c>
      <c r="J696" s="63" t="s">
        <v>244</v>
      </c>
      <c r="K696" s="69" t="s">
        <v>175</v>
      </c>
      <c r="L696" s="175" t="s">
        <v>1864</v>
      </c>
      <c r="M696" s="99"/>
      <c r="N696" s="61">
        <v>30.358332999999998</v>
      </c>
      <c r="O696" s="61">
        <v>-98.1</v>
      </c>
      <c r="P696" s="99">
        <v>140.79339786810499</v>
      </c>
      <c r="Q696" s="69" t="s">
        <v>154</v>
      </c>
      <c r="R696" s="69" t="s">
        <v>2375</v>
      </c>
      <c r="T696" s="69" t="s">
        <v>171</v>
      </c>
      <c r="U696" s="63" t="s">
        <v>13</v>
      </c>
      <c r="W696" s="105"/>
      <c r="X696" s="61">
        <v>14.7</v>
      </c>
      <c r="Y696" s="61">
        <v>14.89</v>
      </c>
      <c r="Z696" s="63"/>
      <c r="AA696" s="137"/>
      <c r="AB696" s="135"/>
      <c r="AC696" s="105"/>
      <c r="BK696" s="76"/>
      <c r="BL696" s="76"/>
      <c r="BM696" s="76"/>
      <c r="BN696" s="76"/>
      <c r="BO696" s="76"/>
      <c r="BP696" s="76"/>
      <c r="BQ696" s="76"/>
      <c r="BR696" s="76"/>
      <c r="BS696" s="76"/>
      <c r="BT696" s="76"/>
      <c r="BU696" s="76"/>
      <c r="BV696" s="76"/>
      <c r="BW696" s="76"/>
      <c r="BX696" s="76"/>
      <c r="BY696" s="76"/>
      <c r="BZ696" s="76"/>
      <c r="CA696" s="76"/>
      <c r="CB696" s="76"/>
      <c r="CC696" s="76"/>
      <c r="CD696" s="76"/>
      <c r="CE696" s="76"/>
      <c r="CF696" s="76"/>
      <c r="CG696" s="76"/>
      <c r="CH696" s="76"/>
      <c r="CI696" s="76"/>
      <c r="CJ696" s="76"/>
      <c r="CK696" s="76"/>
      <c r="CL696" s="76"/>
      <c r="CM696" s="76"/>
      <c r="CN696" s="76"/>
      <c r="CO696" s="76"/>
      <c r="CP696" s="76"/>
      <c r="CQ696" s="76"/>
      <c r="CR696" s="76"/>
      <c r="CS696" s="76"/>
      <c r="CT696" s="76"/>
      <c r="CU696" s="76"/>
      <c r="CV696" s="76"/>
      <c r="CW696" s="76"/>
      <c r="CX696" s="76"/>
      <c r="CY696" s="76"/>
      <c r="CZ696" s="76"/>
      <c r="DA696" s="76"/>
      <c r="DB696" s="76"/>
      <c r="DC696" s="76"/>
      <c r="DD696" s="76"/>
      <c r="DE696" s="76"/>
      <c r="DF696" s="76"/>
      <c r="DG696" s="76"/>
      <c r="DH696" s="76"/>
      <c r="DI696" s="76"/>
      <c r="DJ696" s="76"/>
      <c r="DK696" s="76"/>
      <c r="DL696" s="76"/>
      <c r="DM696" s="76"/>
      <c r="DN696" s="76"/>
      <c r="DO696" s="76"/>
      <c r="DP696" s="76"/>
      <c r="DQ696" s="76"/>
      <c r="DR696" s="76"/>
      <c r="DS696" s="76"/>
      <c r="DT696" s="76"/>
      <c r="DU696" s="76"/>
      <c r="DV696" s="76"/>
      <c r="DW696" s="76"/>
      <c r="DX696" s="76"/>
      <c r="DY696" s="76"/>
      <c r="DZ696" s="76"/>
      <c r="EA696" s="76"/>
      <c r="EB696" s="76"/>
      <c r="EC696" s="76"/>
    </row>
    <row r="697" spans="1:133" ht="17" x14ac:dyDescent="0.2">
      <c r="A697" s="100" t="str">
        <f>CONCATENATE(E697," ",F697)</f>
        <v xml:space="preserve">Odocoileus sp. </v>
      </c>
      <c r="B697" s="69" t="s">
        <v>2099</v>
      </c>
      <c r="C697" s="63" t="s">
        <v>1571</v>
      </c>
      <c r="D697" s="8" t="s">
        <v>2345</v>
      </c>
      <c r="E697" s="172" t="s">
        <v>34</v>
      </c>
      <c r="F697" s="2" t="s">
        <v>177</v>
      </c>
      <c r="G697" s="63">
        <v>40538</v>
      </c>
      <c r="H697" s="63">
        <v>2</v>
      </c>
      <c r="I697" s="63" t="s">
        <v>27</v>
      </c>
      <c r="J697" s="63" t="s">
        <v>2102</v>
      </c>
      <c r="K697" s="63" t="s">
        <v>175</v>
      </c>
      <c r="M697" s="63"/>
      <c r="N697" s="63"/>
      <c r="O697" s="63"/>
      <c r="Q697" s="63" t="s">
        <v>129</v>
      </c>
      <c r="R697" s="63" t="s">
        <v>2366</v>
      </c>
      <c r="S697" s="63"/>
      <c r="T697" s="63" t="s">
        <v>166</v>
      </c>
      <c r="U697" s="63" t="s">
        <v>13</v>
      </c>
      <c r="X697" s="63">
        <v>14.59</v>
      </c>
      <c r="Y697" s="63">
        <v>9.9</v>
      </c>
      <c r="Z697" s="63"/>
      <c r="AA697" s="182"/>
      <c r="AB697" s="61"/>
      <c r="AC697" s="63"/>
      <c r="AD697" s="69" t="s">
        <v>2103</v>
      </c>
      <c r="BK697" s="76"/>
      <c r="BL697" s="76"/>
      <c r="BM697" s="76"/>
      <c r="BN697" s="76"/>
      <c r="BO697" s="76"/>
      <c r="BP697" s="76"/>
      <c r="BQ697" s="76"/>
      <c r="BR697" s="76"/>
      <c r="BS697" s="76"/>
      <c r="BT697" s="76"/>
      <c r="BU697" s="76"/>
      <c r="BV697" s="76"/>
      <c r="BW697" s="76"/>
      <c r="BX697" s="76"/>
      <c r="BY697" s="76"/>
      <c r="BZ697" s="76"/>
      <c r="CA697" s="76"/>
      <c r="CB697" s="76"/>
      <c r="CC697" s="76"/>
      <c r="CD697" s="76"/>
      <c r="CE697" s="76"/>
      <c r="CF697" s="76"/>
      <c r="CG697" s="76"/>
      <c r="CH697" s="76"/>
      <c r="CI697" s="76"/>
      <c r="CJ697" s="76"/>
      <c r="CK697" s="76"/>
      <c r="CL697" s="76"/>
      <c r="CM697" s="76"/>
      <c r="CN697" s="76"/>
      <c r="CO697" s="76"/>
      <c r="CP697" s="76"/>
      <c r="CQ697" s="76"/>
      <c r="CR697" s="76"/>
      <c r="CS697" s="76"/>
      <c r="CT697" s="76"/>
      <c r="CU697" s="76"/>
      <c r="CV697" s="76"/>
      <c r="CW697" s="76"/>
      <c r="CX697" s="76"/>
      <c r="CY697" s="76"/>
      <c r="CZ697" s="76"/>
      <c r="DA697" s="76"/>
      <c r="DB697" s="76"/>
      <c r="DC697" s="76"/>
      <c r="DD697" s="76"/>
      <c r="DE697" s="76"/>
      <c r="DF697" s="76"/>
      <c r="DG697" s="76"/>
      <c r="DH697" s="76"/>
      <c r="DI697" s="76"/>
      <c r="DJ697" s="76"/>
      <c r="DK697" s="76"/>
      <c r="DL697" s="76"/>
      <c r="DM697" s="76"/>
      <c r="DN697" s="76"/>
      <c r="DO697" s="76"/>
      <c r="DP697" s="76"/>
      <c r="DQ697" s="76"/>
      <c r="DR697" s="76"/>
      <c r="DS697" s="76"/>
      <c r="DT697" s="76"/>
      <c r="DU697" s="76"/>
      <c r="DV697" s="76"/>
      <c r="DW697" s="76"/>
      <c r="DX697" s="76"/>
      <c r="DY697" s="76"/>
      <c r="DZ697" s="76"/>
      <c r="EA697" s="76"/>
      <c r="EB697" s="76"/>
      <c r="EC697" s="76"/>
    </row>
    <row r="698" spans="1:133" ht="17" x14ac:dyDescent="0.2">
      <c r="A698" s="100" t="str">
        <f>CONCATENATE(E698," ",F698)</f>
        <v xml:space="preserve">Odocoileus sp. </v>
      </c>
      <c r="B698" s="69" t="s">
        <v>1602</v>
      </c>
      <c r="C698" s="69" t="s">
        <v>1571</v>
      </c>
      <c r="D698" s="8" t="s">
        <v>2345</v>
      </c>
      <c r="E698" s="2" t="s">
        <v>34</v>
      </c>
      <c r="F698" s="2" t="s">
        <v>177</v>
      </c>
      <c r="G698" s="69">
        <v>40541</v>
      </c>
      <c r="H698" s="69">
        <v>103</v>
      </c>
      <c r="I698" s="69" t="s">
        <v>1231</v>
      </c>
      <c r="J698" s="63" t="s">
        <v>1232</v>
      </c>
      <c r="K698" s="69" t="s">
        <v>470</v>
      </c>
      <c r="M698" s="99"/>
      <c r="N698" s="107"/>
      <c r="O698" s="107"/>
      <c r="P698" s="69"/>
      <c r="Q698" s="69" t="s">
        <v>207</v>
      </c>
      <c r="R698" s="69" t="s">
        <v>2363</v>
      </c>
      <c r="T698" s="69"/>
      <c r="U698" s="63" t="s">
        <v>13</v>
      </c>
      <c r="W698" s="105"/>
      <c r="X698" s="61">
        <v>16.149999999999999</v>
      </c>
      <c r="Y698" s="61">
        <v>11.08</v>
      </c>
      <c r="Z698" s="63"/>
      <c r="AA698" s="137"/>
      <c r="AB698" s="135"/>
      <c r="AC698" s="105"/>
      <c r="AD698" s="69"/>
      <c r="BK698" s="76"/>
      <c r="BL698" s="76"/>
      <c r="BM698" s="76"/>
      <c r="BN698" s="76"/>
      <c r="BO698" s="76"/>
      <c r="BP698" s="76"/>
      <c r="BQ698" s="76"/>
      <c r="BR698" s="76"/>
      <c r="BS698" s="76"/>
      <c r="BT698" s="76"/>
      <c r="BU698" s="76"/>
      <c r="BV698" s="76"/>
      <c r="BW698" s="76"/>
      <c r="BX698" s="76"/>
      <c r="BY698" s="76"/>
      <c r="BZ698" s="76"/>
      <c r="CA698" s="76"/>
      <c r="CB698" s="76"/>
      <c r="CC698" s="76"/>
      <c r="CD698" s="76"/>
      <c r="CE698" s="76"/>
      <c r="CF698" s="76"/>
      <c r="CG698" s="76"/>
      <c r="CH698" s="76"/>
      <c r="CI698" s="76"/>
      <c r="CJ698" s="76"/>
      <c r="CK698" s="76"/>
      <c r="CL698" s="76"/>
      <c r="CM698" s="76"/>
      <c r="CN698" s="76"/>
      <c r="CO698" s="76"/>
      <c r="CP698" s="76"/>
      <c r="CQ698" s="76"/>
      <c r="CR698" s="76"/>
      <c r="CS698" s="76"/>
      <c r="CT698" s="76"/>
      <c r="CU698" s="76"/>
      <c r="CV698" s="76"/>
      <c r="CW698" s="76"/>
      <c r="CX698" s="76"/>
      <c r="CY698" s="76"/>
      <c r="CZ698" s="76"/>
      <c r="DA698" s="76"/>
      <c r="DB698" s="76"/>
      <c r="DC698" s="76"/>
      <c r="DD698" s="76"/>
      <c r="DE698" s="76"/>
      <c r="DF698" s="76"/>
      <c r="DG698" s="76"/>
      <c r="DH698" s="76"/>
      <c r="DI698" s="76"/>
      <c r="DJ698" s="76"/>
      <c r="DK698" s="76"/>
      <c r="DL698" s="76"/>
      <c r="DM698" s="76"/>
      <c r="DN698" s="76"/>
      <c r="DO698" s="76"/>
      <c r="DP698" s="76"/>
      <c r="DQ698" s="76"/>
      <c r="DR698" s="76"/>
      <c r="DS698" s="76"/>
      <c r="DT698" s="76"/>
      <c r="DU698" s="76"/>
      <c r="DV698" s="76"/>
      <c r="DW698" s="76"/>
      <c r="DX698" s="76"/>
      <c r="DY698" s="76"/>
      <c r="DZ698" s="76"/>
      <c r="EA698" s="76"/>
      <c r="EB698" s="76"/>
      <c r="EC698" s="76"/>
    </row>
    <row r="699" spans="1:133" ht="17" x14ac:dyDescent="0.2">
      <c r="A699" s="100" t="str">
        <f>CONCATENATE(E699," ",F699)</f>
        <v xml:space="preserve">Odocoileus sp. </v>
      </c>
      <c r="C699" s="69" t="s">
        <v>1571</v>
      </c>
      <c r="D699" s="8" t="s">
        <v>2345</v>
      </c>
      <c r="E699" s="2" t="s">
        <v>34</v>
      </c>
      <c r="F699" s="2" t="s">
        <v>177</v>
      </c>
      <c r="G699" s="9">
        <v>41174</v>
      </c>
      <c r="H699" s="8" t="s">
        <v>90</v>
      </c>
      <c r="I699" s="9" t="s">
        <v>147</v>
      </c>
      <c r="J699" s="8" t="s">
        <v>390</v>
      </c>
      <c r="K699" s="69" t="s">
        <v>470</v>
      </c>
      <c r="L699" s="175" t="s">
        <v>144</v>
      </c>
      <c r="M699" s="134">
        <f>(7.8+7.5)/2</f>
        <v>7.65</v>
      </c>
      <c r="N699" s="61">
        <v>30.47</v>
      </c>
      <c r="O699" s="61">
        <v>-100.55</v>
      </c>
      <c r="P699" s="99">
        <v>104.19087652144</v>
      </c>
      <c r="Q699" s="69" t="s">
        <v>207</v>
      </c>
      <c r="R699" s="69" t="s">
        <v>2363</v>
      </c>
      <c r="T699" s="63" t="s">
        <v>166</v>
      </c>
      <c r="U699" s="63" t="s">
        <v>13</v>
      </c>
      <c r="X699" s="119">
        <v>14.97</v>
      </c>
      <c r="Y699" s="119">
        <v>10.199999999999999</v>
      </c>
      <c r="AD699" s="9" t="s">
        <v>146</v>
      </c>
      <c r="EA699" s="76"/>
      <c r="EB699" s="76"/>
      <c r="EC699" s="76"/>
    </row>
    <row r="700" spans="1:133" ht="17" x14ac:dyDescent="0.2">
      <c r="A700" s="100" t="str">
        <f>CONCATENATE(E700," ",F700)</f>
        <v xml:space="preserve">Odocoileus sp. </v>
      </c>
      <c r="C700" s="69" t="s">
        <v>1571</v>
      </c>
      <c r="D700" s="8" t="s">
        <v>2345</v>
      </c>
      <c r="E700" s="2" t="s">
        <v>34</v>
      </c>
      <c r="F700" s="2" t="s">
        <v>177</v>
      </c>
      <c r="G700" s="9">
        <v>41174</v>
      </c>
      <c r="H700" s="8" t="s">
        <v>91</v>
      </c>
      <c r="I700" s="9" t="s">
        <v>147</v>
      </c>
      <c r="J700" s="8" t="s">
        <v>390</v>
      </c>
      <c r="K700" s="69" t="s">
        <v>470</v>
      </c>
      <c r="L700" s="175" t="s">
        <v>144</v>
      </c>
      <c r="M700" s="134">
        <f>(7.8+7.5)/2</f>
        <v>7.65</v>
      </c>
      <c r="N700" s="61">
        <v>30.47</v>
      </c>
      <c r="O700" s="61">
        <v>-100.55</v>
      </c>
      <c r="P700" s="99">
        <v>104.19087652144</v>
      </c>
      <c r="Q700" s="69" t="s">
        <v>129</v>
      </c>
      <c r="R700" s="63" t="s">
        <v>2366</v>
      </c>
      <c r="T700" s="63" t="s">
        <v>166</v>
      </c>
      <c r="U700" s="63" t="s">
        <v>13</v>
      </c>
      <c r="X700" s="119">
        <v>15.77</v>
      </c>
      <c r="Y700" s="119">
        <v>10.7</v>
      </c>
      <c r="AD700" s="9" t="s">
        <v>145</v>
      </c>
      <c r="EA700" s="76"/>
      <c r="EB700" s="76"/>
      <c r="EC700" s="76"/>
    </row>
    <row r="701" spans="1:133" ht="17" x14ac:dyDescent="0.2">
      <c r="A701" s="100" t="str">
        <f>CONCATENATE(E701," ",F701)</f>
        <v xml:space="preserve">Odocoileus sp. </v>
      </c>
      <c r="C701" s="69" t="s">
        <v>1571</v>
      </c>
      <c r="D701" s="8" t="s">
        <v>2345</v>
      </c>
      <c r="E701" s="2" t="s">
        <v>34</v>
      </c>
      <c r="F701" s="2" t="s">
        <v>177</v>
      </c>
      <c r="G701" s="9">
        <v>41174</v>
      </c>
      <c r="I701" s="9" t="s">
        <v>147</v>
      </c>
      <c r="J701" s="8" t="s">
        <v>390</v>
      </c>
      <c r="K701" s="69" t="s">
        <v>470</v>
      </c>
      <c r="L701" s="175" t="s">
        <v>148</v>
      </c>
      <c r="M701" s="134">
        <f>(7.8+7.5)/2</f>
        <v>7.65</v>
      </c>
      <c r="N701" s="61">
        <v>30.47</v>
      </c>
      <c r="O701" s="61">
        <v>-100.55</v>
      </c>
      <c r="P701" s="99">
        <v>104.19087652144</v>
      </c>
      <c r="Q701" s="69" t="s">
        <v>208</v>
      </c>
      <c r="R701" s="69" t="s">
        <v>2397</v>
      </c>
      <c r="T701" s="63" t="s">
        <v>166</v>
      </c>
      <c r="U701" s="63" t="s">
        <v>13</v>
      </c>
      <c r="X701" s="119">
        <v>11.12</v>
      </c>
      <c r="Y701" s="119">
        <v>9.2799999999999994</v>
      </c>
      <c r="BK701" s="76"/>
      <c r="BL701" s="76"/>
      <c r="BM701" s="76"/>
      <c r="BN701" s="76"/>
      <c r="BO701" s="76"/>
      <c r="BP701" s="76"/>
      <c r="BQ701" s="76"/>
      <c r="BR701" s="76"/>
      <c r="BS701" s="76"/>
      <c r="BT701" s="76"/>
      <c r="BU701" s="76"/>
      <c r="BV701" s="76"/>
      <c r="BW701" s="76"/>
      <c r="BX701" s="76"/>
      <c r="BY701" s="76"/>
      <c r="BZ701" s="76"/>
      <c r="CA701" s="76"/>
      <c r="CB701" s="76"/>
      <c r="CC701" s="76"/>
      <c r="CD701" s="76"/>
      <c r="CE701" s="76"/>
      <c r="CF701" s="76"/>
      <c r="CG701" s="76"/>
      <c r="CH701" s="76"/>
      <c r="CI701" s="76"/>
      <c r="CJ701" s="76"/>
      <c r="CK701" s="76"/>
      <c r="CL701" s="76"/>
      <c r="CM701" s="76"/>
      <c r="CN701" s="76"/>
      <c r="CO701" s="76"/>
      <c r="CP701" s="76"/>
      <c r="CQ701" s="76"/>
      <c r="CR701" s="76"/>
      <c r="CS701" s="76"/>
      <c r="CT701" s="76"/>
      <c r="CU701" s="76"/>
      <c r="CV701" s="76"/>
      <c r="CW701" s="76"/>
      <c r="CX701" s="76"/>
      <c r="CY701" s="76"/>
      <c r="CZ701" s="76"/>
      <c r="DA701" s="76"/>
      <c r="DB701" s="76"/>
      <c r="DC701" s="76"/>
      <c r="DD701" s="76"/>
      <c r="DE701" s="76"/>
      <c r="DF701" s="76"/>
      <c r="DG701" s="76"/>
      <c r="DH701" s="76"/>
      <c r="DI701" s="76"/>
      <c r="DJ701" s="76"/>
      <c r="DK701" s="76"/>
      <c r="DL701" s="76"/>
      <c r="DM701" s="76"/>
      <c r="DN701" s="76"/>
      <c r="DO701" s="76"/>
      <c r="DP701" s="76"/>
      <c r="DQ701" s="76"/>
      <c r="DR701" s="76"/>
      <c r="DS701" s="76"/>
      <c r="DT701" s="76"/>
      <c r="DU701" s="76"/>
      <c r="DV701" s="76"/>
      <c r="DW701" s="76"/>
      <c r="DX701" s="76"/>
      <c r="DY701" s="76"/>
      <c r="DZ701" s="76"/>
      <c r="EA701" s="76"/>
      <c r="EB701" s="76"/>
      <c r="EC701" s="76"/>
    </row>
    <row r="702" spans="1:133" ht="17" x14ac:dyDescent="0.2">
      <c r="A702" s="100" t="str">
        <f>CONCATENATE(E702," ",F702)</f>
        <v xml:space="preserve">Odocoileus sp. </v>
      </c>
      <c r="C702" s="69" t="s">
        <v>1571</v>
      </c>
      <c r="D702" s="8" t="s">
        <v>2345</v>
      </c>
      <c r="E702" s="2" t="s">
        <v>34</v>
      </c>
      <c r="F702" s="2" t="s">
        <v>177</v>
      </c>
      <c r="G702" s="9">
        <v>41174</v>
      </c>
      <c r="I702" s="9" t="s">
        <v>147</v>
      </c>
      <c r="J702" s="8" t="s">
        <v>390</v>
      </c>
      <c r="K702" s="81"/>
      <c r="L702" s="175" t="s">
        <v>148</v>
      </c>
      <c r="M702" s="134">
        <f>(7.8+7.5)/2</f>
        <v>7.65</v>
      </c>
      <c r="N702" s="61">
        <v>30.47</v>
      </c>
      <c r="O702" s="61">
        <v>-100.55</v>
      </c>
      <c r="P702" s="99">
        <v>104.19087652144</v>
      </c>
      <c r="Q702" s="69" t="s">
        <v>209</v>
      </c>
      <c r="R702" s="69" t="s">
        <v>2386</v>
      </c>
      <c r="T702" s="63" t="s">
        <v>166</v>
      </c>
      <c r="U702" s="63" t="s">
        <v>13</v>
      </c>
      <c r="X702" s="119">
        <v>10.98</v>
      </c>
      <c r="Y702" s="119">
        <v>10.199999999999999</v>
      </c>
      <c r="EA702" s="76"/>
      <c r="EB702" s="76"/>
      <c r="EC702" s="76"/>
    </row>
    <row r="703" spans="1:133" ht="17" x14ac:dyDescent="0.2">
      <c r="A703" s="100" t="str">
        <f>CONCATENATE(E703," ",F703)</f>
        <v xml:space="preserve">Odocoileus sp. </v>
      </c>
      <c r="C703" s="69" t="s">
        <v>1571</v>
      </c>
      <c r="D703" s="8" t="s">
        <v>2345</v>
      </c>
      <c r="E703" s="2" t="s">
        <v>34</v>
      </c>
      <c r="F703" s="2" t="s">
        <v>177</v>
      </c>
      <c r="G703" s="9">
        <v>43136</v>
      </c>
      <c r="H703" s="8">
        <v>1</v>
      </c>
      <c r="I703" s="8" t="s">
        <v>1221</v>
      </c>
      <c r="J703" s="8" t="s">
        <v>582</v>
      </c>
      <c r="K703" s="81"/>
      <c r="L703" s="175" t="s">
        <v>203</v>
      </c>
      <c r="M703" s="99"/>
      <c r="Q703" s="69" t="s">
        <v>1896</v>
      </c>
      <c r="R703" s="63" t="s">
        <v>1629</v>
      </c>
      <c r="S703" s="69" t="s">
        <v>2399</v>
      </c>
      <c r="U703" s="63" t="s">
        <v>13</v>
      </c>
      <c r="X703" s="119">
        <v>55.9</v>
      </c>
      <c r="Y703" s="119">
        <v>34</v>
      </c>
      <c r="AD703" s="9" t="s">
        <v>1223</v>
      </c>
      <c r="BK703" s="76"/>
      <c r="BL703" s="76"/>
      <c r="BM703" s="76"/>
      <c r="BN703" s="76"/>
      <c r="BO703" s="76"/>
      <c r="BP703" s="76"/>
      <c r="BQ703" s="76"/>
      <c r="BR703" s="76"/>
      <c r="BS703" s="76"/>
      <c r="BT703" s="76"/>
      <c r="BU703" s="76"/>
      <c r="BV703" s="76"/>
      <c r="BW703" s="76"/>
      <c r="BX703" s="76"/>
      <c r="BY703" s="76"/>
      <c r="BZ703" s="76"/>
      <c r="CA703" s="76"/>
      <c r="CB703" s="76"/>
      <c r="CC703" s="76"/>
      <c r="CD703" s="76"/>
      <c r="CE703" s="76"/>
      <c r="CF703" s="76"/>
      <c r="CG703" s="76"/>
      <c r="CH703" s="76"/>
      <c r="CI703" s="76"/>
      <c r="CJ703" s="76"/>
      <c r="CK703" s="76"/>
      <c r="CL703" s="76"/>
      <c r="CM703" s="76"/>
      <c r="CN703" s="76"/>
      <c r="CO703" s="76"/>
      <c r="CP703" s="76"/>
      <c r="CQ703" s="76"/>
      <c r="CR703" s="76"/>
      <c r="CS703" s="76"/>
      <c r="CT703" s="76"/>
      <c r="CU703" s="76"/>
      <c r="CV703" s="76"/>
      <c r="CW703" s="76"/>
      <c r="CX703" s="76"/>
      <c r="CY703" s="76"/>
      <c r="CZ703" s="76"/>
      <c r="DA703" s="76"/>
      <c r="DB703" s="76"/>
      <c r="DC703" s="76"/>
      <c r="DD703" s="76"/>
      <c r="DE703" s="76"/>
      <c r="DF703" s="76"/>
      <c r="DG703" s="76"/>
      <c r="DH703" s="76"/>
      <c r="DI703" s="76"/>
      <c r="DJ703" s="76"/>
      <c r="DK703" s="76"/>
      <c r="DL703" s="76"/>
      <c r="DM703" s="76"/>
      <c r="DN703" s="76"/>
      <c r="DO703" s="76"/>
      <c r="DP703" s="76"/>
      <c r="DQ703" s="76"/>
      <c r="DR703" s="76"/>
      <c r="DS703" s="76"/>
      <c r="DT703" s="76"/>
      <c r="DU703" s="76"/>
      <c r="DV703" s="76"/>
      <c r="DW703" s="76"/>
      <c r="DX703" s="76"/>
      <c r="DY703" s="76"/>
      <c r="DZ703" s="76"/>
      <c r="EA703" s="76"/>
      <c r="EB703" s="76"/>
      <c r="EC703" s="76"/>
    </row>
    <row r="704" spans="1:133" ht="17" x14ac:dyDescent="0.2">
      <c r="A704" s="100" t="str">
        <f>CONCATENATE(E704," ",F704)</f>
        <v xml:space="preserve">Odocoileus sp. </v>
      </c>
      <c r="C704" s="69" t="s">
        <v>1571</v>
      </c>
      <c r="D704" s="8" t="s">
        <v>2345</v>
      </c>
      <c r="E704" s="2" t="s">
        <v>34</v>
      </c>
      <c r="F704" s="2" t="s">
        <v>177</v>
      </c>
      <c r="G704" s="9">
        <v>43136</v>
      </c>
      <c r="H704" s="8">
        <v>1</v>
      </c>
      <c r="I704" s="8" t="s">
        <v>1221</v>
      </c>
      <c r="J704" s="8" t="s">
        <v>582</v>
      </c>
      <c r="K704" s="81"/>
      <c r="L704" s="175" t="s">
        <v>1222</v>
      </c>
      <c r="M704" s="99"/>
      <c r="Q704" s="69" t="s">
        <v>1219</v>
      </c>
      <c r="R704" s="69" t="s">
        <v>109</v>
      </c>
      <c r="T704" s="63" t="s">
        <v>171</v>
      </c>
      <c r="U704" s="63" t="s">
        <v>13</v>
      </c>
      <c r="X704" s="119">
        <v>31.25</v>
      </c>
      <c r="Y704" s="119">
        <v>20.6</v>
      </c>
      <c r="AD704" s="9" t="s">
        <v>1220</v>
      </c>
      <c r="BK704" s="76"/>
      <c r="BL704" s="76"/>
      <c r="BM704" s="76"/>
      <c r="BN704" s="76"/>
      <c r="BO704" s="76"/>
      <c r="BP704" s="76"/>
      <c r="BQ704" s="76"/>
      <c r="BR704" s="76"/>
      <c r="BS704" s="76"/>
      <c r="BT704" s="76"/>
      <c r="BU704" s="76"/>
      <c r="BV704" s="76"/>
      <c r="BW704" s="76"/>
      <c r="BX704" s="76"/>
      <c r="BY704" s="76"/>
      <c r="BZ704" s="76"/>
      <c r="CA704" s="76"/>
      <c r="CB704" s="76"/>
      <c r="CC704" s="76"/>
      <c r="CD704" s="76"/>
      <c r="CE704" s="76"/>
      <c r="CF704" s="76"/>
      <c r="CG704" s="76"/>
      <c r="CH704" s="76"/>
      <c r="CI704" s="76"/>
      <c r="CJ704" s="76"/>
      <c r="CK704" s="76"/>
      <c r="CL704" s="76"/>
      <c r="CM704" s="76"/>
      <c r="CN704" s="76"/>
      <c r="CO704" s="76"/>
      <c r="CP704" s="76"/>
      <c r="CQ704" s="76"/>
      <c r="CR704" s="76"/>
      <c r="CS704" s="76"/>
      <c r="CT704" s="76"/>
      <c r="CU704" s="76"/>
      <c r="CV704" s="76"/>
      <c r="CW704" s="76"/>
      <c r="CX704" s="76"/>
      <c r="CY704" s="76"/>
      <c r="CZ704" s="76"/>
      <c r="DA704" s="76"/>
      <c r="DB704" s="76"/>
      <c r="DC704" s="76"/>
      <c r="DD704" s="76"/>
      <c r="DE704" s="76"/>
      <c r="DF704" s="76"/>
      <c r="DG704" s="76"/>
      <c r="DH704" s="76"/>
      <c r="DI704" s="76"/>
      <c r="DJ704" s="76"/>
      <c r="DK704" s="76"/>
      <c r="DL704" s="76"/>
      <c r="DM704" s="76"/>
      <c r="DN704" s="76"/>
      <c r="DO704" s="76"/>
      <c r="DP704" s="76"/>
      <c r="DQ704" s="76"/>
      <c r="DR704" s="76"/>
      <c r="DS704" s="76"/>
      <c r="DT704" s="76"/>
      <c r="DU704" s="76"/>
      <c r="DV704" s="76"/>
      <c r="DW704" s="76"/>
      <c r="DX704" s="76"/>
      <c r="DY704" s="76"/>
      <c r="DZ704" s="76"/>
      <c r="EA704" s="76"/>
      <c r="EB704" s="76"/>
      <c r="EC704" s="76"/>
    </row>
    <row r="705" spans="1:133" ht="17" x14ac:dyDescent="0.2">
      <c r="A705" s="100" t="str">
        <f>CONCATENATE(E705," ",F705)</f>
        <v xml:space="preserve">Odocoileus sp. </v>
      </c>
      <c r="B705" s="9" t="s">
        <v>1580</v>
      </c>
      <c r="C705" s="69" t="s">
        <v>1571</v>
      </c>
      <c r="D705" s="8" t="s">
        <v>2345</v>
      </c>
      <c r="E705" s="2" t="s">
        <v>34</v>
      </c>
      <c r="F705" s="2" t="s">
        <v>177</v>
      </c>
      <c r="G705" s="9">
        <v>43192</v>
      </c>
      <c r="H705" s="8">
        <v>1</v>
      </c>
      <c r="I705" s="9" t="s">
        <v>1581</v>
      </c>
      <c r="K705" s="69" t="s">
        <v>175</v>
      </c>
      <c r="L705" s="175" t="s">
        <v>203</v>
      </c>
      <c r="M705" s="99"/>
      <c r="N705" s="63"/>
      <c r="O705" s="63"/>
      <c r="Q705" s="69" t="s">
        <v>129</v>
      </c>
      <c r="R705" s="63" t="s">
        <v>2366</v>
      </c>
      <c r="T705" s="63" t="s">
        <v>166</v>
      </c>
      <c r="U705" s="63" t="s">
        <v>13</v>
      </c>
      <c r="X705" s="61">
        <v>16.8</v>
      </c>
      <c r="Y705" s="61">
        <v>9.2100000000000009</v>
      </c>
      <c r="Z705" s="63"/>
      <c r="AA705" s="181"/>
      <c r="AB705" s="61"/>
      <c r="AC705" s="8"/>
      <c r="BK705" s="76"/>
      <c r="BL705" s="76"/>
      <c r="BM705" s="76"/>
      <c r="BN705" s="76"/>
      <c r="BO705" s="76"/>
      <c r="BP705" s="76"/>
      <c r="BQ705" s="76"/>
      <c r="BR705" s="76"/>
      <c r="BS705" s="76"/>
      <c r="BT705" s="76"/>
      <c r="BU705" s="76"/>
      <c r="BV705" s="76"/>
      <c r="BW705" s="76"/>
      <c r="BX705" s="76"/>
      <c r="BY705" s="76"/>
      <c r="BZ705" s="76"/>
      <c r="CA705" s="76"/>
      <c r="CB705" s="76"/>
      <c r="CC705" s="76"/>
      <c r="CD705" s="76"/>
      <c r="CE705" s="76"/>
      <c r="CF705" s="76"/>
      <c r="CG705" s="76"/>
      <c r="CH705" s="76"/>
      <c r="CI705" s="76"/>
      <c r="CJ705" s="76"/>
      <c r="CK705" s="76"/>
      <c r="CL705" s="76"/>
      <c r="CM705" s="76"/>
      <c r="CN705" s="76"/>
      <c r="CO705" s="76"/>
      <c r="CP705" s="76"/>
      <c r="CQ705" s="76"/>
      <c r="CR705" s="76"/>
      <c r="CS705" s="76"/>
      <c r="CT705" s="76"/>
      <c r="CU705" s="76"/>
      <c r="CV705" s="76"/>
      <c r="CW705" s="76"/>
      <c r="CX705" s="76"/>
      <c r="CY705" s="76"/>
      <c r="CZ705" s="76"/>
      <c r="DA705" s="76"/>
      <c r="DB705" s="76"/>
      <c r="DC705" s="76"/>
      <c r="DD705" s="76"/>
      <c r="DE705" s="76"/>
      <c r="DF705" s="76"/>
      <c r="DG705" s="76"/>
      <c r="DH705" s="76"/>
      <c r="DI705" s="76"/>
      <c r="DJ705" s="76"/>
      <c r="DK705" s="76"/>
      <c r="DL705" s="76"/>
      <c r="DM705" s="76"/>
      <c r="DN705" s="76"/>
      <c r="DO705" s="76"/>
      <c r="DP705" s="76"/>
      <c r="DQ705" s="76"/>
      <c r="DR705" s="76"/>
      <c r="DS705" s="76"/>
      <c r="DT705" s="76"/>
      <c r="DU705" s="76"/>
      <c r="DV705" s="76"/>
      <c r="DW705" s="76"/>
      <c r="DX705" s="76"/>
      <c r="DY705" s="76"/>
      <c r="DZ705" s="76"/>
      <c r="EA705" s="76"/>
      <c r="EB705" s="76"/>
      <c r="EC705" s="76"/>
    </row>
    <row r="706" spans="1:133" ht="17" x14ac:dyDescent="0.2">
      <c r="A706" s="100" t="str">
        <f>CONCATENATE(E706," ",F706)</f>
        <v xml:space="preserve">Odocoileus sp. </v>
      </c>
      <c r="B706" s="69" t="s">
        <v>1593</v>
      </c>
      <c r="C706" s="69" t="s">
        <v>1571</v>
      </c>
      <c r="D706" s="8" t="s">
        <v>2345</v>
      </c>
      <c r="E706" s="2" t="s">
        <v>34</v>
      </c>
      <c r="F706" s="2" t="s">
        <v>177</v>
      </c>
      <c r="G706" s="69">
        <v>43279</v>
      </c>
      <c r="H706" s="69">
        <v>3</v>
      </c>
      <c r="I706" s="69" t="s">
        <v>1590</v>
      </c>
      <c r="J706" s="63" t="s">
        <v>1591</v>
      </c>
      <c r="K706" s="69" t="s">
        <v>470</v>
      </c>
      <c r="M706" s="99"/>
      <c r="N706" s="107"/>
      <c r="O706" s="107"/>
      <c r="P706" s="69"/>
      <c r="Q706" s="69" t="s">
        <v>207</v>
      </c>
      <c r="R706" s="69" t="s">
        <v>2363</v>
      </c>
      <c r="T706" s="69" t="s">
        <v>166</v>
      </c>
      <c r="U706" s="63" t="s">
        <v>13</v>
      </c>
      <c r="W706" s="105"/>
      <c r="X706" s="61">
        <v>13.43</v>
      </c>
      <c r="Y706" s="61">
        <v>7.62</v>
      </c>
      <c r="Z706" s="63"/>
      <c r="AA706" s="137"/>
      <c r="AB706" s="135"/>
      <c r="AC706" s="105"/>
      <c r="AD706" s="69"/>
      <c r="EA706" s="76"/>
      <c r="EB706" s="76"/>
      <c r="EC706" s="76"/>
    </row>
    <row r="707" spans="1:133" ht="17" x14ac:dyDescent="0.2">
      <c r="A707" s="100" t="str">
        <f>CONCATENATE(E707," ",F707)</f>
        <v xml:space="preserve">Odocoileus sp. </v>
      </c>
      <c r="B707" s="9" t="s">
        <v>305</v>
      </c>
      <c r="C707" s="69" t="s">
        <v>1571</v>
      </c>
      <c r="D707" s="8" t="s">
        <v>2345</v>
      </c>
      <c r="E707" s="2" t="s">
        <v>34</v>
      </c>
      <c r="F707" s="2" t="s">
        <v>177</v>
      </c>
      <c r="G707" s="9" t="s">
        <v>1538</v>
      </c>
      <c r="H707" s="8">
        <v>-999</v>
      </c>
      <c r="I707" s="9" t="s">
        <v>317</v>
      </c>
      <c r="J707" s="8" t="s">
        <v>413</v>
      </c>
      <c r="K707" s="69" t="s">
        <v>175</v>
      </c>
      <c r="L707" s="175" t="s">
        <v>395</v>
      </c>
      <c r="M707" s="99"/>
      <c r="Q707" s="69" t="s">
        <v>207</v>
      </c>
      <c r="R707" s="69" t="s">
        <v>2363</v>
      </c>
      <c r="T707" s="63" t="s">
        <v>171</v>
      </c>
      <c r="U707" s="63" t="s">
        <v>13</v>
      </c>
      <c r="X707" s="119">
        <v>16.850000000000001</v>
      </c>
      <c r="Y707" s="119">
        <v>8.02</v>
      </c>
      <c r="AD707" s="9" t="s">
        <v>1203</v>
      </c>
      <c r="BK707" s="76"/>
      <c r="BL707" s="76"/>
      <c r="BM707" s="76"/>
      <c r="BN707" s="76"/>
      <c r="BO707" s="76"/>
      <c r="BP707" s="76"/>
      <c r="BQ707" s="76"/>
      <c r="BR707" s="76"/>
      <c r="BS707" s="76"/>
      <c r="BT707" s="76"/>
      <c r="BU707" s="76"/>
      <c r="BV707" s="76"/>
      <c r="BW707" s="76"/>
      <c r="BX707" s="76"/>
      <c r="BY707" s="76"/>
      <c r="BZ707" s="76"/>
      <c r="CA707" s="76"/>
      <c r="CB707" s="76"/>
      <c r="CC707" s="76"/>
      <c r="CD707" s="76"/>
      <c r="CE707" s="76"/>
      <c r="CF707" s="76"/>
      <c r="CG707" s="76"/>
      <c r="CH707" s="76"/>
      <c r="CI707" s="76"/>
      <c r="CJ707" s="76"/>
      <c r="CK707" s="76"/>
      <c r="CL707" s="76"/>
      <c r="CM707" s="76"/>
      <c r="CN707" s="76"/>
      <c r="CO707" s="76"/>
      <c r="CP707" s="76"/>
      <c r="CQ707" s="76"/>
      <c r="CR707" s="76"/>
      <c r="CS707" s="76"/>
      <c r="CT707" s="76"/>
      <c r="CU707" s="76"/>
      <c r="CV707" s="76"/>
      <c r="CW707" s="76"/>
      <c r="CX707" s="76"/>
      <c r="CY707" s="76"/>
      <c r="CZ707" s="76"/>
      <c r="DA707" s="76"/>
      <c r="DB707" s="76"/>
      <c r="DC707" s="76"/>
      <c r="DD707" s="76"/>
      <c r="DE707" s="76"/>
      <c r="DF707" s="76"/>
      <c r="DG707" s="76"/>
      <c r="DH707" s="76"/>
      <c r="DI707" s="76"/>
      <c r="DJ707" s="76"/>
      <c r="DK707" s="76"/>
      <c r="DL707" s="76"/>
      <c r="DM707" s="76"/>
      <c r="DN707" s="76"/>
      <c r="DO707" s="76"/>
      <c r="DP707" s="76"/>
      <c r="DQ707" s="76"/>
      <c r="DR707" s="76"/>
      <c r="DS707" s="76"/>
      <c r="DT707" s="76"/>
      <c r="DU707" s="76"/>
      <c r="DV707" s="76"/>
      <c r="DW707" s="76"/>
      <c r="DX707" s="76"/>
      <c r="DY707" s="76"/>
      <c r="DZ707" s="76"/>
      <c r="EA707" s="76"/>
      <c r="EB707" s="76"/>
      <c r="EC707" s="76"/>
    </row>
    <row r="708" spans="1:133" ht="17" x14ac:dyDescent="0.2">
      <c r="A708" s="100" t="str">
        <f>CONCATENATE(E708," ",F708)</f>
        <v xml:space="preserve">Odocoileus sp. </v>
      </c>
      <c r="B708" s="9" t="s">
        <v>305</v>
      </c>
      <c r="C708" s="69" t="s">
        <v>1571</v>
      </c>
      <c r="D708" s="8" t="s">
        <v>2345</v>
      </c>
      <c r="E708" s="2" t="s">
        <v>34</v>
      </c>
      <c r="F708" s="2" t="s">
        <v>177</v>
      </c>
      <c r="G708" s="9" t="s">
        <v>1538</v>
      </c>
      <c r="H708" s="8">
        <v>-999</v>
      </c>
      <c r="I708" s="9" t="s">
        <v>317</v>
      </c>
      <c r="J708" s="8" t="s">
        <v>413</v>
      </c>
      <c r="K708" s="69" t="s">
        <v>175</v>
      </c>
      <c r="L708" s="175" t="s">
        <v>395</v>
      </c>
      <c r="M708" s="99"/>
      <c r="Q708" s="69" t="s">
        <v>16</v>
      </c>
      <c r="R708" s="69" t="s">
        <v>2363</v>
      </c>
      <c r="T708" s="63" t="s">
        <v>166</v>
      </c>
      <c r="U708" s="63" t="s">
        <v>13</v>
      </c>
      <c r="X708" s="119">
        <v>14.22</v>
      </c>
      <c r="Y708" s="119">
        <v>7.93</v>
      </c>
      <c r="AD708" s="9" t="s">
        <v>318</v>
      </c>
      <c r="BK708" s="76"/>
      <c r="BL708" s="76"/>
      <c r="BM708" s="76"/>
      <c r="BN708" s="76"/>
      <c r="BO708" s="76"/>
      <c r="BP708" s="76"/>
      <c r="BQ708" s="76"/>
      <c r="BR708" s="76"/>
      <c r="BS708" s="76"/>
      <c r="BT708" s="76"/>
      <c r="BU708" s="76"/>
      <c r="BV708" s="76"/>
      <c r="BW708" s="76"/>
      <c r="BX708" s="76"/>
      <c r="BY708" s="76"/>
      <c r="BZ708" s="76"/>
      <c r="CA708" s="76"/>
      <c r="CB708" s="76"/>
      <c r="CC708" s="76"/>
      <c r="CD708" s="76"/>
      <c r="CE708" s="76"/>
      <c r="CF708" s="76"/>
      <c r="CG708" s="76"/>
      <c r="CH708" s="76"/>
      <c r="CI708" s="76"/>
      <c r="CJ708" s="76"/>
      <c r="CK708" s="76"/>
      <c r="CL708" s="76"/>
      <c r="CM708" s="76"/>
      <c r="CN708" s="76"/>
      <c r="CO708" s="76"/>
      <c r="CP708" s="76"/>
      <c r="CQ708" s="76"/>
      <c r="CR708" s="76"/>
      <c r="CS708" s="76"/>
      <c r="CT708" s="76"/>
      <c r="CU708" s="76"/>
      <c r="CV708" s="76"/>
      <c r="CW708" s="76"/>
      <c r="CX708" s="76"/>
      <c r="CY708" s="76"/>
      <c r="CZ708" s="76"/>
      <c r="DA708" s="76"/>
      <c r="DB708" s="76"/>
      <c r="DC708" s="76"/>
      <c r="DD708" s="76"/>
      <c r="DE708" s="76"/>
      <c r="DF708" s="76"/>
      <c r="DG708" s="76"/>
      <c r="DH708" s="76"/>
      <c r="DI708" s="76"/>
      <c r="DJ708" s="76"/>
      <c r="DK708" s="76"/>
      <c r="DL708" s="76"/>
      <c r="DM708" s="76"/>
      <c r="DN708" s="76"/>
      <c r="DO708" s="76"/>
      <c r="DP708" s="76"/>
      <c r="DQ708" s="76"/>
      <c r="DR708" s="76"/>
      <c r="DS708" s="76"/>
      <c r="DT708" s="76"/>
      <c r="DU708" s="76"/>
      <c r="DV708" s="76"/>
      <c r="DW708" s="76"/>
      <c r="DX708" s="76"/>
      <c r="DY708" s="76"/>
      <c r="DZ708" s="76"/>
      <c r="EA708" s="76"/>
      <c r="EB708" s="76"/>
      <c r="EC708" s="76"/>
    </row>
    <row r="709" spans="1:133" ht="17" x14ac:dyDescent="0.2">
      <c r="A709" s="100" t="str">
        <f>CONCATENATE(E709," ",F709)</f>
        <v xml:space="preserve">Odocoileus sp. </v>
      </c>
      <c r="B709" s="9" t="s">
        <v>305</v>
      </c>
      <c r="C709" s="69" t="s">
        <v>1571</v>
      </c>
      <c r="D709" s="8" t="s">
        <v>2345</v>
      </c>
      <c r="E709" s="2" t="s">
        <v>34</v>
      </c>
      <c r="F709" s="2" t="s">
        <v>177</v>
      </c>
      <c r="G709" s="9" t="s">
        <v>1538</v>
      </c>
      <c r="H709" s="8">
        <v>-999</v>
      </c>
      <c r="I709" s="9" t="s">
        <v>317</v>
      </c>
      <c r="J709" s="8" t="s">
        <v>413</v>
      </c>
      <c r="K709" s="69" t="s">
        <v>175</v>
      </c>
      <c r="L709" s="175" t="s">
        <v>395</v>
      </c>
      <c r="M709" s="99"/>
      <c r="Q709" s="69" t="s">
        <v>42</v>
      </c>
      <c r="R709" s="69" t="s">
        <v>253</v>
      </c>
      <c r="T709" s="63" t="s">
        <v>166</v>
      </c>
      <c r="U709" s="63" t="s">
        <v>13</v>
      </c>
      <c r="X709" s="119">
        <v>14.77</v>
      </c>
      <c r="Y709" s="119">
        <v>7.37</v>
      </c>
      <c r="AD709" s="9" t="s">
        <v>319</v>
      </c>
      <c r="BK709" s="76"/>
      <c r="BL709" s="76"/>
      <c r="BM709" s="76"/>
      <c r="BN709" s="76"/>
      <c r="BO709" s="76"/>
      <c r="BP709" s="76"/>
      <c r="BQ709" s="76"/>
      <c r="BR709" s="76"/>
      <c r="BS709" s="76"/>
      <c r="BT709" s="76"/>
      <c r="BU709" s="76"/>
      <c r="BV709" s="76"/>
      <c r="BW709" s="76"/>
      <c r="BX709" s="76"/>
      <c r="BY709" s="76"/>
      <c r="BZ709" s="76"/>
      <c r="CA709" s="76"/>
      <c r="CB709" s="76"/>
      <c r="CC709" s="76"/>
      <c r="CD709" s="76"/>
      <c r="CE709" s="76"/>
      <c r="CF709" s="76"/>
      <c r="CG709" s="76"/>
      <c r="CH709" s="76"/>
      <c r="CI709" s="76"/>
      <c r="CJ709" s="76"/>
      <c r="CK709" s="76"/>
      <c r="CL709" s="76"/>
      <c r="CM709" s="76"/>
      <c r="CN709" s="76"/>
      <c r="CO709" s="76"/>
      <c r="CP709" s="76"/>
      <c r="CQ709" s="76"/>
      <c r="CR709" s="76"/>
      <c r="CS709" s="76"/>
      <c r="CT709" s="76"/>
      <c r="CU709" s="76"/>
      <c r="CV709" s="76"/>
      <c r="CW709" s="76"/>
      <c r="CX709" s="76"/>
      <c r="CY709" s="76"/>
      <c r="CZ709" s="76"/>
      <c r="DA709" s="76"/>
      <c r="DB709" s="76"/>
      <c r="DC709" s="76"/>
      <c r="DD709" s="76"/>
      <c r="DE709" s="76"/>
      <c r="DF709" s="76"/>
      <c r="DG709" s="76"/>
      <c r="DH709" s="76"/>
      <c r="DI709" s="76"/>
      <c r="DJ709" s="76"/>
      <c r="DK709" s="76"/>
      <c r="DL709" s="76"/>
      <c r="DM709" s="76"/>
      <c r="DN709" s="76"/>
      <c r="DO709" s="76"/>
      <c r="DP709" s="76"/>
      <c r="DQ709" s="76"/>
      <c r="DR709" s="76"/>
      <c r="DS709" s="76"/>
      <c r="DT709" s="76"/>
      <c r="DU709" s="76"/>
      <c r="DV709" s="76"/>
      <c r="DW709" s="76"/>
      <c r="DX709" s="76"/>
      <c r="DY709" s="76"/>
      <c r="DZ709" s="76"/>
      <c r="EA709" s="76"/>
      <c r="EB709" s="76"/>
      <c r="EC709" s="76"/>
    </row>
    <row r="710" spans="1:133" ht="17" x14ac:dyDescent="0.2">
      <c r="A710" s="100" t="str">
        <f>CONCATENATE(E710," ",F710)</f>
        <v>Odocoileus virginianus</v>
      </c>
      <c r="B710" s="9" t="s">
        <v>1673</v>
      </c>
      <c r="C710" s="69" t="s">
        <v>1571</v>
      </c>
      <c r="D710" s="8" t="s">
        <v>2345</v>
      </c>
      <c r="E710" s="2" t="s">
        <v>34</v>
      </c>
      <c r="F710" s="2" t="s">
        <v>1676</v>
      </c>
      <c r="G710" s="69">
        <v>933</v>
      </c>
      <c r="H710" s="8">
        <v>3675</v>
      </c>
      <c r="I710" s="69" t="s">
        <v>1309</v>
      </c>
      <c r="J710" s="8" t="s">
        <v>412</v>
      </c>
      <c r="K710" s="69" t="s">
        <v>175</v>
      </c>
      <c r="L710" s="175" t="s">
        <v>1855</v>
      </c>
      <c r="M710" s="134">
        <f>(20.176+22.63)/2</f>
        <v>21.402999999999999</v>
      </c>
      <c r="N710" s="61">
        <v>29.62</v>
      </c>
      <c r="O710" s="61">
        <v>-98.37</v>
      </c>
      <c r="P710" s="99">
        <v>126.402078446346</v>
      </c>
      <c r="Q710" s="69" t="s">
        <v>183</v>
      </c>
      <c r="R710" s="69" t="s">
        <v>2378</v>
      </c>
      <c r="T710" s="63" t="s">
        <v>171</v>
      </c>
      <c r="U710" s="63" t="s">
        <v>13</v>
      </c>
      <c r="X710" s="119">
        <v>15.32</v>
      </c>
      <c r="Y710" s="119">
        <v>13.3</v>
      </c>
      <c r="BK710" s="76"/>
      <c r="BL710" s="76"/>
      <c r="BM710" s="76"/>
      <c r="BN710" s="76"/>
      <c r="BO710" s="76"/>
      <c r="BP710" s="76"/>
      <c r="BQ710" s="76"/>
      <c r="BR710" s="76"/>
      <c r="BS710" s="76"/>
      <c r="BT710" s="76"/>
      <c r="BU710" s="76"/>
      <c r="BV710" s="76"/>
      <c r="BW710" s="76"/>
      <c r="BX710" s="76"/>
      <c r="BY710" s="76"/>
      <c r="BZ710" s="76"/>
      <c r="CA710" s="76"/>
      <c r="CB710" s="76"/>
      <c r="CC710" s="76"/>
      <c r="CD710" s="76"/>
      <c r="CE710" s="76"/>
      <c r="CF710" s="76"/>
      <c r="CG710" s="76"/>
      <c r="CH710" s="76"/>
      <c r="CI710" s="76"/>
      <c r="CJ710" s="76"/>
      <c r="CK710" s="76"/>
      <c r="CL710" s="76"/>
      <c r="CM710" s="76"/>
      <c r="CN710" s="76"/>
      <c r="CO710" s="76"/>
      <c r="CP710" s="76"/>
      <c r="CQ710" s="76"/>
      <c r="CR710" s="76"/>
      <c r="CS710" s="76"/>
      <c r="CT710" s="76"/>
      <c r="CU710" s="76"/>
      <c r="CV710" s="76"/>
      <c r="CW710" s="76"/>
      <c r="CX710" s="76"/>
      <c r="CY710" s="76"/>
      <c r="CZ710" s="76"/>
      <c r="DA710" s="76"/>
      <c r="DB710" s="76"/>
      <c r="DC710" s="76"/>
      <c r="DD710" s="76"/>
      <c r="DE710" s="76"/>
      <c r="DF710" s="76"/>
      <c r="DG710" s="76"/>
      <c r="DH710" s="76"/>
      <c r="DI710" s="76"/>
      <c r="DJ710" s="76"/>
      <c r="DK710" s="76"/>
      <c r="DL710" s="76"/>
      <c r="DM710" s="76"/>
      <c r="DN710" s="76"/>
      <c r="DO710" s="76"/>
      <c r="DP710" s="76"/>
      <c r="DQ710" s="76"/>
      <c r="DR710" s="76"/>
      <c r="DS710" s="76"/>
      <c r="DT710" s="76"/>
      <c r="DU710" s="76"/>
      <c r="DV710" s="76"/>
      <c r="DW710" s="76"/>
      <c r="DX710" s="76"/>
      <c r="DY710" s="76"/>
      <c r="DZ710" s="76"/>
      <c r="EA710" s="76"/>
      <c r="EB710" s="76"/>
      <c r="EC710" s="76"/>
    </row>
    <row r="711" spans="1:133" ht="17" x14ac:dyDescent="0.2">
      <c r="A711" s="100" t="str">
        <f>CONCATENATE(E711," ",F711)</f>
        <v>Odocoileus virginianus</v>
      </c>
      <c r="B711" s="9" t="s">
        <v>2148</v>
      </c>
      <c r="C711" s="69" t="s">
        <v>1571</v>
      </c>
      <c r="D711" s="8" t="s">
        <v>2345</v>
      </c>
      <c r="E711" s="2" t="s">
        <v>34</v>
      </c>
      <c r="F711" s="2" t="s">
        <v>1676</v>
      </c>
      <c r="G711" s="9">
        <v>43407</v>
      </c>
      <c r="H711" s="8">
        <v>71</v>
      </c>
      <c r="I711" s="9" t="s">
        <v>1074</v>
      </c>
      <c r="J711" s="8" t="s">
        <v>398</v>
      </c>
      <c r="K711" s="69" t="s">
        <v>175</v>
      </c>
      <c r="L711" s="175" t="s">
        <v>2142</v>
      </c>
      <c r="Q711" s="69" t="s">
        <v>2145</v>
      </c>
      <c r="R711" s="69" t="s">
        <v>2364</v>
      </c>
      <c r="T711" s="63" t="s">
        <v>171</v>
      </c>
      <c r="U711" s="63" t="s">
        <v>13</v>
      </c>
      <c r="X711" s="119">
        <v>15.83</v>
      </c>
      <c r="Y711" s="119">
        <v>9.35</v>
      </c>
      <c r="AD711" s="9" t="s">
        <v>2143</v>
      </c>
      <c r="BK711" s="76"/>
      <c r="BL711" s="76"/>
      <c r="BM711" s="76"/>
      <c r="BN711" s="76"/>
      <c r="BO711" s="76"/>
      <c r="BP711" s="76"/>
      <c r="BQ711" s="76"/>
      <c r="BR711" s="76"/>
      <c r="BS711" s="76"/>
      <c r="BT711" s="76"/>
      <c r="BU711" s="76"/>
      <c r="BV711" s="76"/>
      <c r="BW711" s="76"/>
      <c r="BX711" s="76"/>
      <c r="BY711" s="76"/>
      <c r="BZ711" s="76"/>
      <c r="CA711" s="76"/>
      <c r="CB711" s="76"/>
      <c r="CC711" s="76"/>
      <c r="CD711" s="76"/>
      <c r="CE711" s="76"/>
      <c r="CF711" s="76"/>
      <c r="CG711" s="76"/>
      <c r="CH711" s="76"/>
      <c r="CI711" s="76"/>
      <c r="CJ711" s="76"/>
      <c r="CK711" s="76"/>
      <c r="CL711" s="76"/>
      <c r="CM711" s="76"/>
      <c r="CN711" s="76"/>
      <c r="CO711" s="76"/>
      <c r="CP711" s="76"/>
      <c r="CQ711" s="76"/>
      <c r="CR711" s="76"/>
      <c r="CS711" s="76"/>
      <c r="CT711" s="76"/>
      <c r="CU711" s="76"/>
      <c r="CV711" s="76"/>
      <c r="CW711" s="76"/>
      <c r="CX711" s="76"/>
      <c r="CY711" s="76"/>
      <c r="CZ711" s="76"/>
      <c r="DA711" s="76"/>
      <c r="DB711" s="76"/>
      <c r="DC711" s="76"/>
      <c r="DD711" s="76"/>
      <c r="DE711" s="76"/>
      <c r="DF711" s="76"/>
      <c r="DG711" s="76"/>
      <c r="DH711" s="76"/>
      <c r="DI711" s="76"/>
      <c r="DJ711" s="76"/>
      <c r="DK711" s="76"/>
      <c r="DL711" s="76"/>
      <c r="DM711" s="76"/>
      <c r="DN711" s="76"/>
      <c r="DO711" s="76"/>
      <c r="DP711" s="76"/>
      <c r="DQ711" s="76"/>
      <c r="DR711" s="76"/>
      <c r="DS711" s="76"/>
      <c r="DT711" s="76"/>
      <c r="DU711" s="76"/>
      <c r="DV711" s="76"/>
      <c r="DW711" s="76"/>
      <c r="DX711" s="76"/>
      <c r="DY711" s="76"/>
      <c r="DZ711" s="76"/>
      <c r="EA711" s="76"/>
      <c r="EB711" s="76"/>
      <c r="EC711" s="76"/>
    </row>
    <row r="712" spans="1:133" ht="17" x14ac:dyDescent="0.2">
      <c r="A712" s="100" t="str">
        <f>CONCATENATE(E712," ",F712)</f>
        <v xml:space="preserve">Odocoileus </v>
      </c>
      <c r="B712" s="9" t="s">
        <v>2150</v>
      </c>
      <c r="C712" s="69" t="s">
        <v>1571</v>
      </c>
      <c r="D712" s="8" t="s">
        <v>2345</v>
      </c>
      <c r="E712" s="2" t="s">
        <v>34</v>
      </c>
      <c r="F712" s="100"/>
      <c r="G712" s="9">
        <v>43407</v>
      </c>
      <c r="H712" s="8" t="s">
        <v>2149</v>
      </c>
      <c r="I712" s="9" t="s">
        <v>1074</v>
      </c>
      <c r="J712" s="8" t="s">
        <v>398</v>
      </c>
      <c r="K712" s="69" t="s">
        <v>175</v>
      </c>
      <c r="Q712" s="69" t="s">
        <v>207</v>
      </c>
      <c r="R712" s="69" t="s">
        <v>2363</v>
      </c>
      <c r="T712" s="63" t="s">
        <v>171</v>
      </c>
      <c r="U712" s="63" t="s">
        <v>13</v>
      </c>
      <c r="X712" s="119">
        <v>14.33</v>
      </c>
      <c r="Y712" s="119">
        <v>8.6</v>
      </c>
      <c r="AD712" s="9" t="s">
        <v>2152</v>
      </c>
      <c r="EA712" s="76"/>
      <c r="EB712" s="76"/>
      <c r="EC712" s="76"/>
    </row>
    <row r="713" spans="1:133" ht="17" x14ac:dyDescent="0.2">
      <c r="A713" s="100" t="str">
        <f>CONCATENATE(E713," ",F713)</f>
        <v>Sus scrofua</v>
      </c>
      <c r="B713" s="69" t="s">
        <v>1734</v>
      </c>
      <c r="C713" s="8" t="s">
        <v>1571</v>
      </c>
      <c r="D713" s="8" t="s">
        <v>2348</v>
      </c>
      <c r="E713" s="106" t="s">
        <v>1737</v>
      </c>
      <c r="F713" s="106" t="s">
        <v>1738</v>
      </c>
      <c r="G713" s="69">
        <v>40540</v>
      </c>
      <c r="H713" s="63">
        <v>-999</v>
      </c>
      <c r="I713" s="69" t="s">
        <v>599</v>
      </c>
      <c r="J713" s="63" t="s">
        <v>600</v>
      </c>
      <c r="K713" s="69" t="s">
        <v>1635</v>
      </c>
      <c r="N713" s="61">
        <v>30.59</v>
      </c>
      <c r="O713" s="61">
        <v>-98.64</v>
      </c>
      <c r="P713" s="63">
        <v>100.5</v>
      </c>
      <c r="Q713" s="69" t="s">
        <v>154</v>
      </c>
      <c r="R713" s="69" t="s">
        <v>2375</v>
      </c>
      <c r="T713" s="63" t="s">
        <v>166</v>
      </c>
      <c r="U713" s="63" t="s">
        <v>13</v>
      </c>
      <c r="X713" s="119">
        <v>12.49</v>
      </c>
      <c r="Y713" s="119">
        <v>10.38</v>
      </c>
      <c r="AC713" s="69"/>
      <c r="AD713" s="69" t="s">
        <v>1736</v>
      </c>
      <c r="BK713" s="76"/>
      <c r="BL713" s="76"/>
      <c r="BM713" s="76"/>
      <c r="BN713" s="76"/>
      <c r="BO713" s="76"/>
      <c r="BP713" s="76"/>
      <c r="BQ713" s="76"/>
      <c r="BR713" s="76"/>
      <c r="BS713" s="76"/>
      <c r="BT713" s="76"/>
      <c r="BU713" s="76"/>
      <c r="BV713" s="76"/>
      <c r="BW713" s="76"/>
      <c r="BX713" s="76"/>
      <c r="BY713" s="76"/>
      <c r="BZ713" s="76"/>
      <c r="CA713" s="76"/>
      <c r="CB713" s="76"/>
      <c r="CC713" s="76"/>
      <c r="CD713" s="76"/>
      <c r="CE713" s="76"/>
      <c r="CF713" s="76"/>
      <c r="CG713" s="76"/>
      <c r="CH713" s="76"/>
      <c r="CI713" s="76"/>
      <c r="CJ713" s="76"/>
      <c r="CK713" s="76"/>
      <c r="CL713" s="76"/>
      <c r="CM713" s="76"/>
      <c r="CN713" s="76"/>
      <c r="CO713" s="76"/>
      <c r="CP713" s="76"/>
      <c r="CQ713" s="76"/>
      <c r="CR713" s="76"/>
      <c r="CS713" s="76"/>
      <c r="CT713" s="76"/>
      <c r="CU713" s="76"/>
      <c r="CV713" s="76"/>
      <c r="CW713" s="76"/>
      <c r="CX713" s="76"/>
      <c r="CY713" s="76"/>
      <c r="CZ713" s="76"/>
      <c r="DA713" s="76"/>
      <c r="DB713" s="76"/>
      <c r="DC713" s="76"/>
      <c r="DD713" s="76"/>
      <c r="DE713" s="76"/>
      <c r="DF713" s="76"/>
      <c r="DG713" s="76"/>
      <c r="DH713" s="76"/>
      <c r="DI713" s="76"/>
      <c r="DJ713" s="76"/>
      <c r="DK713" s="76"/>
      <c r="DL713" s="76"/>
      <c r="DM713" s="76"/>
      <c r="DN713" s="76"/>
      <c r="DO713" s="76"/>
      <c r="DP713" s="76"/>
      <c r="DQ713" s="76"/>
      <c r="DR713" s="76"/>
      <c r="DS713" s="76"/>
      <c r="DT713" s="76"/>
      <c r="DU713" s="76"/>
      <c r="DV713" s="76"/>
      <c r="DW713" s="76"/>
      <c r="DX713" s="76"/>
      <c r="DY713" s="76"/>
      <c r="DZ713" s="76"/>
      <c r="EA713" s="76"/>
      <c r="EB713" s="76"/>
      <c r="EC713" s="76"/>
    </row>
    <row r="714" spans="1:133" ht="17" x14ac:dyDescent="0.2">
      <c r="A714" s="100" t="str">
        <f>CONCATENATE(E714," ",F714)</f>
        <v>Mylohyus nasutus</v>
      </c>
      <c r="B714" s="9" t="s">
        <v>1678</v>
      </c>
      <c r="C714" s="69" t="s">
        <v>1571</v>
      </c>
      <c r="D714" s="69" t="s">
        <v>2344</v>
      </c>
      <c r="E714" s="106" t="s">
        <v>1650</v>
      </c>
      <c r="F714" s="106" t="s">
        <v>1651</v>
      </c>
      <c r="G714" s="69">
        <v>933</v>
      </c>
      <c r="H714" s="8">
        <v>2106</v>
      </c>
      <c r="I714" s="69" t="s">
        <v>1309</v>
      </c>
      <c r="J714" s="8" t="s">
        <v>412</v>
      </c>
      <c r="K714" s="69" t="s">
        <v>175</v>
      </c>
      <c r="L714" s="175" t="s">
        <v>1855</v>
      </c>
      <c r="M714" s="134">
        <f>(20.176+22.63)/2</f>
        <v>21.402999999999999</v>
      </c>
      <c r="N714" s="61">
        <v>29.62</v>
      </c>
      <c r="O714" s="61">
        <v>-98.37</v>
      </c>
      <c r="P714" s="99">
        <v>126.402078446346</v>
      </c>
      <c r="Q714" s="69" t="s">
        <v>207</v>
      </c>
      <c r="R714" s="69" t="s">
        <v>2363</v>
      </c>
      <c r="T714" s="63" t="s">
        <v>171</v>
      </c>
      <c r="U714" s="63" t="s">
        <v>13</v>
      </c>
      <c r="X714" s="119">
        <v>16.3</v>
      </c>
      <c r="Y714" s="119">
        <v>9.52</v>
      </c>
    </row>
    <row r="715" spans="1:133" ht="17" x14ac:dyDescent="0.2">
      <c r="A715" s="100" t="str">
        <f>CONCATENATE(E715," ",F715)</f>
        <v>Mylohyus nasutus</v>
      </c>
      <c r="B715" s="9" t="s">
        <v>1678</v>
      </c>
      <c r="C715" s="69" t="s">
        <v>1571</v>
      </c>
      <c r="D715" s="69" t="s">
        <v>2344</v>
      </c>
      <c r="E715" s="106" t="s">
        <v>1650</v>
      </c>
      <c r="F715" s="106" t="s">
        <v>1651</v>
      </c>
      <c r="G715" s="69">
        <v>933</v>
      </c>
      <c r="H715" s="8">
        <v>2107</v>
      </c>
      <c r="I715" s="69" t="s">
        <v>1309</v>
      </c>
      <c r="J715" s="8" t="s">
        <v>412</v>
      </c>
      <c r="K715" s="69" t="s">
        <v>175</v>
      </c>
      <c r="L715" s="175" t="s">
        <v>1855</v>
      </c>
      <c r="M715" s="134">
        <f>(20.176+22.63)/2</f>
        <v>21.402999999999999</v>
      </c>
      <c r="N715" s="61">
        <v>29.62</v>
      </c>
      <c r="O715" s="61">
        <v>-98.37</v>
      </c>
      <c r="P715" s="99">
        <v>126.402078446346</v>
      </c>
      <c r="Q715" s="69" t="s">
        <v>207</v>
      </c>
      <c r="R715" s="69" t="s">
        <v>2363</v>
      </c>
      <c r="T715" s="63" t="s">
        <v>171</v>
      </c>
      <c r="U715" s="63" t="s">
        <v>13</v>
      </c>
      <c r="X715" s="119">
        <v>16.97</v>
      </c>
      <c r="Y715" s="119">
        <v>9.42</v>
      </c>
    </row>
    <row r="716" spans="1:133" ht="17" x14ac:dyDescent="0.2">
      <c r="A716" s="100" t="str">
        <f>CONCATENATE(E716," ",F716)</f>
        <v>Mylohyus nasutus</v>
      </c>
      <c r="B716" s="69" t="s">
        <v>1649</v>
      </c>
      <c r="C716" s="69" t="s">
        <v>1571</v>
      </c>
      <c r="D716" s="69" t="s">
        <v>2344</v>
      </c>
      <c r="E716" s="106" t="s">
        <v>1650</v>
      </c>
      <c r="F716" s="106" t="s">
        <v>1651</v>
      </c>
      <c r="G716" s="69">
        <v>933</v>
      </c>
      <c r="H716" s="69">
        <v>3232</v>
      </c>
      <c r="I716" s="69" t="s">
        <v>1309</v>
      </c>
      <c r="J716" s="8" t="s">
        <v>412</v>
      </c>
      <c r="K716" s="69" t="s">
        <v>175</v>
      </c>
      <c r="L716" s="175" t="s">
        <v>1855</v>
      </c>
      <c r="M716" s="134">
        <f>(20.176+22.63)/2</f>
        <v>21.402999999999999</v>
      </c>
      <c r="N716" s="61">
        <v>29.62</v>
      </c>
      <c r="O716" s="61">
        <v>-98.37</v>
      </c>
      <c r="P716" s="99">
        <v>126.402078446346</v>
      </c>
      <c r="Q716" s="69" t="s">
        <v>207</v>
      </c>
      <c r="R716" s="69" t="s">
        <v>2363</v>
      </c>
      <c r="T716" s="69" t="s">
        <v>166</v>
      </c>
      <c r="U716" s="63" t="s">
        <v>13</v>
      </c>
      <c r="W716" s="105"/>
      <c r="X716" s="61">
        <v>15.04</v>
      </c>
      <c r="Y716" s="61">
        <v>13.37</v>
      </c>
      <c r="Z716" s="63"/>
      <c r="AA716" s="137"/>
      <c r="AB716" s="135"/>
      <c r="AC716" s="105"/>
      <c r="AD716" s="69" t="s">
        <v>1655</v>
      </c>
    </row>
    <row r="717" spans="1:133" ht="17" x14ac:dyDescent="0.2">
      <c r="A717" s="100" t="str">
        <f>CONCATENATE(E717," ",F717)</f>
        <v>Mylohyus nasutus</v>
      </c>
      <c r="B717" s="9" t="s">
        <v>1678</v>
      </c>
      <c r="C717" s="69" t="s">
        <v>1571</v>
      </c>
      <c r="D717" s="69" t="s">
        <v>2344</v>
      </c>
      <c r="E717" s="106" t="s">
        <v>1650</v>
      </c>
      <c r="F717" s="106" t="s">
        <v>1651</v>
      </c>
      <c r="G717" s="69">
        <v>933</v>
      </c>
      <c r="H717" s="8">
        <v>3360</v>
      </c>
      <c r="I717" s="69" t="s">
        <v>1309</v>
      </c>
      <c r="J717" s="8" t="s">
        <v>412</v>
      </c>
      <c r="K717" s="69" t="s">
        <v>175</v>
      </c>
      <c r="L717" s="175" t="s">
        <v>1855</v>
      </c>
      <c r="M717" s="134">
        <f>(20.176+22.63)/2</f>
        <v>21.402999999999999</v>
      </c>
      <c r="N717" s="61">
        <v>29.62</v>
      </c>
      <c r="O717" s="61">
        <v>-98.37</v>
      </c>
      <c r="P717" s="99">
        <v>126.402078446346</v>
      </c>
      <c r="Q717" s="69" t="s">
        <v>207</v>
      </c>
      <c r="R717" s="69" t="s">
        <v>2363</v>
      </c>
      <c r="T717" s="63" t="s">
        <v>166</v>
      </c>
      <c r="U717" s="63" t="s">
        <v>13</v>
      </c>
      <c r="X717" s="119">
        <v>14</v>
      </c>
      <c r="Y717" s="119">
        <v>12.63</v>
      </c>
    </row>
    <row r="718" spans="1:133" ht="17" x14ac:dyDescent="0.2">
      <c r="A718" s="100" t="str">
        <f>CONCATENATE(E718," ",F718)</f>
        <v>Mylohyus nasutus</v>
      </c>
      <c r="B718" s="69" t="s">
        <v>1649</v>
      </c>
      <c r="C718" s="69" t="s">
        <v>1571</v>
      </c>
      <c r="D718" s="69" t="s">
        <v>2344</v>
      </c>
      <c r="E718" s="106" t="s">
        <v>1650</v>
      </c>
      <c r="F718" s="106" t="s">
        <v>1651</v>
      </c>
      <c r="G718" s="69">
        <v>933</v>
      </c>
      <c r="H718" s="69">
        <v>3232</v>
      </c>
      <c r="I718" s="69" t="s">
        <v>1309</v>
      </c>
      <c r="J718" s="8" t="s">
        <v>412</v>
      </c>
      <c r="K718" s="69" t="s">
        <v>175</v>
      </c>
      <c r="L718" s="175" t="s">
        <v>1855</v>
      </c>
      <c r="M718" s="134">
        <f>(20.176+22.63)/2</f>
        <v>21.402999999999999</v>
      </c>
      <c r="N718" s="61">
        <v>29.62</v>
      </c>
      <c r="O718" s="61">
        <v>-98.37</v>
      </c>
      <c r="P718" s="99">
        <v>126.402078446346</v>
      </c>
      <c r="Q718" s="69" t="s">
        <v>152</v>
      </c>
      <c r="R718" s="69" t="s">
        <v>2367</v>
      </c>
      <c r="T718" s="69" t="s">
        <v>166</v>
      </c>
      <c r="U718" s="63" t="s">
        <v>13</v>
      </c>
      <c r="W718" s="105"/>
      <c r="X718" s="61">
        <v>23.3</v>
      </c>
      <c r="Y718" s="61">
        <v>12.13</v>
      </c>
      <c r="Z718" s="63"/>
      <c r="AA718" s="137"/>
      <c r="AB718" s="135"/>
      <c r="AC718" s="105"/>
      <c r="AD718" s="69" t="s">
        <v>1655</v>
      </c>
    </row>
    <row r="719" spans="1:133" ht="17" x14ac:dyDescent="0.2">
      <c r="A719" s="100" t="str">
        <f>CONCATENATE(E719," ",F719)</f>
        <v>Mylohyus nasutus</v>
      </c>
      <c r="B719" s="69" t="s">
        <v>1649</v>
      </c>
      <c r="C719" s="69" t="s">
        <v>1571</v>
      </c>
      <c r="D719" s="69" t="s">
        <v>2344</v>
      </c>
      <c r="E719" s="106" t="s">
        <v>1650</v>
      </c>
      <c r="F719" s="106" t="s">
        <v>1651</v>
      </c>
      <c r="G719" s="69">
        <v>933</v>
      </c>
      <c r="H719" s="69">
        <v>1396</v>
      </c>
      <c r="I719" s="69" t="s">
        <v>1309</v>
      </c>
      <c r="J719" s="8" t="s">
        <v>412</v>
      </c>
      <c r="K719" s="69" t="s">
        <v>175</v>
      </c>
      <c r="L719" s="175" t="s">
        <v>1855</v>
      </c>
      <c r="M719" s="134">
        <f>(20.176+22.63)/2</f>
        <v>21.402999999999999</v>
      </c>
      <c r="N719" s="61">
        <v>29.62</v>
      </c>
      <c r="O719" s="61">
        <v>-98.37</v>
      </c>
      <c r="P719" s="99">
        <v>126.402078446346</v>
      </c>
      <c r="Q719" s="69" t="s">
        <v>114</v>
      </c>
      <c r="R719" s="69" t="s">
        <v>114</v>
      </c>
      <c r="T719" s="69" t="s">
        <v>166</v>
      </c>
      <c r="U719" s="63" t="s">
        <v>13</v>
      </c>
      <c r="W719" s="105"/>
      <c r="X719" s="61">
        <v>9.2100000000000009</v>
      </c>
      <c r="Y719" s="61">
        <v>11.8</v>
      </c>
      <c r="Z719" s="63"/>
      <c r="AA719" s="137"/>
      <c r="AB719" s="135"/>
      <c r="AC719" s="105"/>
      <c r="AD719" s="69" t="s">
        <v>1654</v>
      </c>
      <c r="BK719" s="76"/>
      <c r="BL719" s="76"/>
      <c r="BM719" s="76"/>
      <c r="BN719" s="76"/>
      <c r="BO719" s="76"/>
      <c r="BP719" s="76"/>
      <c r="BQ719" s="76"/>
      <c r="BR719" s="76"/>
      <c r="BS719" s="76"/>
      <c r="BT719" s="76"/>
      <c r="BU719" s="76"/>
      <c r="BV719" s="76"/>
      <c r="BW719" s="76"/>
      <c r="BX719" s="76"/>
      <c r="BY719" s="76"/>
      <c r="BZ719" s="76"/>
      <c r="CA719" s="76"/>
      <c r="CB719" s="76"/>
      <c r="CC719" s="76"/>
      <c r="CD719" s="76"/>
      <c r="CE719" s="76"/>
      <c r="CF719" s="76"/>
      <c r="CG719" s="76"/>
      <c r="CH719" s="76"/>
      <c r="CI719" s="76"/>
      <c r="CJ719" s="76"/>
      <c r="CK719" s="76"/>
      <c r="CL719" s="76"/>
      <c r="CM719" s="76"/>
      <c r="CN719" s="76"/>
      <c r="CO719" s="76"/>
      <c r="CP719" s="76"/>
      <c r="CQ719" s="76"/>
      <c r="CR719" s="76"/>
      <c r="CS719" s="76"/>
      <c r="CT719" s="76"/>
      <c r="CU719" s="76"/>
      <c r="CV719" s="76"/>
      <c r="CW719" s="76"/>
      <c r="CX719" s="76"/>
      <c r="CY719" s="76"/>
      <c r="CZ719" s="76"/>
      <c r="DA719" s="76"/>
      <c r="DB719" s="76"/>
      <c r="DC719" s="76"/>
      <c r="DD719" s="76"/>
      <c r="DE719" s="76"/>
      <c r="DF719" s="76"/>
      <c r="DG719" s="76"/>
      <c r="DH719" s="76"/>
      <c r="DI719" s="76"/>
      <c r="DJ719" s="76"/>
      <c r="DK719" s="76"/>
      <c r="DL719" s="76"/>
      <c r="DM719" s="76"/>
      <c r="DN719" s="76"/>
      <c r="DO719" s="76"/>
      <c r="DP719" s="76"/>
      <c r="DQ719" s="76"/>
      <c r="DR719" s="76"/>
      <c r="DS719" s="76"/>
      <c r="DT719" s="76"/>
      <c r="DU719" s="76"/>
      <c r="DV719" s="76"/>
      <c r="DW719" s="76"/>
      <c r="DX719" s="76"/>
      <c r="DY719" s="76"/>
      <c r="DZ719" s="76"/>
    </row>
    <row r="720" spans="1:133" ht="17" x14ac:dyDescent="0.2">
      <c r="A720" s="100" t="str">
        <f>CONCATENATE(E720," ",F720)</f>
        <v>Mylohyus nasutus</v>
      </c>
      <c r="B720" s="69" t="s">
        <v>1649</v>
      </c>
      <c r="C720" s="69" t="s">
        <v>1571</v>
      </c>
      <c r="D720" s="69" t="s">
        <v>2344</v>
      </c>
      <c r="E720" s="106" t="s">
        <v>1650</v>
      </c>
      <c r="F720" s="106" t="s">
        <v>1651</v>
      </c>
      <c r="G720" s="69">
        <v>933</v>
      </c>
      <c r="H720" s="69">
        <v>3488</v>
      </c>
      <c r="I720" s="69" t="s">
        <v>1309</v>
      </c>
      <c r="J720" s="8" t="s">
        <v>412</v>
      </c>
      <c r="K720" s="69" t="s">
        <v>175</v>
      </c>
      <c r="L720" s="175" t="s">
        <v>1855</v>
      </c>
      <c r="M720" s="134">
        <f>(20.176+22.63)/2</f>
        <v>21.402999999999999</v>
      </c>
      <c r="N720" s="61">
        <v>29.62</v>
      </c>
      <c r="O720" s="61">
        <v>-98.37</v>
      </c>
      <c r="P720" s="99">
        <v>126.402078446346</v>
      </c>
      <c r="Q720" s="69" t="s">
        <v>114</v>
      </c>
      <c r="R720" s="69" t="s">
        <v>114</v>
      </c>
      <c r="T720" s="69" t="s">
        <v>166</v>
      </c>
      <c r="U720" s="63" t="s">
        <v>13</v>
      </c>
      <c r="W720" s="105"/>
      <c r="X720" s="61">
        <v>8.73</v>
      </c>
      <c r="Y720" s="61">
        <v>12.36</v>
      </c>
      <c r="Z720" s="63"/>
      <c r="AA720" s="137"/>
      <c r="AB720" s="135"/>
      <c r="AC720" s="105"/>
      <c r="AD720" s="69" t="s">
        <v>1654</v>
      </c>
    </row>
    <row r="721" spans="1:133" ht="17" x14ac:dyDescent="0.2">
      <c r="A721" s="100" t="str">
        <f>CONCATENATE(E721," ",F721)</f>
        <v>Mylohyus nasutus</v>
      </c>
      <c r="B721" s="69" t="s">
        <v>1649</v>
      </c>
      <c r="C721" s="69" t="s">
        <v>1571</v>
      </c>
      <c r="D721" s="69" t="s">
        <v>2344</v>
      </c>
      <c r="E721" s="106" t="s">
        <v>1650</v>
      </c>
      <c r="F721" s="106" t="s">
        <v>1651</v>
      </c>
      <c r="G721" s="69">
        <v>933</v>
      </c>
      <c r="H721" s="69">
        <v>72</v>
      </c>
      <c r="I721" s="69" t="s">
        <v>1309</v>
      </c>
      <c r="J721" s="8" t="s">
        <v>412</v>
      </c>
      <c r="K721" s="69" t="s">
        <v>175</v>
      </c>
      <c r="L721" s="175" t="s">
        <v>1855</v>
      </c>
      <c r="M721" s="134">
        <f>(20.176+22.63)/2</f>
        <v>21.402999999999999</v>
      </c>
      <c r="N721" s="61">
        <v>29.62</v>
      </c>
      <c r="O721" s="61">
        <v>-98.37</v>
      </c>
      <c r="P721" s="99">
        <v>126.402078446346</v>
      </c>
      <c r="Q721" s="69" t="s">
        <v>154</v>
      </c>
      <c r="R721" s="69" t="s">
        <v>2375</v>
      </c>
      <c r="T721" s="69" t="s">
        <v>171</v>
      </c>
      <c r="U721" s="63" t="s">
        <v>13</v>
      </c>
      <c r="W721" s="105"/>
      <c r="X721" s="61">
        <v>17.38</v>
      </c>
      <c r="Y721" s="61">
        <v>13.53</v>
      </c>
      <c r="Z721" s="63"/>
      <c r="AA721" s="137"/>
      <c r="AB721" s="135"/>
      <c r="AC721" s="105"/>
      <c r="AD721" s="69"/>
    </row>
    <row r="722" spans="1:133" ht="17" x14ac:dyDescent="0.2">
      <c r="A722" s="100" t="str">
        <f>CONCATENATE(E722," ",F722)</f>
        <v>Mylohyus nasutus</v>
      </c>
      <c r="B722" s="9" t="s">
        <v>1678</v>
      </c>
      <c r="C722" s="69" t="s">
        <v>1571</v>
      </c>
      <c r="D722" s="69" t="s">
        <v>2344</v>
      </c>
      <c r="E722" s="106" t="s">
        <v>1650</v>
      </c>
      <c r="F722" s="106" t="s">
        <v>1651</v>
      </c>
      <c r="G722" s="69">
        <v>933</v>
      </c>
      <c r="H722" s="8">
        <v>3011</v>
      </c>
      <c r="I722" s="69" t="s">
        <v>1309</v>
      </c>
      <c r="J722" s="8" t="s">
        <v>412</v>
      </c>
      <c r="K722" s="69" t="s">
        <v>175</v>
      </c>
      <c r="L722" s="175" t="s">
        <v>1855</v>
      </c>
      <c r="M722" s="134">
        <f>(20.176+22.63)/2</f>
        <v>21.402999999999999</v>
      </c>
      <c r="N722" s="61">
        <v>29.62</v>
      </c>
      <c r="O722" s="61">
        <v>-98.37</v>
      </c>
      <c r="P722" s="99">
        <v>126.402078446346</v>
      </c>
      <c r="Q722" s="69" t="s">
        <v>154</v>
      </c>
      <c r="R722" s="69" t="s">
        <v>2375</v>
      </c>
      <c r="T722" s="63" t="s">
        <v>171</v>
      </c>
      <c r="U722" s="63" t="s">
        <v>13</v>
      </c>
      <c r="X722" s="119">
        <v>11.31</v>
      </c>
      <c r="Y722" s="119">
        <v>12.41</v>
      </c>
    </row>
    <row r="723" spans="1:133" ht="17" x14ac:dyDescent="0.2">
      <c r="A723" s="100" t="str">
        <f>CONCATENATE(E723," ",F723)</f>
        <v>Mylohyus nasutus</v>
      </c>
      <c r="B723" s="69" t="s">
        <v>1649</v>
      </c>
      <c r="C723" s="69" t="s">
        <v>1571</v>
      </c>
      <c r="D723" s="69" t="s">
        <v>2344</v>
      </c>
      <c r="E723" s="106" t="s">
        <v>1650</v>
      </c>
      <c r="F723" s="106" t="s">
        <v>1651</v>
      </c>
      <c r="G723" s="69">
        <v>933</v>
      </c>
      <c r="H723" s="69">
        <v>4342</v>
      </c>
      <c r="I723" s="69" t="s">
        <v>1309</v>
      </c>
      <c r="J723" s="8" t="s">
        <v>412</v>
      </c>
      <c r="K723" s="69" t="s">
        <v>175</v>
      </c>
      <c r="L723" s="175" t="s">
        <v>1855</v>
      </c>
      <c r="M723" s="134">
        <f>(20.176+22.63)/2</f>
        <v>21.402999999999999</v>
      </c>
      <c r="N723" s="61">
        <v>29.62</v>
      </c>
      <c r="O723" s="61">
        <v>-98.37</v>
      </c>
      <c r="P723" s="99">
        <v>126.402078446346</v>
      </c>
      <c r="Q723" s="69" t="s">
        <v>154</v>
      </c>
      <c r="R723" s="69" t="s">
        <v>2375</v>
      </c>
      <c r="T723" s="69" t="s">
        <v>166</v>
      </c>
      <c r="U723" s="63" t="s">
        <v>13</v>
      </c>
      <c r="W723" s="105"/>
      <c r="X723" s="61">
        <v>16.899999999999999</v>
      </c>
      <c r="Y723" s="61">
        <v>13.85</v>
      </c>
      <c r="Z723" s="63"/>
      <c r="AA723" s="137"/>
      <c r="AB723" s="135"/>
      <c r="AC723" s="105"/>
      <c r="AD723" s="69" t="s">
        <v>1652</v>
      </c>
    </row>
    <row r="724" spans="1:133" ht="17" x14ac:dyDescent="0.2">
      <c r="A724" s="100" t="str">
        <f>CONCATENATE(E724," ",F724)</f>
        <v>Mylohyus nasutus</v>
      </c>
      <c r="B724" s="9" t="s">
        <v>1678</v>
      </c>
      <c r="C724" s="69" t="s">
        <v>1571</v>
      </c>
      <c r="D724" s="69" t="s">
        <v>2344</v>
      </c>
      <c r="E724" s="106" t="s">
        <v>1650</v>
      </c>
      <c r="F724" s="106" t="s">
        <v>1651</v>
      </c>
      <c r="G724" s="69">
        <v>933</v>
      </c>
      <c r="H724" s="8">
        <v>1402</v>
      </c>
      <c r="I724" s="69" t="s">
        <v>1309</v>
      </c>
      <c r="J724" s="8" t="s">
        <v>412</v>
      </c>
      <c r="K724" s="69" t="s">
        <v>175</v>
      </c>
      <c r="L724" s="175" t="s">
        <v>1855</v>
      </c>
      <c r="M724" s="134">
        <f>(20.176+22.63)/2</f>
        <v>21.402999999999999</v>
      </c>
      <c r="N724" s="61">
        <v>29.62</v>
      </c>
      <c r="O724" s="61">
        <v>-98.37</v>
      </c>
      <c r="P724" s="99">
        <v>126.402078446346</v>
      </c>
      <c r="Q724" s="69" t="s">
        <v>211</v>
      </c>
      <c r="R724" s="69" t="s">
        <v>2376</v>
      </c>
      <c r="T724" s="63" t="s">
        <v>166</v>
      </c>
      <c r="U724" s="63" t="s">
        <v>13</v>
      </c>
      <c r="X724" s="119">
        <v>17.78</v>
      </c>
      <c r="Y724" s="119">
        <v>15.89</v>
      </c>
      <c r="BK724" s="84"/>
      <c r="BL724" s="84"/>
      <c r="BM724" s="84"/>
      <c r="BN724" s="84"/>
      <c r="BO724" s="84"/>
      <c r="BP724" s="84"/>
      <c r="BQ724" s="84"/>
      <c r="BR724" s="84"/>
      <c r="BS724" s="84"/>
      <c r="BT724" s="84"/>
      <c r="BU724" s="84"/>
      <c r="BV724" s="84"/>
      <c r="BW724" s="84"/>
      <c r="BX724" s="84"/>
      <c r="BY724" s="84"/>
      <c r="BZ724" s="84"/>
      <c r="CA724" s="84"/>
      <c r="CB724" s="84"/>
      <c r="CC724" s="84"/>
      <c r="CD724" s="84"/>
      <c r="CE724" s="84"/>
      <c r="CF724" s="84"/>
      <c r="CG724" s="84"/>
      <c r="CH724" s="84"/>
      <c r="CI724" s="84"/>
      <c r="CJ724" s="84"/>
      <c r="CK724" s="84"/>
      <c r="CL724" s="84"/>
      <c r="CM724" s="84"/>
      <c r="CN724" s="84"/>
      <c r="CO724" s="84"/>
      <c r="CP724" s="84"/>
      <c r="CQ724" s="84"/>
      <c r="CR724" s="84"/>
      <c r="CS724" s="84"/>
      <c r="CT724" s="84"/>
      <c r="CU724" s="84"/>
      <c r="CV724" s="84"/>
      <c r="CW724" s="84"/>
      <c r="CX724" s="84"/>
      <c r="CY724" s="84"/>
      <c r="CZ724" s="84"/>
      <c r="DA724" s="84"/>
      <c r="DB724" s="84"/>
      <c r="DC724" s="84"/>
      <c r="DD724" s="84"/>
      <c r="DE724" s="84"/>
      <c r="DF724" s="84"/>
      <c r="DG724" s="84"/>
      <c r="DH724" s="84"/>
      <c r="DI724" s="84"/>
      <c r="DJ724" s="84"/>
      <c r="DK724" s="84"/>
      <c r="DL724" s="84"/>
      <c r="DM724" s="84"/>
      <c r="DN724" s="84"/>
      <c r="DO724" s="84"/>
      <c r="DP724" s="84"/>
      <c r="DQ724" s="84"/>
      <c r="DR724" s="84"/>
      <c r="DS724" s="84"/>
      <c r="DT724" s="84"/>
      <c r="DU724" s="84"/>
      <c r="DV724" s="84"/>
      <c r="DW724" s="84"/>
      <c r="DX724" s="84"/>
      <c r="DY724" s="84"/>
      <c r="DZ724" s="84"/>
    </row>
    <row r="725" spans="1:133" ht="17" x14ac:dyDescent="0.2">
      <c r="A725" s="100" t="str">
        <f>CONCATENATE(E725," ",F725)</f>
        <v>Platygonus compressus</v>
      </c>
      <c r="B725" s="69" t="s">
        <v>1649</v>
      </c>
      <c r="C725" s="69" t="s">
        <v>1571</v>
      </c>
      <c r="D725" s="69" t="s">
        <v>2344</v>
      </c>
      <c r="E725" s="106" t="s">
        <v>293</v>
      </c>
      <c r="F725" s="106" t="s">
        <v>1653</v>
      </c>
      <c r="G725" s="69">
        <v>933</v>
      </c>
      <c r="H725" s="69">
        <v>3958</v>
      </c>
      <c r="I725" s="69" t="s">
        <v>1309</v>
      </c>
      <c r="J725" s="8" t="s">
        <v>412</v>
      </c>
      <c r="K725" s="69" t="s">
        <v>175</v>
      </c>
      <c r="L725" s="175" t="s">
        <v>1855</v>
      </c>
      <c r="M725" s="134">
        <f>(20.176+22.63)/2</f>
        <v>21.402999999999999</v>
      </c>
      <c r="N725" s="61">
        <v>29.62</v>
      </c>
      <c r="O725" s="61">
        <v>-98.37</v>
      </c>
      <c r="P725" s="99">
        <v>126.402078446346</v>
      </c>
      <c r="Q725" s="69" t="s">
        <v>152</v>
      </c>
      <c r="R725" s="69" t="s">
        <v>2367</v>
      </c>
      <c r="T725" s="69" t="s">
        <v>171</v>
      </c>
      <c r="U725" s="63" t="s">
        <v>13</v>
      </c>
      <c r="W725" s="105"/>
      <c r="X725" s="61">
        <v>26.17</v>
      </c>
      <c r="Y725" s="61">
        <v>13.79</v>
      </c>
      <c r="Z725" s="63"/>
      <c r="AA725" s="137"/>
      <c r="AB725" s="135"/>
      <c r="AC725" s="105"/>
      <c r="AD725" s="69"/>
    </row>
    <row r="726" spans="1:133" ht="17" x14ac:dyDescent="0.2">
      <c r="A726" s="100" t="str">
        <f>CONCATENATE(E726," ",F726)</f>
        <v>Platygonus compressus</v>
      </c>
      <c r="B726" s="69"/>
      <c r="C726" s="69" t="s">
        <v>1571</v>
      </c>
      <c r="D726" s="69" t="s">
        <v>2344</v>
      </c>
      <c r="E726" s="106" t="s">
        <v>293</v>
      </c>
      <c r="F726" s="106" t="s">
        <v>1653</v>
      </c>
      <c r="G726" s="69">
        <v>41229</v>
      </c>
      <c r="H726" s="63">
        <v>1364</v>
      </c>
      <c r="I726" s="69" t="s">
        <v>1360</v>
      </c>
      <c r="J726" s="63"/>
      <c r="K726" s="69" t="s">
        <v>175</v>
      </c>
      <c r="L726" s="175" t="s">
        <v>2220</v>
      </c>
      <c r="Q726" s="69" t="s">
        <v>2013</v>
      </c>
      <c r="R726" s="69" t="s">
        <v>2363</v>
      </c>
      <c r="T726" s="63" t="s">
        <v>171</v>
      </c>
      <c r="U726" s="63" t="s">
        <v>13</v>
      </c>
      <c r="X726" s="119">
        <v>14.79</v>
      </c>
      <c r="Y726" s="119">
        <v>10.35</v>
      </c>
      <c r="AA726" s="180"/>
      <c r="AC726" s="69"/>
      <c r="AD726" s="69" t="s">
        <v>2221</v>
      </c>
      <c r="BK726" s="76"/>
      <c r="BL726" s="76"/>
      <c r="BM726" s="76"/>
      <c r="BN726" s="76"/>
      <c r="BO726" s="76"/>
      <c r="BP726" s="76"/>
      <c r="BQ726" s="76"/>
      <c r="BR726" s="76"/>
      <c r="BS726" s="76"/>
      <c r="BT726" s="76"/>
      <c r="BU726" s="76"/>
      <c r="BV726" s="76"/>
      <c r="BW726" s="76"/>
      <c r="BX726" s="76"/>
      <c r="BY726" s="76"/>
      <c r="BZ726" s="76"/>
      <c r="CA726" s="76"/>
      <c r="CB726" s="76"/>
      <c r="CC726" s="76"/>
      <c r="CD726" s="76"/>
      <c r="CE726" s="76"/>
      <c r="CF726" s="76"/>
      <c r="CG726" s="76"/>
      <c r="CH726" s="76"/>
      <c r="CI726" s="76"/>
      <c r="CJ726" s="76"/>
      <c r="CK726" s="76"/>
      <c r="CL726" s="76"/>
      <c r="CM726" s="76"/>
      <c r="CN726" s="76"/>
      <c r="CO726" s="76"/>
      <c r="CP726" s="76"/>
      <c r="CQ726" s="76"/>
      <c r="CR726" s="76"/>
      <c r="CS726" s="76"/>
      <c r="CT726" s="76"/>
      <c r="CU726" s="76"/>
      <c r="CV726" s="76"/>
      <c r="CW726" s="76"/>
      <c r="CX726" s="76"/>
      <c r="CY726" s="76"/>
      <c r="CZ726" s="76"/>
      <c r="DA726" s="76"/>
      <c r="DB726" s="76"/>
      <c r="DC726" s="76"/>
      <c r="DD726" s="76"/>
      <c r="DE726" s="76"/>
      <c r="DF726" s="76"/>
      <c r="DG726" s="76"/>
      <c r="DH726" s="76"/>
      <c r="DI726" s="76"/>
      <c r="DJ726" s="76"/>
      <c r="DK726" s="76"/>
      <c r="DL726" s="76"/>
      <c r="DM726" s="76"/>
      <c r="DN726" s="76"/>
      <c r="DO726" s="76"/>
      <c r="DP726" s="76"/>
      <c r="DQ726" s="76"/>
      <c r="DR726" s="76"/>
      <c r="DS726" s="76"/>
      <c r="DT726" s="76"/>
      <c r="DU726" s="76"/>
      <c r="DV726" s="76"/>
      <c r="DW726" s="76"/>
      <c r="DX726" s="76"/>
      <c r="DY726" s="76"/>
      <c r="DZ726" s="76"/>
      <c r="EA726" s="76"/>
      <c r="EB726" s="76"/>
      <c r="EC726" s="76"/>
    </row>
    <row r="727" spans="1:133" ht="17" x14ac:dyDescent="0.2">
      <c r="A727" s="100" t="str">
        <f>CONCATENATE(E727," ",F727)</f>
        <v>Platygonus francisi</v>
      </c>
      <c r="B727" s="9" t="s">
        <v>305</v>
      </c>
      <c r="C727" s="69" t="s">
        <v>1571</v>
      </c>
      <c r="D727" s="69" t="s">
        <v>2344</v>
      </c>
      <c r="E727" s="2" t="s">
        <v>293</v>
      </c>
      <c r="F727" s="2" t="s">
        <v>304</v>
      </c>
      <c r="G727" s="9">
        <v>2271</v>
      </c>
      <c r="H727" s="8">
        <v>2400</v>
      </c>
      <c r="I727" s="9" t="s">
        <v>1205</v>
      </c>
      <c r="J727" s="8" t="s">
        <v>396</v>
      </c>
      <c r="K727" s="69" t="s">
        <v>175</v>
      </c>
      <c r="Q727" s="69" t="s">
        <v>129</v>
      </c>
      <c r="R727" s="63" t="s">
        <v>2366</v>
      </c>
      <c r="T727" s="63" t="s">
        <v>166</v>
      </c>
      <c r="U727" s="63" t="s">
        <v>13</v>
      </c>
      <c r="X727" s="119">
        <v>17.04</v>
      </c>
      <c r="Y727" s="119">
        <v>13.44</v>
      </c>
      <c r="AD727" s="9" t="s">
        <v>306</v>
      </c>
    </row>
    <row r="728" spans="1:133" ht="17" x14ac:dyDescent="0.2">
      <c r="A728" s="100" t="str">
        <f>CONCATENATE(E728," ",F728)</f>
        <v>Platygonus francisi</v>
      </c>
      <c r="B728" s="9" t="s">
        <v>305</v>
      </c>
      <c r="C728" s="69" t="s">
        <v>1571</v>
      </c>
      <c r="D728" s="69" t="s">
        <v>2344</v>
      </c>
      <c r="E728" s="2" t="s">
        <v>293</v>
      </c>
      <c r="F728" s="2" t="s">
        <v>304</v>
      </c>
      <c r="G728" s="9">
        <v>2271</v>
      </c>
      <c r="H728" s="8">
        <v>2400</v>
      </c>
      <c r="I728" s="9" t="s">
        <v>1205</v>
      </c>
      <c r="J728" s="8" t="s">
        <v>396</v>
      </c>
      <c r="K728" s="69" t="s">
        <v>175</v>
      </c>
      <c r="Q728" s="69" t="s">
        <v>152</v>
      </c>
      <c r="R728" s="69" t="s">
        <v>2367</v>
      </c>
      <c r="T728" s="63" t="s">
        <v>166</v>
      </c>
      <c r="U728" s="63" t="s">
        <v>13</v>
      </c>
      <c r="X728" s="119">
        <v>21.94</v>
      </c>
      <c r="Y728" s="119">
        <v>12.87</v>
      </c>
      <c r="AD728" s="9" t="s">
        <v>306</v>
      </c>
    </row>
    <row r="729" spans="1:133" ht="17" x14ac:dyDescent="0.2">
      <c r="A729" s="100" t="str">
        <f>CONCATENATE(E729," ",F729)</f>
        <v>Platygonus sp.</v>
      </c>
      <c r="C729" s="69" t="s">
        <v>1571</v>
      </c>
      <c r="D729" s="69" t="s">
        <v>2344</v>
      </c>
      <c r="E729" s="2" t="s">
        <v>293</v>
      </c>
      <c r="F729" s="2" t="s">
        <v>15</v>
      </c>
      <c r="G729" s="9">
        <v>998</v>
      </c>
      <c r="H729" s="8">
        <v>226</v>
      </c>
      <c r="I729" s="9" t="s">
        <v>323</v>
      </c>
      <c r="J729" s="8" t="s">
        <v>324</v>
      </c>
      <c r="K729" s="69" t="s">
        <v>175</v>
      </c>
      <c r="Q729" s="69" t="s">
        <v>16</v>
      </c>
      <c r="R729" s="69" t="s">
        <v>2363</v>
      </c>
      <c r="T729" s="63" t="s">
        <v>171</v>
      </c>
      <c r="U729" s="63" t="s">
        <v>13</v>
      </c>
      <c r="X729" s="119">
        <v>14.05</v>
      </c>
      <c r="Y729" s="119">
        <v>11.7</v>
      </c>
      <c r="AD729" s="9" t="s">
        <v>327</v>
      </c>
      <c r="CX729" s="76"/>
      <c r="CY729" s="76"/>
      <c r="CZ729" s="76"/>
      <c r="DA729" s="76"/>
      <c r="DB729" s="76"/>
      <c r="DC729" s="76"/>
      <c r="DD729" s="76"/>
      <c r="DE729" s="76"/>
      <c r="DF729" s="76"/>
      <c r="DG729" s="76"/>
      <c r="DH729" s="76"/>
      <c r="DI729" s="76"/>
      <c r="DJ729" s="76"/>
      <c r="DK729" s="76"/>
      <c r="DL729" s="76"/>
      <c r="DM729" s="76"/>
      <c r="DN729" s="76"/>
      <c r="DO729" s="76"/>
      <c r="DP729" s="76"/>
      <c r="DQ729" s="76"/>
      <c r="DR729" s="76"/>
      <c r="DS729" s="76"/>
      <c r="DT729" s="76"/>
      <c r="DU729" s="76"/>
      <c r="DV729" s="76"/>
      <c r="DW729" s="76"/>
      <c r="DX729" s="76"/>
      <c r="DY729" s="76"/>
      <c r="DZ729" s="76"/>
    </row>
    <row r="730" spans="1:133" ht="17" x14ac:dyDescent="0.2">
      <c r="A730" s="100" t="str">
        <f>CONCATENATE(E730," ",F730)</f>
        <v>Platygonus sp.</v>
      </c>
      <c r="C730" s="69" t="s">
        <v>1571</v>
      </c>
      <c r="D730" s="69" t="s">
        <v>2344</v>
      </c>
      <c r="E730" s="2" t="s">
        <v>293</v>
      </c>
      <c r="F730" s="2" t="s">
        <v>15</v>
      </c>
      <c r="G730" s="9">
        <v>998</v>
      </c>
      <c r="H730" s="8">
        <v>31</v>
      </c>
      <c r="I730" s="9" t="s">
        <v>323</v>
      </c>
      <c r="J730" s="8" t="s">
        <v>324</v>
      </c>
      <c r="K730" s="69" t="s">
        <v>175</v>
      </c>
      <c r="Q730" s="69" t="s">
        <v>16</v>
      </c>
      <c r="R730" s="69" t="s">
        <v>2375</v>
      </c>
      <c r="T730" s="63" t="s">
        <v>166</v>
      </c>
      <c r="U730" s="63" t="s">
        <v>13</v>
      </c>
      <c r="X730" s="119">
        <v>13.56</v>
      </c>
      <c r="Y730" s="119">
        <v>11.43</v>
      </c>
      <c r="AD730" s="9" t="s">
        <v>326</v>
      </c>
      <c r="CX730" s="76"/>
      <c r="CY730" s="76"/>
      <c r="CZ730" s="76"/>
      <c r="DA730" s="76"/>
      <c r="DB730" s="76"/>
      <c r="DC730" s="76"/>
      <c r="DD730" s="76"/>
      <c r="DE730" s="76"/>
      <c r="DF730" s="76"/>
      <c r="DG730" s="76"/>
      <c r="DH730" s="76"/>
      <c r="DI730" s="76"/>
      <c r="DJ730" s="76"/>
      <c r="DK730" s="76"/>
      <c r="DL730" s="76"/>
      <c r="DM730" s="76"/>
      <c r="DN730" s="76"/>
      <c r="DO730" s="76"/>
      <c r="DP730" s="76"/>
      <c r="DQ730" s="76"/>
      <c r="DR730" s="76"/>
      <c r="DS730" s="76"/>
      <c r="DT730" s="76"/>
      <c r="DU730" s="76"/>
      <c r="DV730" s="76"/>
      <c r="DW730" s="76"/>
      <c r="DX730" s="76"/>
      <c r="DY730" s="76"/>
      <c r="DZ730" s="76"/>
    </row>
    <row r="731" spans="1:133" ht="17" x14ac:dyDescent="0.2">
      <c r="A731" s="100" t="str">
        <f>CONCATENATE(E731," ",F731)</f>
        <v>Platygonus sp.</v>
      </c>
      <c r="C731" s="69" t="s">
        <v>1571</v>
      </c>
      <c r="D731" s="69" t="s">
        <v>2344</v>
      </c>
      <c r="E731" s="2" t="s">
        <v>293</v>
      </c>
      <c r="F731" s="2" t="s">
        <v>15</v>
      </c>
      <c r="G731" s="9">
        <v>998</v>
      </c>
      <c r="H731" s="8">
        <v>31</v>
      </c>
      <c r="I731" s="9" t="s">
        <v>323</v>
      </c>
      <c r="J731" s="8" t="s">
        <v>324</v>
      </c>
      <c r="K731" s="69" t="s">
        <v>175</v>
      </c>
      <c r="Q731" s="69" t="s">
        <v>31</v>
      </c>
      <c r="R731" s="69" t="s">
        <v>2376</v>
      </c>
      <c r="T731" s="63" t="s">
        <v>166</v>
      </c>
      <c r="U731" s="63" t="s">
        <v>13</v>
      </c>
      <c r="X731" s="119">
        <v>15.56</v>
      </c>
      <c r="Y731" s="119">
        <v>11.7</v>
      </c>
      <c r="AD731" s="9" t="s">
        <v>326</v>
      </c>
      <c r="AE731" s="81"/>
      <c r="AF731" s="81"/>
      <c r="AG731" s="84"/>
      <c r="AH731" s="84"/>
      <c r="AI731" s="84"/>
      <c r="AJ731" s="84"/>
      <c r="AK731" s="84"/>
      <c r="AL731" s="84"/>
      <c r="AM731" s="84"/>
      <c r="AN731" s="84"/>
      <c r="AO731" s="84"/>
      <c r="AP731" s="84"/>
      <c r="AQ731" s="84"/>
      <c r="AR731" s="84"/>
      <c r="AS731" s="84"/>
      <c r="AT731" s="84"/>
      <c r="AU731" s="84"/>
      <c r="AV731" s="84"/>
      <c r="AW731" s="84"/>
      <c r="AX731" s="84"/>
      <c r="AY731" s="84"/>
      <c r="AZ731" s="84"/>
      <c r="BA731" s="84"/>
      <c r="BB731" s="84"/>
      <c r="BC731" s="84"/>
      <c r="BD731" s="84"/>
      <c r="BE731" s="84"/>
      <c r="BF731" s="84"/>
      <c r="BG731" s="84"/>
      <c r="BH731" s="84"/>
      <c r="BI731" s="84"/>
      <c r="BJ731" s="84"/>
      <c r="BK731" s="84"/>
      <c r="BL731" s="84"/>
      <c r="BM731" s="84"/>
      <c r="BN731" s="84"/>
      <c r="BO731" s="84"/>
      <c r="BP731" s="84"/>
      <c r="BQ731" s="84"/>
      <c r="BR731" s="84"/>
      <c r="BS731" s="84"/>
      <c r="BT731" s="84"/>
      <c r="BU731" s="84"/>
      <c r="BV731" s="84"/>
      <c r="BW731" s="84"/>
      <c r="BX731" s="84"/>
      <c r="BY731" s="84"/>
      <c r="BZ731" s="84"/>
      <c r="CA731" s="84"/>
      <c r="CB731" s="84"/>
      <c r="CC731" s="84"/>
      <c r="CD731" s="84"/>
      <c r="CE731" s="84"/>
      <c r="CF731" s="84"/>
      <c r="CG731" s="84"/>
      <c r="CH731" s="84"/>
      <c r="CI731" s="84"/>
      <c r="CJ731" s="84"/>
      <c r="CK731" s="84"/>
      <c r="CL731" s="84"/>
      <c r="CM731" s="84"/>
      <c r="CN731" s="84"/>
      <c r="CO731" s="84"/>
      <c r="CP731" s="84"/>
      <c r="CQ731" s="84"/>
      <c r="CR731" s="84"/>
      <c r="CS731" s="84"/>
      <c r="CT731" s="84"/>
      <c r="CU731" s="84"/>
      <c r="CV731" s="84"/>
      <c r="CW731" s="84"/>
      <c r="CX731" s="84"/>
      <c r="CY731" s="84"/>
      <c r="CZ731" s="84"/>
      <c r="DA731" s="84"/>
      <c r="DB731" s="84"/>
      <c r="DC731" s="84"/>
      <c r="DD731" s="84"/>
      <c r="DE731" s="84"/>
      <c r="DF731" s="84"/>
      <c r="DG731" s="84"/>
      <c r="DH731" s="84"/>
      <c r="DI731" s="84"/>
      <c r="DJ731" s="84"/>
      <c r="DK731" s="84"/>
      <c r="DL731" s="84"/>
      <c r="DM731" s="84"/>
      <c r="DN731" s="84"/>
      <c r="DO731" s="84"/>
      <c r="DP731" s="84"/>
      <c r="DQ731" s="84"/>
      <c r="DR731" s="84"/>
      <c r="DS731" s="84"/>
      <c r="DT731" s="84"/>
      <c r="DU731" s="84"/>
      <c r="DV731" s="84"/>
      <c r="DW731" s="84"/>
      <c r="DX731" s="84"/>
      <c r="DY731" s="84"/>
      <c r="DZ731" s="84"/>
    </row>
    <row r="732" spans="1:133" ht="17" x14ac:dyDescent="0.2">
      <c r="A732" s="100" t="str">
        <f>CONCATENATE(E732," ",F732)</f>
        <v>Platygonus sp.</v>
      </c>
      <c r="C732" s="69" t="s">
        <v>1571</v>
      </c>
      <c r="D732" s="69" t="s">
        <v>2344</v>
      </c>
      <c r="E732" s="2" t="s">
        <v>293</v>
      </c>
      <c r="F732" s="2" t="s">
        <v>15</v>
      </c>
      <c r="G732" s="9">
        <v>998</v>
      </c>
      <c r="H732" s="8">
        <v>31</v>
      </c>
      <c r="I732" s="9" t="s">
        <v>323</v>
      </c>
      <c r="J732" s="8" t="s">
        <v>324</v>
      </c>
      <c r="K732" s="69" t="s">
        <v>175</v>
      </c>
      <c r="Q732" s="69" t="s">
        <v>24</v>
      </c>
      <c r="R732" s="69" t="s">
        <v>2379</v>
      </c>
      <c r="T732" s="63" t="s">
        <v>166</v>
      </c>
      <c r="U732" s="63" t="s">
        <v>13</v>
      </c>
      <c r="X732" s="119">
        <v>22.94</v>
      </c>
      <c r="Y732" s="119">
        <v>14.05</v>
      </c>
      <c r="AD732" s="9" t="s">
        <v>326</v>
      </c>
    </row>
    <row r="733" spans="1:133" ht="17" x14ac:dyDescent="0.2">
      <c r="A733" s="100" t="str">
        <f>CONCATENATE(E733," ",F733)</f>
        <v>Platygonus sp.</v>
      </c>
      <c r="C733" s="69" t="s">
        <v>1571</v>
      </c>
      <c r="D733" s="69" t="s">
        <v>2344</v>
      </c>
      <c r="E733" s="2" t="s">
        <v>293</v>
      </c>
      <c r="F733" s="2" t="s">
        <v>15</v>
      </c>
      <c r="G733" s="69">
        <v>30967</v>
      </c>
      <c r="H733" s="8">
        <v>1036</v>
      </c>
      <c r="I733" s="9" t="s">
        <v>249</v>
      </c>
      <c r="J733" s="8" t="s">
        <v>241</v>
      </c>
      <c r="K733" s="69" t="s">
        <v>175</v>
      </c>
      <c r="L733" s="175" t="s">
        <v>395</v>
      </c>
      <c r="M733" s="134">
        <v>30</v>
      </c>
      <c r="Q733" s="69" t="s">
        <v>36</v>
      </c>
      <c r="R733" s="69" t="s">
        <v>1380</v>
      </c>
      <c r="T733" s="63" t="s">
        <v>335</v>
      </c>
      <c r="U733" s="63" t="s">
        <v>13</v>
      </c>
      <c r="X733" s="119">
        <v>14.84</v>
      </c>
      <c r="Y733" s="119">
        <v>14.57</v>
      </c>
      <c r="CX733" s="84"/>
      <c r="CY733" s="84"/>
      <c r="CZ733" s="84"/>
      <c r="DA733" s="84"/>
      <c r="DB733" s="84"/>
      <c r="DC733" s="84"/>
      <c r="DD733" s="84"/>
      <c r="DE733" s="84"/>
      <c r="DF733" s="84"/>
      <c r="DG733" s="84"/>
      <c r="DH733" s="84"/>
      <c r="DI733" s="84"/>
      <c r="DJ733" s="84"/>
      <c r="DK733" s="84"/>
      <c r="DL733" s="84"/>
      <c r="DM733" s="84"/>
      <c r="DN733" s="84"/>
      <c r="DO733" s="84"/>
      <c r="DP733" s="84"/>
      <c r="DQ733" s="84"/>
      <c r="DR733" s="84"/>
      <c r="DS733" s="84"/>
      <c r="DT733" s="84"/>
      <c r="DU733" s="84"/>
      <c r="DV733" s="84"/>
      <c r="DW733" s="84"/>
      <c r="DX733" s="84"/>
      <c r="DY733" s="84"/>
      <c r="DZ733" s="84"/>
    </row>
    <row r="734" spans="1:133" ht="17" x14ac:dyDescent="0.2">
      <c r="A734" s="100" t="str">
        <f>CONCATENATE(E734," ",F734)</f>
        <v>Platygonus sp.</v>
      </c>
      <c r="C734" s="69" t="s">
        <v>1571</v>
      </c>
      <c r="D734" s="69" t="s">
        <v>2344</v>
      </c>
      <c r="E734" s="2" t="s">
        <v>293</v>
      </c>
      <c r="F734" s="2" t="s">
        <v>15</v>
      </c>
      <c r="G734" s="9">
        <v>30967</v>
      </c>
      <c r="H734" s="8">
        <v>707</v>
      </c>
      <c r="I734" s="9" t="s">
        <v>249</v>
      </c>
      <c r="J734" s="8" t="s">
        <v>241</v>
      </c>
      <c r="K734" s="69" t="s">
        <v>175</v>
      </c>
      <c r="L734" s="175" t="s">
        <v>395</v>
      </c>
      <c r="M734" s="134">
        <v>30</v>
      </c>
      <c r="Q734" s="69" t="s">
        <v>294</v>
      </c>
      <c r="R734" s="190" t="s">
        <v>2393</v>
      </c>
      <c r="T734" s="63" t="s">
        <v>335</v>
      </c>
      <c r="U734" s="63" t="s">
        <v>13</v>
      </c>
      <c r="X734" s="119">
        <v>21.94</v>
      </c>
      <c r="Y734" s="119">
        <v>18</v>
      </c>
      <c r="AD734" s="9" t="s">
        <v>295</v>
      </c>
      <c r="EA734" s="76"/>
      <c r="EB734" s="76"/>
      <c r="EC734" s="76"/>
    </row>
    <row r="735" spans="1:133" ht="17" x14ac:dyDescent="0.2">
      <c r="A735" s="100" t="str">
        <f>CONCATENATE(E735," ",F735)</f>
        <v>Platygonus  compressus</v>
      </c>
      <c r="B735" s="9" t="s">
        <v>1678</v>
      </c>
      <c r="C735" s="69" t="s">
        <v>1571</v>
      </c>
      <c r="D735" s="69" t="s">
        <v>2344</v>
      </c>
      <c r="E735" s="100" t="s">
        <v>1685</v>
      </c>
      <c r="F735" s="2" t="s">
        <v>1653</v>
      </c>
      <c r="G735" s="69">
        <v>933</v>
      </c>
      <c r="H735" s="8">
        <v>1353</v>
      </c>
      <c r="I735" s="69" t="s">
        <v>1309</v>
      </c>
      <c r="J735" s="8" t="s">
        <v>412</v>
      </c>
      <c r="K735" s="69" t="s">
        <v>175</v>
      </c>
      <c r="L735" s="175" t="s">
        <v>1855</v>
      </c>
      <c r="M735" s="134">
        <f>(20.176+22.63)/2</f>
        <v>21.402999999999999</v>
      </c>
      <c r="N735" s="61">
        <v>29.62</v>
      </c>
      <c r="O735" s="61">
        <v>-98.37</v>
      </c>
      <c r="P735" s="99">
        <v>126.402078446346</v>
      </c>
      <c r="Q735" s="69" t="s">
        <v>1629</v>
      </c>
      <c r="R735" s="63" t="s">
        <v>1629</v>
      </c>
      <c r="S735" s="69" t="s">
        <v>2399</v>
      </c>
      <c r="T735" s="63" t="s">
        <v>171</v>
      </c>
      <c r="U735" s="63" t="s">
        <v>13</v>
      </c>
      <c r="X735" s="119">
        <v>47.47</v>
      </c>
      <c r="Y735" s="119">
        <v>56.44</v>
      </c>
      <c r="AD735" s="9" t="s">
        <v>1674</v>
      </c>
      <c r="AE735" s="190"/>
      <c r="AF735" s="190"/>
      <c r="AG735" s="197"/>
      <c r="AH735" s="197"/>
      <c r="AI735" s="197"/>
      <c r="AJ735" s="197"/>
      <c r="AK735" s="197"/>
      <c r="AL735" s="197"/>
      <c r="AM735" s="197"/>
      <c r="AN735" s="197"/>
      <c r="AO735" s="197"/>
      <c r="AP735" s="197"/>
      <c r="AQ735" s="197"/>
      <c r="AR735" s="197"/>
      <c r="AS735" s="197"/>
      <c r="AT735" s="197"/>
      <c r="AU735" s="197"/>
      <c r="AV735" s="197"/>
      <c r="AW735" s="197"/>
      <c r="AX735" s="197"/>
      <c r="AY735" s="197"/>
      <c r="AZ735" s="197"/>
      <c r="BA735" s="197"/>
      <c r="BB735" s="197"/>
      <c r="BC735" s="197"/>
      <c r="BD735" s="197"/>
      <c r="BE735" s="197"/>
      <c r="BF735" s="197"/>
      <c r="BG735" s="197"/>
      <c r="BH735" s="197"/>
      <c r="BI735" s="197"/>
      <c r="BJ735" s="197"/>
      <c r="BK735" s="197"/>
      <c r="BL735" s="197"/>
      <c r="BM735" s="197"/>
      <c r="BN735" s="197"/>
      <c r="BO735" s="197"/>
      <c r="BP735" s="197"/>
      <c r="BQ735" s="197"/>
      <c r="BR735" s="197"/>
      <c r="BS735" s="197"/>
      <c r="BT735" s="197"/>
      <c r="BU735" s="197"/>
      <c r="BV735" s="197"/>
      <c r="BW735" s="197"/>
      <c r="BX735" s="197"/>
      <c r="BY735" s="197"/>
      <c r="BZ735" s="197"/>
      <c r="CA735" s="197"/>
      <c r="CB735" s="197"/>
      <c r="CC735" s="197"/>
      <c r="CD735" s="197"/>
      <c r="CE735" s="197"/>
      <c r="CF735" s="197"/>
      <c r="CG735" s="197"/>
      <c r="CH735" s="197"/>
      <c r="CI735" s="197"/>
      <c r="CJ735" s="197"/>
      <c r="CK735" s="197"/>
      <c r="CL735" s="197"/>
      <c r="CM735" s="197"/>
      <c r="CN735" s="197"/>
      <c r="CO735" s="197"/>
      <c r="CP735" s="197"/>
      <c r="CQ735" s="197"/>
      <c r="CR735" s="197"/>
      <c r="CS735" s="197"/>
      <c r="CT735" s="197"/>
      <c r="CU735" s="197"/>
      <c r="CV735" s="197"/>
      <c r="CW735" s="197"/>
      <c r="CX735" s="197"/>
      <c r="CY735" s="197"/>
      <c r="CZ735" s="197"/>
      <c r="DA735" s="197"/>
      <c r="DB735" s="197"/>
      <c r="DC735" s="197"/>
      <c r="DD735" s="197"/>
      <c r="DE735" s="197"/>
      <c r="DF735" s="197"/>
      <c r="DG735" s="197"/>
      <c r="DH735" s="197"/>
      <c r="DI735" s="197"/>
      <c r="DJ735" s="197"/>
      <c r="DK735" s="197"/>
      <c r="DL735" s="197"/>
      <c r="DM735" s="197"/>
      <c r="DN735" s="197"/>
      <c r="DO735" s="197"/>
      <c r="DP735" s="197"/>
      <c r="DQ735" s="197"/>
      <c r="DR735" s="197"/>
      <c r="DS735" s="197"/>
      <c r="DT735" s="197"/>
      <c r="DU735" s="197"/>
      <c r="DV735" s="197"/>
      <c r="DW735" s="197"/>
      <c r="DX735" s="197"/>
      <c r="DY735" s="197"/>
      <c r="DZ735" s="197"/>
    </row>
    <row r="736" spans="1:133" ht="17" x14ac:dyDescent="0.2">
      <c r="A736" s="100" t="str">
        <f>CONCATENATE(E736," ",F736)</f>
        <v>Platygonus  compressus</v>
      </c>
      <c r="B736" s="9" t="s">
        <v>1678</v>
      </c>
      <c r="C736" s="69" t="s">
        <v>1571</v>
      </c>
      <c r="D736" s="69" t="s">
        <v>2344</v>
      </c>
      <c r="E736" s="100" t="s">
        <v>1685</v>
      </c>
      <c r="F736" s="2" t="s">
        <v>1653</v>
      </c>
      <c r="G736" s="69">
        <v>933</v>
      </c>
      <c r="H736" s="8">
        <v>1354</v>
      </c>
      <c r="I736" s="69" t="s">
        <v>1309</v>
      </c>
      <c r="J736" s="8" t="s">
        <v>412</v>
      </c>
      <c r="K736" s="69" t="s">
        <v>175</v>
      </c>
      <c r="L736" s="175" t="s">
        <v>1855</v>
      </c>
      <c r="M736" s="134">
        <f>(20.176+22.63)/2</f>
        <v>21.402999999999999</v>
      </c>
      <c r="N736" s="61">
        <v>29.62</v>
      </c>
      <c r="O736" s="61">
        <v>-98.37</v>
      </c>
      <c r="P736" s="99">
        <v>126.402078446346</v>
      </c>
      <c r="Q736" s="69" t="s">
        <v>1629</v>
      </c>
      <c r="R736" s="63" t="s">
        <v>1629</v>
      </c>
      <c r="S736" s="69" t="s">
        <v>2399</v>
      </c>
      <c r="T736" s="63" t="s">
        <v>166</v>
      </c>
      <c r="U736" s="63" t="s">
        <v>13</v>
      </c>
      <c r="X736" s="119">
        <v>45.25</v>
      </c>
      <c r="Y736" s="119">
        <v>59.33</v>
      </c>
      <c r="AD736" s="9" t="s">
        <v>1674</v>
      </c>
      <c r="AE736" s="190"/>
      <c r="AF736" s="190"/>
      <c r="AG736" s="197"/>
      <c r="AH736" s="197"/>
      <c r="AI736" s="197"/>
      <c r="AJ736" s="197"/>
      <c r="AK736" s="197"/>
      <c r="AL736" s="197"/>
      <c r="AM736" s="197"/>
      <c r="AN736" s="197"/>
      <c r="AO736" s="197"/>
      <c r="AP736" s="197"/>
      <c r="AQ736" s="197"/>
      <c r="AR736" s="197"/>
      <c r="AS736" s="197"/>
      <c r="AT736" s="197"/>
      <c r="AU736" s="197"/>
      <c r="AV736" s="197"/>
      <c r="AW736" s="197"/>
      <c r="AX736" s="197"/>
      <c r="AY736" s="197"/>
      <c r="AZ736" s="197"/>
      <c r="BA736" s="197"/>
      <c r="BB736" s="197"/>
      <c r="BC736" s="197"/>
      <c r="BD736" s="197"/>
      <c r="BE736" s="197"/>
      <c r="BF736" s="197"/>
      <c r="BG736" s="197"/>
      <c r="BH736" s="197"/>
      <c r="BI736" s="197"/>
      <c r="BJ736" s="197"/>
      <c r="BK736" s="197"/>
      <c r="BL736" s="197"/>
      <c r="BM736" s="197"/>
      <c r="BN736" s="197"/>
      <c r="BO736" s="197"/>
      <c r="BP736" s="197"/>
      <c r="BQ736" s="197"/>
      <c r="BR736" s="197"/>
      <c r="BS736" s="197"/>
      <c r="BT736" s="197"/>
      <c r="BU736" s="197"/>
      <c r="BV736" s="197"/>
      <c r="BW736" s="197"/>
      <c r="BX736" s="197"/>
      <c r="BY736" s="197"/>
      <c r="BZ736" s="197"/>
      <c r="CA736" s="197"/>
      <c r="CB736" s="197"/>
      <c r="CC736" s="197"/>
      <c r="CD736" s="197"/>
      <c r="CE736" s="197"/>
      <c r="CF736" s="197"/>
      <c r="CG736" s="197"/>
      <c r="CH736" s="197"/>
      <c r="CI736" s="197"/>
      <c r="CJ736" s="197"/>
      <c r="CK736" s="197"/>
      <c r="CL736" s="197"/>
      <c r="CM736" s="197"/>
      <c r="CN736" s="197"/>
      <c r="CO736" s="197"/>
      <c r="CP736" s="197"/>
      <c r="CQ736" s="197"/>
      <c r="CR736" s="197"/>
      <c r="CS736" s="197"/>
      <c r="CT736" s="197"/>
      <c r="CU736" s="197"/>
      <c r="CV736" s="197"/>
      <c r="CW736" s="197"/>
      <c r="CX736" s="197"/>
      <c r="CY736" s="197"/>
      <c r="CZ736" s="197"/>
      <c r="DA736" s="197"/>
      <c r="DB736" s="197"/>
      <c r="DC736" s="197"/>
      <c r="DD736" s="197"/>
      <c r="DE736" s="197"/>
      <c r="DF736" s="197"/>
      <c r="DG736" s="197"/>
      <c r="DH736" s="197"/>
      <c r="DI736" s="197"/>
      <c r="DJ736" s="197"/>
      <c r="DK736" s="197"/>
      <c r="DL736" s="197"/>
      <c r="DM736" s="197"/>
      <c r="DN736" s="197"/>
      <c r="DO736" s="197"/>
      <c r="DP736" s="197"/>
      <c r="DQ736" s="197"/>
      <c r="DR736" s="197"/>
      <c r="DS736" s="197"/>
      <c r="DT736" s="197"/>
      <c r="DU736" s="197"/>
      <c r="DV736" s="197"/>
      <c r="DW736" s="197"/>
      <c r="DX736" s="197"/>
      <c r="DY736" s="197"/>
      <c r="DZ736" s="197"/>
    </row>
    <row r="737" spans="1:133" ht="17" x14ac:dyDescent="0.2">
      <c r="A737" s="100" t="str">
        <f>CONCATENATE(E737," ",F737)</f>
        <v>Platygonus  compressus</v>
      </c>
      <c r="B737" s="9" t="s">
        <v>1678</v>
      </c>
      <c r="C737" s="69" t="s">
        <v>1571</v>
      </c>
      <c r="D737" s="69" t="s">
        <v>2344</v>
      </c>
      <c r="E737" s="100" t="s">
        <v>1685</v>
      </c>
      <c r="F737" s="2" t="s">
        <v>1653</v>
      </c>
      <c r="G737" s="69">
        <v>933</v>
      </c>
      <c r="H737" s="8">
        <v>1429</v>
      </c>
      <c r="I737" s="69" t="s">
        <v>1309</v>
      </c>
      <c r="J737" s="8" t="s">
        <v>412</v>
      </c>
      <c r="K737" s="69" t="s">
        <v>175</v>
      </c>
      <c r="L737" s="175" t="s">
        <v>1855</v>
      </c>
      <c r="M737" s="134">
        <f>(20.176+22.63)/2</f>
        <v>21.402999999999999</v>
      </c>
      <c r="N737" s="61">
        <v>29.62</v>
      </c>
      <c r="O737" s="61">
        <v>-98.37</v>
      </c>
      <c r="P737" s="99">
        <v>126.402078446346</v>
      </c>
      <c r="Q737" s="69" t="s">
        <v>1629</v>
      </c>
      <c r="R737" s="63" t="s">
        <v>1629</v>
      </c>
      <c r="S737" s="69" t="s">
        <v>2399</v>
      </c>
      <c r="T737" s="63" t="s">
        <v>166</v>
      </c>
      <c r="U737" s="63" t="s">
        <v>13</v>
      </c>
      <c r="X737" s="119">
        <v>45.67</v>
      </c>
      <c r="Y737" s="119">
        <v>56.41</v>
      </c>
      <c r="AD737" s="9" t="s">
        <v>1674</v>
      </c>
      <c r="AE737" s="190"/>
      <c r="AF737" s="190"/>
      <c r="AG737" s="197"/>
      <c r="AH737" s="197"/>
      <c r="AI737" s="197"/>
      <c r="AJ737" s="197"/>
      <c r="AK737" s="197"/>
      <c r="AL737" s="197"/>
      <c r="AM737" s="197"/>
      <c r="AN737" s="197"/>
      <c r="AO737" s="197"/>
      <c r="AP737" s="197"/>
      <c r="AQ737" s="197"/>
      <c r="AR737" s="197"/>
      <c r="AS737" s="197"/>
      <c r="AT737" s="197"/>
      <c r="AU737" s="197"/>
      <c r="AV737" s="197"/>
      <c r="AW737" s="197"/>
      <c r="AX737" s="197"/>
      <c r="AY737" s="197"/>
      <c r="AZ737" s="197"/>
      <c r="BA737" s="197"/>
      <c r="BB737" s="197"/>
      <c r="BC737" s="197"/>
      <c r="BD737" s="197"/>
      <c r="BE737" s="197"/>
      <c r="BF737" s="197"/>
      <c r="BG737" s="197"/>
      <c r="BH737" s="197"/>
      <c r="BI737" s="197"/>
      <c r="BJ737" s="197"/>
      <c r="BK737" s="197"/>
      <c r="BL737" s="197"/>
      <c r="BM737" s="197"/>
      <c r="BN737" s="197"/>
      <c r="BO737" s="197"/>
      <c r="BP737" s="197"/>
      <c r="BQ737" s="197"/>
      <c r="BR737" s="197"/>
      <c r="BS737" s="197"/>
      <c r="BT737" s="197"/>
      <c r="BU737" s="197"/>
      <c r="BV737" s="197"/>
      <c r="BW737" s="197"/>
      <c r="BX737" s="197"/>
      <c r="BY737" s="197"/>
      <c r="BZ737" s="197"/>
      <c r="CA737" s="197"/>
      <c r="CB737" s="197"/>
      <c r="CC737" s="197"/>
      <c r="CD737" s="197"/>
      <c r="CE737" s="197"/>
      <c r="CF737" s="197"/>
      <c r="CG737" s="197"/>
      <c r="CH737" s="197"/>
      <c r="CI737" s="197"/>
      <c r="CJ737" s="197"/>
      <c r="CK737" s="197"/>
      <c r="CL737" s="197"/>
      <c r="CM737" s="197"/>
      <c r="CN737" s="197"/>
      <c r="CO737" s="197"/>
      <c r="CP737" s="197"/>
      <c r="CQ737" s="197"/>
      <c r="CR737" s="197"/>
      <c r="CS737" s="197"/>
      <c r="CT737" s="197"/>
      <c r="CU737" s="197"/>
      <c r="CV737" s="197"/>
      <c r="CW737" s="197"/>
      <c r="CX737" s="197"/>
      <c r="CY737" s="197"/>
      <c r="CZ737" s="197"/>
      <c r="DA737" s="197"/>
      <c r="DB737" s="197"/>
      <c r="DC737" s="197"/>
      <c r="DD737" s="197"/>
      <c r="DE737" s="197"/>
      <c r="DF737" s="197"/>
      <c r="DG737" s="197"/>
      <c r="DH737" s="197"/>
      <c r="DI737" s="197"/>
      <c r="DJ737" s="197"/>
      <c r="DK737" s="197"/>
      <c r="DL737" s="197"/>
      <c r="DM737" s="197"/>
      <c r="DN737" s="197"/>
      <c r="DO737" s="197"/>
      <c r="DP737" s="197"/>
      <c r="DQ737" s="197"/>
      <c r="DR737" s="197"/>
      <c r="DS737" s="197"/>
      <c r="DT737" s="197"/>
      <c r="DU737" s="197"/>
      <c r="DV737" s="197"/>
      <c r="DW737" s="197"/>
      <c r="DX737" s="197"/>
      <c r="DY737" s="197"/>
      <c r="DZ737" s="197"/>
    </row>
    <row r="738" spans="1:133" ht="17" x14ac:dyDescent="0.2">
      <c r="A738" s="100" t="str">
        <f>CONCATENATE(E738," ",F738)</f>
        <v>Platygonus  compressus</v>
      </c>
      <c r="B738" s="9" t="s">
        <v>1678</v>
      </c>
      <c r="C738" s="69" t="s">
        <v>1571</v>
      </c>
      <c r="D738" s="69" t="s">
        <v>2344</v>
      </c>
      <c r="E738" s="100" t="s">
        <v>1685</v>
      </c>
      <c r="F738" s="2" t="s">
        <v>1653</v>
      </c>
      <c r="G738" s="69">
        <v>933</v>
      </c>
      <c r="H738" s="8">
        <v>1850</v>
      </c>
      <c r="I738" s="69" t="s">
        <v>1309</v>
      </c>
      <c r="J738" s="8" t="s">
        <v>412</v>
      </c>
      <c r="K738" s="69" t="s">
        <v>175</v>
      </c>
      <c r="L738" s="175" t="s">
        <v>1855</v>
      </c>
      <c r="M738" s="134">
        <f>(20.176+22.63)/2</f>
        <v>21.402999999999999</v>
      </c>
      <c r="N738" s="61">
        <v>29.62</v>
      </c>
      <c r="O738" s="61">
        <v>-98.37</v>
      </c>
      <c r="P738" s="99">
        <v>126.402078446346</v>
      </c>
      <c r="Q738" s="69" t="s">
        <v>1629</v>
      </c>
      <c r="R738" s="63" t="s">
        <v>1629</v>
      </c>
      <c r="S738" s="69" t="s">
        <v>2399</v>
      </c>
      <c r="T738" s="63" t="s">
        <v>171</v>
      </c>
      <c r="U738" s="63" t="s">
        <v>13</v>
      </c>
      <c r="X738" s="119">
        <v>45.62</v>
      </c>
      <c r="Y738" s="119">
        <v>55.89</v>
      </c>
      <c r="AD738" s="9" t="s">
        <v>1674</v>
      </c>
      <c r="AE738" s="190"/>
      <c r="AF738" s="190"/>
      <c r="AG738" s="197"/>
      <c r="AH738" s="197"/>
      <c r="AI738" s="197"/>
      <c r="AJ738" s="197"/>
      <c r="AK738" s="197"/>
      <c r="AL738" s="197"/>
      <c r="AM738" s="197"/>
      <c r="AN738" s="197"/>
      <c r="AO738" s="197"/>
      <c r="AP738" s="197"/>
      <c r="AQ738" s="197"/>
      <c r="AR738" s="197"/>
      <c r="AS738" s="197"/>
      <c r="AT738" s="197"/>
      <c r="AU738" s="197"/>
      <c r="AV738" s="197"/>
      <c r="AW738" s="197"/>
      <c r="AX738" s="197"/>
      <c r="AY738" s="197"/>
      <c r="AZ738" s="197"/>
      <c r="BA738" s="197"/>
      <c r="BB738" s="197"/>
      <c r="BC738" s="197"/>
      <c r="BD738" s="197"/>
      <c r="BE738" s="197"/>
      <c r="BF738" s="197"/>
      <c r="BG738" s="197"/>
      <c r="BH738" s="197"/>
      <c r="BI738" s="197"/>
      <c r="BJ738" s="197"/>
      <c r="BK738" s="197"/>
      <c r="BL738" s="197"/>
      <c r="BM738" s="197"/>
      <c r="BN738" s="197"/>
      <c r="BO738" s="197"/>
      <c r="BP738" s="197"/>
      <c r="BQ738" s="197"/>
      <c r="BR738" s="197"/>
      <c r="BS738" s="197"/>
      <c r="BT738" s="197"/>
      <c r="BU738" s="197"/>
      <c r="BV738" s="197"/>
      <c r="BW738" s="197"/>
      <c r="BX738" s="197"/>
      <c r="BY738" s="197"/>
      <c r="BZ738" s="197"/>
      <c r="CA738" s="197"/>
      <c r="CB738" s="197"/>
      <c r="CC738" s="197"/>
      <c r="CD738" s="197"/>
      <c r="CE738" s="197"/>
      <c r="CF738" s="197"/>
      <c r="CG738" s="197"/>
      <c r="CH738" s="197"/>
      <c r="CI738" s="197"/>
      <c r="CJ738" s="197"/>
      <c r="CK738" s="197"/>
      <c r="CL738" s="197"/>
      <c r="CM738" s="197"/>
      <c r="CN738" s="197"/>
      <c r="CO738" s="197"/>
      <c r="CP738" s="197"/>
      <c r="CQ738" s="197"/>
      <c r="CR738" s="197"/>
      <c r="CS738" s="197"/>
      <c r="CT738" s="197"/>
      <c r="CU738" s="197"/>
      <c r="CV738" s="197"/>
      <c r="CW738" s="197"/>
      <c r="CX738" s="197"/>
      <c r="CY738" s="197"/>
      <c r="CZ738" s="197"/>
      <c r="DA738" s="197"/>
      <c r="DB738" s="197"/>
      <c r="DC738" s="197"/>
      <c r="DD738" s="197"/>
      <c r="DE738" s="197"/>
      <c r="DF738" s="197"/>
      <c r="DG738" s="197"/>
      <c r="DH738" s="197"/>
      <c r="DI738" s="197"/>
      <c r="DJ738" s="197"/>
      <c r="DK738" s="197"/>
      <c r="DL738" s="197"/>
      <c r="DM738" s="197"/>
      <c r="DN738" s="197"/>
      <c r="DO738" s="197"/>
      <c r="DP738" s="197"/>
      <c r="DQ738" s="197"/>
      <c r="DR738" s="197"/>
      <c r="DS738" s="197"/>
      <c r="DT738" s="197"/>
      <c r="DU738" s="197"/>
      <c r="DV738" s="197"/>
      <c r="DW738" s="197"/>
      <c r="DX738" s="197"/>
      <c r="DY738" s="197"/>
      <c r="DZ738" s="197"/>
    </row>
    <row r="739" spans="1:133" ht="17" x14ac:dyDescent="0.2">
      <c r="A739" s="100" t="str">
        <f>CONCATENATE(E739," ",F739)</f>
        <v>Platygonus  compressus</v>
      </c>
      <c r="B739" s="9" t="s">
        <v>1678</v>
      </c>
      <c r="C739" s="69" t="s">
        <v>1571</v>
      </c>
      <c r="D739" s="69" t="s">
        <v>2344</v>
      </c>
      <c r="E739" s="100" t="s">
        <v>1685</v>
      </c>
      <c r="F739" s="2" t="s">
        <v>1653</v>
      </c>
      <c r="G739" s="69">
        <v>933</v>
      </c>
      <c r="H739" s="8">
        <v>895</v>
      </c>
      <c r="I739" s="69" t="s">
        <v>1309</v>
      </c>
      <c r="J739" s="8" t="s">
        <v>412</v>
      </c>
      <c r="K739" s="69" t="s">
        <v>175</v>
      </c>
      <c r="L739" s="175" t="s">
        <v>1855</v>
      </c>
      <c r="M739" s="134">
        <f>(20.176+22.63)/2</f>
        <v>21.402999999999999</v>
      </c>
      <c r="N739" s="61">
        <v>29.62</v>
      </c>
      <c r="O739" s="61">
        <v>-98.37</v>
      </c>
      <c r="P739" s="99">
        <v>126.402078446346</v>
      </c>
      <c r="Q739" s="69" t="s">
        <v>1514</v>
      </c>
      <c r="R739" s="63" t="s">
        <v>1514</v>
      </c>
      <c r="S739" s="69" t="s">
        <v>2402</v>
      </c>
      <c r="T739" s="63" t="s">
        <v>171</v>
      </c>
      <c r="U739" s="63" t="s">
        <v>13</v>
      </c>
      <c r="X739" s="119">
        <v>39.590000000000003</v>
      </c>
      <c r="Y739" s="119">
        <v>39.06</v>
      </c>
      <c r="AD739" s="9" t="s">
        <v>1674</v>
      </c>
      <c r="BK739" s="76"/>
      <c r="BL739" s="76"/>
      <c r="BM739" s="76"/>
      <c r="BN739" s="76"/>
      <c r="BO739" s="76"/>
      <c r="BP739" s="76"/>
      <c r="BQ739" s="76"/>
      <c r="BR739" s="76"/>
      <c r="BS739" s="76"/>
      <c r="BT739" s="76"/>
      <c r="BU739" s="76"/>
      <c r="BV739" s="76"/>
      <c r="BW739" s="76"/>
      <c r="BX739" s="76"/>
      <c r="BY739" s="76"/>
      <c r="BZ739" s="76"/>
      <c r="CA739" s="76"/>
      <c r="CB739" s="76"/>
      <c r="CC739" s="76"/>
      <c r="CD739" s="76"/>
      <c r="CE739" s="76"/>
      <c r="CF739" s="76"/>
      <c r="CG739" s="76"/>
      <c r="CH739" s="76"/>
      <c r="CI739" s="76"/>
      <c r="CJ739" s="76"/>
      <c r="CK739" s="76"/>
      <c r="CL739" s="76"/>
      <c r="CM739" s="76"/>
      <c r="CN739" s="76"/>
      <c r="CO739" s="76"/>
      <c r="CP739" s="76"/>
      <c r="CQ739" s="76"/>
      <c r="CR739" s="76"/>
      <c r="CS739" s="76"/>
      <c r="CT739" s="76"/>
      <c r="CU739" s="76"/>
      <c r="CV739" s="76"/>
      <c r="CW739" s="76"/>
      <c r="CX739" s="76"/>
      <c r="CY739" s="76"/>
      <c r="CZ739" s="76"/>
      <c r="DA739" s="76"/>
      <c r="DB739" s="76"/>
      <c r="DC739" s="76"/>
      <c r="DD739" s="76"/>
      <c r="DE739" s="76"/>
      <c r="DF739" s="76"/>
      <c r="DG739" s="76"/>
      <c r="DH739" s="76"/>
      <c r="DI739" s="76"/>
      <c r="DJ739" s="76"/>
      <c r="DK739" s="76"/>
      <c r="DL739" s="76"/>
      <c r="DM739" s="76"/>
      <c r="DN739" s="76"/>
      <c r="DO739" s="76"/>
      <c r="DP739" s="76"/>
      <c r="DQ739" s="76"/>
      <c r="DR739" s="76"/>
      <c r="DS739" s="76"/>
      <c r="DT739" s="76"/>
      <c r="DU739" s="76"/>
      <c r="DV739" s="76"/>
      <c r="DW739" s="76"/>
      <c r="DX739" s="76"/>
      <c r="DY739" s="76"/>
      <c r="DZ739" s="76"/>
    </row>
    <row r="740" spans="1:133" ht="17" x14ac:dyDescent="0.2">
      <c r="A740" s="100" t="str">
        <f>CONCATENATE(E740," ",F740)</f>
        <v>Platygonus  compressus</v>
      </c>
      <c r="B740" s="9" t="s">
        <v>1678</v>
      </c>
      <c r="C740" s="69" t="s">
        <v>1571</v>
      </c>
      <c r="D740" s="69" t="s">
        <v>2344</v>
      </c>
      <c r="E740" s="100" t="s">
        <v>1685</v>
      </c>
      <c r="F740" s="2" t="s">
        <v>1653</v>
      </c>
      <c r="G740" s="69">
        <v>933</v>
      </c>
      <c r="H740" s="8">
        <v>983</v>
      </c>
      <c r="I740" s="69" t="s">
        <v>1309</v>
      </c>
      <c r="J740" s="8" t="s">
        <v>412</v>
      </c>
      <c r="K740" s="69" t="s">
        <v>175</v>
      </c>
      <c r="L740" s="175" t="s">
        <v>1855</v>
      </c>
      <c r="M740" s="134">
        <f>(20.176+22.63)/2</f>
        <v>21.402999999999999</v>
      </c>
      <c r="N740" s="61">
        <v>29.62</v>
      </c>
      <c r="O740" s="61">
        <v>-98.37</v>
      </c>
      <c r="P740" s="99">
        <v>126.402078446346</v>
      </c>
      <c r="Q740" s="69" t="s">
        <v>1514</v>
      </c>
      <c r="R740" s="63" t="s">
        <v>1514</v>
      </c>
      <c r="S740" s="69" t="s">
        <v>2402</v>
      </c>
      <c r="T740" s="63" t="s">
        <v>171</v>
      </c>
      <c r="U740" s="63" t="s">
        <v>13</v>
      </c>
      <c r="X740" s="119">
        <v>40.130000000000003</v>
      </c>
      <c r="Y740" s="119">
        <v>42.94</v>
      </c>
      <c r="AD740" s="9" t="s">
        <v>1674</v>
      </c>
      <c r="EA740" s="84"/>
      <c r="EB740" s="84"/>
      <c r="EC740" s="84"/>
    </row>
    <row r="741" spans="1:133" ht="17" x14ac:dyDescent="0.2">
      <c r="A741" s="100" t="str">
        <f>CONCATENATE(E741," ",F741)</f>
        <v>Platygonus  compressus</v>
      </c>
      <c r="B741" s="9" t="s">
        <v>1678</v>
      </c>
      <c r="C741" s="69" t="s">
        <v>1571</v>
      </c>
      <c r="D741" s="69" t="s">
        <v>2344</v>
      </c>
      <c r="E741" s="100" t="s">
        <v>1685</v>
      </c>
      <c r="F741" s="2" t="s">
        <v>1653</v>
      </c>
      <c r="G741" s="69">
        <v>933</v>
      </c>
      <c r="H741" s="8">
        <v>1351</v>
      </c>
      <c r="I741" s="69" t="s">
        <v>1309</v>
      </c>
      <c r="J741" s="8" t="s">
        <v>412</v>
      </c>
      <c r="K741" s="69" t="s">
        <v>175</v>
      </c>
      <c r="L741" s="175" t="s">
        <v>1855</v>
      </c>
      <c r="M741" s="134">
        <f>(20.176+22.63)/2</f>
        <v>21.402999999999999</v>
      </c>
      <c r="N741" s="61">
        <v>29.62</v>
      </c>
      <c r="O741" s="61">
        <v>-98.37</v>
      </c>
      <c r="P741" s="99">
        <v>126.402078446346</v>
      </c>
      <c r="Q741" s="69" t="s">
        <v>1514</v>
      </c>
      <c r="R741" s="63" t="s">
        <v>1514</v>
      </c>
      <c r="S741" s="69" t="s">
        <v>2402</v>
      </c>
      <c r="T741" s="63" t="s">
        <v>166</v>
      </c>
      <c r="U741" s="63" t="s">
        <v>13</v>
      </c>
      <c r="X741" s="119">
        <v>41.85</v>
      </c>
      <c r="Y741" s="119">
        <v>42.65</v>
      </c>
      <c r="AD741" s="9" t="s">
        <v>1674</v>
      </c>
      <c r="BK741" s="76"/>
      <c r="BL741" s="76"/>
      <c r="BM741" s="76"/>
      <c r="BN741" s="76"/>
      <c r="BO741" s="76"/>
      <c r="BP741" s="76"/>
      <c r="BQ741" s="76"/>
      <c r="BR741" s="76"/>
      <c r="BS741" s="76"/>
      <c r="BT741" s="76"/>
      <c r="BU741" s="76"/>
      <c r="BV741" s="76"/>
      <c r="BW741" s="76"/>
      <c r="BX741" s="76"/>
      <c r="BY741" s="76"/>
      <c r="BZ741" s="76"/>
      <c r="CA741" s="76"/>
      <c r="CB741" s="76"/>
      <c r="CC741" s="76"/>
      <c r="CD741" s="76"/>
      <c r="CE741" s="76"/>
      <c r="CF741" s="76"/>
      <c r="CG741" s="76"/>
      <c r="CH741" s="76"/>
      <c r="CI741" s="76"/>
      <c r="CJ741" s="76"/>
      <c r="CK741" s="76"/>
      <c r="CL741" s="76"/>
      <c r="CM741" s="76"/>
      <c r="CN741" s="76"/>
      <c r="CO741" s="76"/>
      <c r="CP741" s="76"/>
      <c r="CQ741" s="76"/>
      <c r="CR741" s="76"/>
      <c r="CS741" s="76"/>
      <c r="CT741" s="76"/>
      <c r="CU741" s="76"/>
      <c r="CV741" s="76"/>
      <c r="CW741" s="76"/>
      <c r="CX741" s="76"/>
      <c r="CY741" s="76"/>
      <c r="CZ741" s="76"/>
      <c r="DA741" s="76"/>
      <c r="DB741" s="76"/>
      <c r="DC741" s="76"/>
      <c r="DD741" s="76"/>
      <c r="DE741" s="76"/>
      <c r="DF741" s="76"/>
      <c r="DG741" s="76"/>
      <c r="DH741" s="76"/>
      <c r="DI741" s="76"/>
      <c r="DJ741" s="76"/>
      <c r="DK741" s="76"/>
      <c r="DL741" s="76"/>
      <c r="DM741" s="76"/>
      <c r="DN741" s="76"/>
      <c r="DO741" s="76"/>
      <c r="DP741" s="76"/>
      <c r="DQ741" s="76"/>
      <c r="DR741" s="76"/>
      <c r="DS741" s="76"/>
      <c r="DT741" s="76"/>
      <c r="DU741" s="76"/>
      <c r="DV741" s="76"/>
      <c r="DW741" s="76"/>
      <c r="DX741" s="76"/>
      <c r="DY741" s="76"/>
      <c r="DZ741" s="76"/>
      <c r="EA741" s="84"/>
      <c r="EB741" s="84"/>
      <c r="EC741" s="84"/>
    </row>
    <row r="742" spans="1:133" ht="17" x14ac:dyDescent="0.2">
      <c r="A742" s="100" t="str">
        <f>CONCATENATE(E742," ",F742)</f>
        <v>Platygonus  compressus</v>
      </c>
      <c r="B742" s="9" t="s">
        <v>1678</v>
      </c>
      <c r="C742" s="69" t="s">
        <v>1571</v>
      </c>
      <c r="D742" s="69" t="s">
        <v>2344</v>
      </c>
      <c r="E742" s="100" t="s">
        <v>1685</v>
      </c>
      <c r="F742" s="2" t="s">
        <v>1653</v>
      </c>
      <c r="G742" s="69">
        <v>933</v>
      </c>
      <c r="H742" s="8">
        <v>1352</v>
      </c>
      <c r="I742" s="69" t="s">
        <v>1309</v>
      </c>
      <c r="J742" s="8" t="s">
        <v>412</v>
      </c>
      <c r="K742" s="69" t="s">
        <v>175</v>
      </c>
      <c r="L742" s="175" t="s">
        <v>1855</v>
      </c>
      <c r="M742" s="134">
        <f>(20.176+22.63)/2</f>
        <v>21.402999999999999</v>
      </c>
      <c r="N742" s="61">
        <v>29.62</v>
      </c>
      <c r="O742" s="61">
        <v>-98.37</v>
      </c>
      <c r="P742" s="99">
        <v>126.402078446346</v>
      </c>
      <c r="Q742" s="69" t="s">
        <v>1514</v>
      </c>
      <c r="R742" s="63" t="s">
        <v>1514</v>
      </c>
      <c r="S742" s="69" t="s">
        <v>2402</v>
      </c>
      <c r="T742" s="63" t="s">
        <v>166</v>
      </c>
      <c r="U742" s="63" t="s">
        <v>13</v>
      </c>
      <c r="X742" s="119">
        <v>40.090000000000003</v>
      </c>
      <c r="Y742" s="119">
        <v>38.159999999999997</v>
      </c>
      <c r="AD742" s="9" t="s">
        <v>1674</v>
      </c>
    </row>
    <row r="743" spans="1:133" ht="17" x14ac:dyDescent="0.2">
      <c r="A743" s="100" t="str">
        <f>CONCATENATE(E743," ",F743)</f>
        <v>Tayassu tajacu</v>
      </c>
      <c r="B743" s="9" t="s">
        <v>1636</v>
      </c>
      <c r="C743" s="8" t="s">
        <v>1571</v>
      </c>
      <c r="D743" s="190" t="s">
        <v>2344</v>
      </c>
      <c r="E743" s="2" t="s">
        <v>62</v>
      </c>
      <c r="F743" s="2" t="s">
        <v>63</v>
      </c>
      <c r="G743" s="9">
        <v>40685</v>
      </c>
      <c r="H743" s="8">
        <v>1</v>
      </c>
      <c r="I743" s="9" t="s">
        <v>19</v>
      </c>
      <c r="J743" s="63" t="s">
        <v>398</v>
      </c>
      <c r="K743" s="63"/>
      <c r="L743" s="175" t="s">
        <v>1635</v>
      </c>
      <c r="M743" s="99"/>
      <c r="Q743" s="69" t="s">
        <v>154</v>
      </c>
      <c r="R743" s="69" t="s">
        <v>2375</v>
      </c>
      <c r="U743" s="63" t="s">
        <v>13</v>
      </c>
      <c r="X743" s="119">
        <v>12.19</v>
      </c>
      <c r="Y743" s="119">
        <v>11.05</v>
      </c>
      <c r="AD743" s="9" t="s">
        <v>17</v>
      </c>
      <c r="BK743" s="84"/>
      <c r="BL743" s="84"/>
      <c r="BM743" s="84"/>
      <c r="BN743" s="84"/>
      <c r="BO743" s="84"/>
      <c r="BP743" s="84"/>
      <c r="BQ743" s="84"/>
      <c r="BR743" s="84"/>
      <c r="BS743" s="84"/>
      <c r="BT743" s="84"/>
      <c r="BU743" s="84"/>
      <c r="BV743" s="84"/>
      <c r="BW743" s="84"/>
      <c r="BX743" s="84"/>
      <c r="BY743" s="84"/>
      <c r="BZ743" s="84"/>
      <c r="CA743" s="84"/>
      <c r="CB743" s="84"/>
      <c r="CC743" s="84"/>
      <c r="CD743" s="84"/>
      <c r="CE743" s="84"/>
      <c r="CF743" s="84"/>
      <c r="CG743" s="84"/>
      <c r="CH743" s="84"/>
      <c r="CI743" s="84"/>
      <c r="CJ743" s="84"/>
      <c r="CK743" s="84"/>
      <c r="CL743" s="84"/>
      <c r="CM743" s="84"/>
      <c r="CN743" s="84"/>
      <c r="CO743" s="84"/>
      <c r="CP743" s="84"/>
      <c r="CQ743" s="84"/>
      <c r="CR743" s="84"/>
      <c r="CS743" s="84"/>
      <c r="CT743" s="84"/>
      <c r="CU743" s="84"/>
      <c r="CV743" s="84"/>
      <c r="CW743" s="84"/>
      <c r="CX743" s="84"/>
      <c r="CY743" s="84"/>
      <c r="CZ743" s="84"/>
      <c r="DA743" s="84"/>
      <c r="DB743" s="84"/>
      <c r="DC743" s="84"/>
      <c r="DD743" s="84"/>
      <c r="DE743" s="84"/>
      <c r="DF743" s="84"/>
      <c r="DG743" s="84"/>
      <c r="DH743" s="84"/>
      <c r="DI743" s="84"/>
      <c r="DJ743" s="84"/>
      <c r="DK743" s="84"/>
      <c r="DL743" s="84"/>
      <c r="DM743" s="84"/>
      <c r="DN743" s="84"/>
      <c r="DO743" s="84"/>
      <c r="DP743" s="84"/>
      <c r="DQ743" s="84"/>
      <c r="DR743" s="84"/>
      <c r="DS743" s="84"/>
      <c r="DT743" s="84"/>
      <c r="DU743" s="84"/>
      <c r="DV743" s="84"/>
      <c r="DW743" s="84"/>
      <c r="DX743" s="84"/>
      <c r="DY743" s="84"/>
      <c r="DZ743" s="84"/>
      <c r="EA743" s="76"/>
      <c r="EB743" s="76"/>
      <c r="EC743" s="76"/>
    </row>
    <row r="744" spans="1:133" ht="17" x14ac:dyDescent="0.2">
      <c r="A744" s="100" t="str">
        <f>CONCATENATE(E744," ",F744)</f>
        <v>Tayassu tajacu</v>
      </c>
      <c r="B744" s="195" t="s">
        <v>2318</v>
      </c>
      <c r="C744" s="190" t="s">
        <v>1571</v>
      </c>
      <c r="D744" s="190" t="s">
        <v>2344</v>
      </c>
      <c r="E744" s="199" t="s">
        <v>62</v>
      </c>
      <c r="F744" s="199" t="s">
        <v>63</v>
      </c>
      <c r="G744" s="195">
        <v>41064</v>
      </c>
      <c r="H744" s="190">
        <v>1</v>
      </c>
      <c r="I744" s="195" t="s">
        <v>2322</v>
      </c>
      <c r="J744" s="192" t="s">
        <v>2323</v>
      </c>
      <c r="K744" s="189" t="s">
        <v>175</v>
      </c>
      <c r="L744" s="191"/>
      <c r="M744" s="201"/>
      <c r="N744" s="193"/>
      <c r="O744" s="193"/>
      <c r="P744" s="192"/>
      <c r="Q744" s="189" t="s">
        <v>377</v>
      </c>
      <c r="R744" s="69" t="s">
        <v>2372</v>
      </c>
      <c r="S744" s="189"/>
      <c r="T744" s="192" t="s">
        <v>166</v>
      </c>
      <c r="U744" s="192" t="s">
        <v>13</v>
      </c>
      <c r="V744" s="192"/>
      <c r="W744" s="192"/>
      <c r="X744" s="202">
        <v>11.94</v>
      </c>
      <c r="Y744" s="202">
        <v>8.9600000000000009</v>
      </c>
      <c r="Z744" s="189"/>
      <c r="AA744" s="203"/>
      <c r="AB744" s="204"/>
      <c r="AC744" s="195"/>
      <c r="AD744" s="195" t="s">
        <v>2324</v>
      </c>
      <c r="EA744" s="76"/>
      <c r="EB744" s="76"/>
      <c r="EC744" s="76"/>
    </row>
    <row r="745" spans="1:133" ht="17" x14ac:dyDescent="0.2">
      <c r="A745" s="100" t="str">
        <f>CONCATENATE(E745," ",F745)</f>
        <v>indet. sp.</v>
      </c>
      <c r="B745" s="69" t="s">
        <v>1616</v>
      </c>
      <c r="C745" s="63" t="s">
        <v>1571</v>
      </c>
      <c r="D745" s="63"/>
      <c r="E745" s="106" t="s">
        <v>2024</v>
      </c>
      <c r="F745" s="106" t="s">
        <v>15</v>
      </c>
      <c r="G745" s="69">
        <v>988</v>
      </c>
      <c r="H745" s="69">
        <v>103</v>
      </c>
      <c r="I745" s="69" t="s">
        <v>323</v>
      </c>
      <c r="J745" s="63" t="s">
        <v>324</v>
      </c>
      <c r="K745" s="69" t="s">
        <v>175</v>
      </c>
      <c r="L745" s="175" t="s">
        <v>203</v>
      </c>
      <c r="M745" s="99"/>
      <c r="N745" s="107"/>
      <c r="O745" s="107"/>
      <c r="P745" s="69"/>
      <c r="Q745" s="69" t="s">
        <v>111</v>
      </c>
      <c r="R745" s="69" t="s">
        <v>111</v>
      </c>
      <c r="S745" s="69" t="s">
        <v>111</v>
      </c>
      <c r="T745" s="69"/>
      <c r="U745" s="63" t="s">
        <v>13</v>
      </c>
      <c r="W745" s="105"/>
      <c r="X745" s="61">
        <v>35.979999999999997</v>
      </c>
      <c r="Y745" s="61">
        <v>20.29</v>
      </c>
      <c r="Z745" s="63"/>
      <c r="AA745" s="137"/>
      <c r="AB745" s="135"/>
      <c r="AC745" s="105"/>
      <c r="AD745" s="69"/>
    </row>
    <row r="746" spans="1:133" ht="17" x14ac:dyDescent="0.2">
      <c r="A746" s="100" t="str">
        <f>CONCATENATE(E746," ",F746)</f>
        <v>indet. sp.</v>
      </c>
      <c r="B746" s="9" t="s">
        <v>1888</v>
      </c>
      <c r="C746" s="69" t="s">
        <v>1571</v>
      </c>
      <c r="D746" s="69"/>
      <c r="E746" s="2" t="s">
        <v>2024</v>
      </c>
      <c r="F746" s="2" t="s">
        <v>15</v>
      </c>
      <c r="G746" s="9">
        <v>30967</v>
      </c>
      <c r="I746" s="9" t="s">
        <v>249</v>
      </c>
      <c r="J746" s="8" t="s">
        <v>241</v>
      </c>
      <c r="K746" s="69" t="s">
        <v>175</v>
      </c>
      <c r="L746" s="175" t="s">
        <v>395</v>
      </c>
      <c r="M746" s="134">
        <v>30</v>
      </c>
      <c r="U746" s="63" t="s">
        <v>13</v>
      </c>
      <c r="Y746" s="119">
        <v>8.6</v>
      </c>
      <c r="EA746" s="76"/>
      <c r="EB746" s="76"/>
      <c r="EC746" s="76"/>
    </row>
    <row r="747" spans="1:133" ht="17" x14ac:dyDescent="0.2">
      <c r="A747" s="100" t="str">
        <f>CONCATENATE(E747," ",F747)</f>
        <v>no ID- antelope? sp.</v>
      </c>
      <c r="C747" s="69" t="s">
        <v>1571</v>
      </c>
      <c r="D747" s="63"/>
      <c r="E747" s="2" t="s">
        <v>410</v>
      </c>
      <c r="F747" s="2" t="s">
        <v>15</v>
      </c>
      <c r="G747" s="9">
        <v>892</v>
      </c>
      <c r="H747" s="8">
        <v>-999</v>
      </c>
      <c r="I747" s="9" t="s">
        <v>270</v>
      </c>
      <c r="J747" s="8" t="s">
        <v>212</v>
      </c>
      <c r="K747" s="8"/>
      <c r="M747" s="99"/>
      <c r="Q747" s="69" t="s">
        <v>114</v>
      </c>
      <c r="R747" s="69" t="s">
        <v>114</v>
      </c>
      <c r="U747" s="63" t="s">
        <v>13</v>
      </c>
      <c r="X747" s="119">
        <v>29.5</v>
      </c>
      <c r="Y747" s="119">
        <v>20</v>
      </c>
      <c r="BK747" s="84"/>
      <c r="BL747" s="84"/>
      <c r="BM747" s="84"/>
      <c r="BN747" s="84"/>
      <c r="BO747" s="84"/>
      <c r="BP747" s="84"/>
      <c r="BQ747" s="84"/>
      <c r="BR747" s="84"/>
      <c r="BS747" s="84"/>
      <c r="BT747" s="84"/>
      <c r="BU747" s="84"/>
      <c r="BV747" s="84"/>
      <c r="BW747" s="84"/>
      <c r="BX747" s="84"/>
      <c r="BY747" s="84"/>
      <c r="BZ747" s="84"/>
      <c r="CA747" s="84"/>
      <c r="CB747" s="84"/>
      <c r="CC747" s="84"/>
      <c r="CD747" s="84"/>
      <c r="CE747" s="84"/>
      <c r="CF747" s="84"/>
      <c r="CG747" s="84"/>
      <c r="CH747" s="84"/>
      <c r="CI747" s="84"/>
      <c r="CJ747" s="84"/>
      <c r="CK747" s="84"/>
      <c r="CL747" s="84"/>
      <c r="CM747" s="84"/>
      <c r="CN747" s="84"/>
      <c r="CO747" s="84"/>
      <c r="CP747" s="84"/>
      <c r="CQ747" s="84"/>
      <c r="CR747" s="84"/>
      <c r="CS747" s="84"/>
      <c r="CT747" s="84"/>
      <c r="CU747" s="84"/>
      <c r="CV747" s="84"/>
      <c r="CW747" s="84"/>
      <c r="CX747" s="84"/>
      <c r="CY747" s="84"/>
      <c r="CZ747" s="84"/>
      <c r="DA747" s="84"/>
      <c r="DB747" s="84"/>
      <c r="DC747" s="84"/>
      <c r="DD747" s="84"/>
      <c r="DE747" s="84"/>
      <c r="DF747" s="84"/>
      <c r="DG747" s="84"/>
      <c r="DH747" s="84"/>
      <c r="DI747" s="84"/>
      <c r="DJ747" s="84"/>
      <c r="DK747" s="84"/>
      <c r="DL747" s="84"/>
      <c r="DM747" s="84"/>
      <c r="DN747" s="84"/>
      <c r="DO747" s="84"/>
      <c r="DP747" s="84"/>
      <c r="DQ747" s="84"/>
      <c r="DR747" s="84"/>
      <c r="DS747" s="84"/>
      <c r="DT747" s="84"/>
      <c r="DU747" s="84"/>
      <c r="DV747" s="84"/>
      <c r="DW747" s="84"/>
      <c r="DX747" s="84"/>
      <c r="DY747" s="84"/>
      <c r="DZ747" s="84"/>
    </row>
    <row r="748" spans="1:133" ht="17" x14ac:dyDescent="0.2">
      <c r="A748" s="100" t="str">
        <f>CONCATENATE(E748," ",F748)</f>
        <v>no ID- antelope? sp.</v>
      </c>
      <c r="C748" s="69" t="s">
        <v>1571</v>
      </c>
      <c r="D748" s="69"/>
      <c r="E748" s="2" t="s">
        <v>410</v>
      </c>
      <c r="F748" s="2" t="s">
        <v>15</v>
      </c>
      <c r="G748" s="9">
        <v>892</v>
      </c>
      <c r="H748" s="8">
        <v>-999</v>
      </c>
      <c r="I748" s="9" t="s">
        <v>270</v>
      </c>
      <c r="J748" s="8" t="s">
        <v>212</v>
      </c>
      <c r="K748" s="8"/>
      <c r="M748" s="99"/>
      <c r="Q748" s="69" t="s">
        <v>114</v>
      </c>
      <c r="R748" s="69" t="s">
        <v>114</v>
      </c>
      <c r="U748" s="63" t="s">
        <v>13</v>
      </c>
      <c r="X748" s="119">
        <v>30</v>
      </c>
      <c r="Y748" s="119">
        <v>20.3</v>
      </c>
      <c r="BK748" s="84"/>
      <c r="BL748" s="84"/>
      <c r="BM748" s="84"/>
      <c r="BN748" s="84"/>
      <c r="BO748" s="84"/>
      <c r="BP748" s="84"/>
      <c r="BQ748" s="84"/>
      <c r="BR748" s="84"/>
      <c r="BS748" s="84"/>
      <c r="BT748" s="84"/>
      <c r="BU748" s="84"/>
      <c r="BV748" s="84"/>
      <c r="BW748" s="84"/>
      <c r="BX748" s="84"/>
      <c r="BY748" s="84"/>
      <c r="BZ748" s="84"/>
      <c r="CA748" s="84"/>
      <c r="CB748" s="84"/>
      <c r="CC748" s="84"/>
      <c r="CD748" s="84"/>
      <c r="CE748" s="84"/>
      <c r="CF748" s="84"/>
      <c r="CG748" s="84"/>
      <c r="CH748" s="84"/>
      <c r="CI748" s="84"/>
      <c r="CJ748" s="84"/>
      <c r="CK748" s="84"/>
      <c r="CL748" s="84"/>
      <c r="CM748" s="84"/>
      <c r="CN748" s="84"/>
      <c r="CO748" s="84"/>
      <c r="CP748" s="84"/>
      <c r="CQ748" s="84"/>
      <c r="CR748" s="84"/>
      <c r="CS748" s="84"/>
      <c r="CT748" s="84"/>
      <c r="CU748" s="84"/>
      <c r="CV748" s="84"/>
      <c r="CW748" s="84"/>
      <c r="CX748" s="84"/>
      <c r="CY748" s="84"/>
      <c r="CZ748" s="84"/>
      <c r="DA748" s="84"/>
      <c r="DB748" s="84"/>
      <c r="DC748" s="84"/>
      <c r="DD748" s="84"/>
      <c r="DE748" s="84"/>
      <c r="DF748" s="84"/>
      <c r="DG748" s="84"/>
      <c r="DH748" s="84"/>
      <c r="DI748" s="84"/>
      <c r="DJ748" s="84"/>
      <c r="DK748" s="84"/>
      <c r="DL748" s="84"/>
      <c r="DM748" s="84"/>
      <c r="DN748" s="84"/>
      <c r="DO748" s="84"/>
      <c r="DP748" s="84"/>
      <c r="DQ748" s="84"/>
      <c r="DR748" s="84"/>
      <c r="DS748" s="84"/>
      <c r="DT748" s="84"/>
      <c r="DU748" s="84"/>
      <c r="DV748" s="84"/>
      <c r="DW748" s="84"/>
      <c r="DX748" s="84"/>
      <c r="DY748" s="84"/>
      <c r="DZ748" s="84"/>
    </row>
    <row r="749" spans="1:133" ht="17" x14ac:dyDescent="0.2">
      <c r="A749" s="100" t="str">
        <f>CONCATENATE(E749," ",F749)</f>
        <v>no ID- antelope? sp.</v>
      </c>
      <c r="C749" s="69" t="s">
        <v>1571</v>
      </c>
      <c r="D749" s="69"/>
      <c r="E749" s="2" t="s">
        <v>410</v>
      </c>
      <c r="F749" s="2" t="s">
        <v>15</v>
      </c>
      <c r="G749" s="9">
        <v>892</v>
      </c>
      <c r="H749" s="8">
        <v>-999</v>
      </c>
      <c r="I749" s="9" t="s">
        <v>270</v>
      </c>
      <c r="J749" s="8" t="s">
        <v>212</v>
      </c>
      <c r="K749" s="8"/>
      <c r="M749" s="99"/>
      <c r="Q749" s="69" t="s">
        <v>114</v>
      </c>
      <c r="R749" s="69" t="s">
        <v>114</v>
      </c>
      <c r="U749" s="63" t="s">
        <v>13</v>
      </c>
      <c r="X749" s="119">
        <v>30</v>
      </c>
      <c r="Y749" s="119">
        <v>20.6</v>
      </c>
      <c r="BK749" s="76"/>
      <c r="BL749" s="76"/>
      <c r="BM749" s="76"/>
      <c r="BN749" s="76"/>
      <c r="BO749" s="76"/>
      <c r="BP749" s="76"/>
      <c r="BQ749" s="76"/>
      <c r="BR749" s="76"/>
      <c r="BS749" s="76"/>
      <c r="BT749" s="76"/>
      <c r="BU749" s="76"/>
      <c r="BV749" s="76"/>
      <c r="BW749" s="76"/>
      <c r="BX749" s="76"/>
      <c r="BY749" s="76"/>
      <c r="BZ749" s="76"/>
      <c r="CA749" s="76"/>
      <c r="CB749" s="76"/>
      <c r="CC749" s="76"/>
      <c r="CD749" s="76"/>
      <c r="CE749" s="76"/>
      <c r="CF749" s="76"/>
      <c r="CG749" s="76"/>
      <c r="CH749" s="76"/>
      <c r="CI749" s="76"/>
      <c r="CJ749" s="76"/>
      <c r="CK749" s="76"/>
      <c r="CL749" s="76"/>
      <c r="CM749" s="76"/>
      <c r="CN749" s="76"/>
      <c r="CO749" s="76"/>
      <c r="CP749" s="76"/>
      <c r="CQ749" s="76"/>
      <c r="CR749" s="76"/>
      <c r="CS749" s="76"/>
      <c r="CT749" s="76"/>
      <c r="CU749" s="76"/>
      <c r="CV749" s="76"/>
      <c r="CW749" s="76"/>
      <c r="CX749" s="76"/>
      <c r="CY749" s="76"/>
      <c r="CZ749" s="76"/>
      <c r="DA749" s="76"/>
      <c r="DB749" s="76"/>
      <c r="DC749" s="76"/>
      <c r="DD749" s="76"/>
      <c r="DE749" s="76"/>
      <c r="DF749" s="76"/>
      <c r="DG749" s="76"/>
      <c r="DH749" s="76"/>
      <c r="DI749" s="76"/>
      <c r="DJ749" s="76"/>
      <c r="DK749" s="76"/>
      <c r="DL749" s="76"/>
      <c r="DM749" s="76"/>
      <c r="DN749" s="76"/>
      <c r="DO749" s="76"/>
      <c r="DP749" s="76"/>
      <c r="DQ749" s="76"/>
      <c r="DR749" s="76"/>
      <c r="DS749" s="76"/>
      <c r="DT749" s="76"/>
      <c r="DU749" s="76"/>
      <c r="DV749" s="76"/>
      <c r="DW749" s="76"/>
      <c r="DX749" s="76"/>
      <c r="DY749" s="76"/>
      <c r="DZ749" s="76"/>
    </row>
    <row r="750" spans="1:133" ht="17" x14ac:dyDescent="0.2">
      <c r="A750" s="100" t="str">
        <f>CONCATENATE(E750," ",F750)</f>
        <v>no ID- antelope? sp.</v>
      </c>
      <c r="C750" s="69" t="s">
        <v>1571</v>
      </c>
      <c r="D750" s="69"/>
      <c r="E750" s="2" t="s">
        <v>410</v>
      </c>
      <c r="F750" s="2" t="s">
        <v>15</v>
      </c>
      <c r="G750" s="9">
        <v>892</v>
      </c>
      <c r="H750" s="8" t="s">
        <v>332</v>
      </c>
      <c r="I750" s="9" t="s">
        <v>270</v>
      </c>
      <c r="J750" s="8" t="s">
        <v>212</v>
      </c>
      <c r="K750" s="8"/>
      <c r="M750" s="99"/>
      <c r="Q750" s="69" t="s">
        <v>114</v>
      </c>
      <c r="R750" s="69" t="s">
        <v>114</v>
      </c>
      <c r="U750" s="63" t="s">
        <v>13</v>
      </c>
      <c r="X750" s="119">
        <v>27</v>
      </c>
      <c r="Y750" s="119">
        <v>20.2</v>
      </c>
    </row>
    <row r="751" spans="1:133" ht="17" x14ac:dyDescent="0.2">
      <c r="A751" s="100" t="str">
        <f>CONCATENATE(E751," ",F751)</f>
        <v>Canis dirus</v>
      </c>
      <c r="B751" s="69" t="s">
        <v>1407</v>
      </c>
      <c r="C751" s="63" t="s">
        <v>1586</v>
      </c>
      <c r="D751" s="8" t="s">
        <v>2333</v>
      </c>
      <c r="E751" s="172" t="s">
        <v>296</v>
      </c>
      <c r="F751" s="172" t="s">
        <v>1289</v>
      </c>
      <c r="G751" s="63">
        <v>908</v>
      </c>
      <c r="H751" s="63">
        <v>2328</v>
      </c>
      <c r="I751" s="63" t="s">
        <v>100</v>
      </c>
      <c r="J751" s="63"/>
      <c r="K751" s="63" t="s">
        <v>175</v>
      </c>
      <c r="L751" s="175" t="s">
        <v>1411</v>
      </c>
      <c r="M751" s="63"/>
      <c r="N751" s="63"/>
      <c r="O751" s="63"/>
      <c r="Q751" s="63" t="s">
        <v>207</v>
      </c>
      <c r="R751" s="69" t="s">
        <v>2363</v>
      </c>
      <c r="S751" s="63"/>
      <c r="T751" s="63" t="s">
        <v>166</v>
      </c>
      <c r="U751" s="63" t="s">
        <v>1256</v>
      </c>
      <c r="X751" s="63">
        <v>19.41</v>
      </c>
      <c r="Y751" s="63"/>
      <c r="Z751" s="63"/>
      <c r="AA751" s="182">
        <v>10767.648034004516</v>
      </c>
      <c r="AB751" s="61">
        <v>0.22900000000000001</v>
      </c>
      <c r="AC751" s="63" t="s">
        <v>1271</v>
      </c>
      <c r="AD751" s="69" t="s">
        <v>1961</v>
      </c>
      <c r="BK751" s="76"/>
      <c r="BL751" s="76"/>
      <c r="BM751" s="76"/>
      <c r="BN751" s="76"/>
      <c r="BO751" s="76"/>
      <c r="BP751" s="76"/>
      <c r="BQ751" s="76"/>
      <c r="BR751" s="76"/>
      <c r="BS751" s="76"/>
      <c r="BT751" s="76"/>
      <c r="BU751" s="76"/>
      <c r="BV751" s="76"/>
      <c r="BW751" s="76"/>
      <c r="BX751" s="76"/>
      <c r="BY751" s="76"/>
      <c r="BZ751" s="76"/>
      <c r="CA751" s="76"/>
      <c r="CB751" s="76"/>
      <c r="CC751" s="76"/>
      <c r="CD751" s="76"/>
      <c r="CE751" s="76"/>
      <c r="CF751" s="76"/>
      <c r="CG751" s="76"/>
      <c r="CH751" s="76"/>
      <c r="CI751" s="76"/>
      <c r="CJ751" s="76"/>
      <c r="CK751" s="76"/>
      <c r="CL751" s="76"/>
      <c r="CM751" s="76"/>
      <c r="CN751" s="76"/>
      <c r="CO751" s="76"/>
      <c r="CP751" s="76"/>
      <c r="CQ751" s="76"/>
      <c r="CR751" s="76"/>
      <c r="CS751" s="76"/>
      <c r="CT751" s="76"/>
      <c r="CU751" s="76"/>
      <c r="CV751" s="76"/>
      <c r="CW751" s="76"/>
      <c r="CX751" s="76"/>
      <c r="CY751" s="76"/>
      <c r="CZ751" s="76"/>
      <c r="DA751" s="76"/>
      <c r="DB751" s="76"/>
      <c r="DC751" s="76"/>
      <c r="DD751" s="76"/>
      <c r="DE751" s="76"/>
      <c r="DF751" s="76"/>
      <c r="DG751" s="76"/>
      <c r="DH751" s="76"/>
      <c r="DI751" s="76"/>
      <c r="DJ751" s="76"/>
      <c r="DK751" s="76"/>
      <c r="DL751" s="76"/>
      <c r="DM751" s="76"/>
      <c r="DN751" s="76"/>
      <c r="DO751" s="76"/>
      <c r="DP751" s="76"/>
      <c r="DQ751" s="76"/>
      <c r="DR751" s="76"/>
      <c r="DS751" s="76"/>
      <c r="DT751" s="76"/>
      <c r="DU751" s="76"/>
      <c r="DV751" s="76"/>
      <c r="DW751" s="76"/>
      <c r="DX751" s="76"/>
      <c r="DY751" s="76"/>
      <c r="DZ751" s="76"/>
      <c r="EA751" s="84"/>
      <c r="EB751" s="84"/>
      <c r="EC751" s="84"/>
    </row>
    <row r="752" spans="1:133" ht="17" x14ac:dyDescent="0.2">
      <c r="A752" s="100" t="str">
        <f>CONCATENATE(E752," ",F752)</f>
        <v>Canis dirus</v>
      </c>
      <c r="B752" s="69"/>
      <c r="C752" s="63" t="s">
        <v>1586</v>
      </c>
      <c r="D752" s="8" t="s">
        <v>2333</v>
      </c>
      <c r="E752" s="172" t="s">
        <v>296</v>
      </c>
      <c r="F752" s="172" t="s">
        <v>1289</v>
      </c>
      <c r="G752" s="63">
        <v>908</v>
      </c>
      <c r="H752" s="63">
        <v>2429</v>
      </c>
      <c r="I752" s="63" t="s">
        <v>100</v>
      </c>
      <c r="J752" s="63"/>
      <c r="K752" s="63" t="s">
        <v>175</v>
      </c>
      <c r="M752" s="63"/>
      <c r="N752" s="63"/>
      <c r="O752" s="63"/>
      <c r="Q752" s="63" t="s">
        <v>207</v>
      </c>
      <c r="R752" s="69" t="s">
        <v>2363</v>
      </c>
      <c r="S752" s="63"/>
      <c r="U752" s="63" t="s">
        <v>1256</v>
      </c>
      <c r="X752" s="63">
        <v>19.170000000000002</v>
      </c>
      <c r="Y752" s="63"/>
      <c r="Z752" s="63"/>
      <c r="AA752" s="182">
        <v>10390.383808114062</v>
      </c>
      <c r="AB752" s="61">
        <v>0.22900000000000001</v>
      </c>
      <c r="AC752" s="63" t="s">
        <v>1271</v>
      </c>
      <c r="AD752" s="69" t="s">
        <v>1961</v>
      </c>
      <c r="BK752" s="76"/>
      <c r="BL752" s="76"/>
      <c r="BM752" s="76"/>
      <c r="BN752" s="76"/>
      <c r="BO752" s="76"/>
      <c r="BP752" s="76"/>
      <c r="BQ752" s="76"/>
      <c r="BR752" s="76"/>
      <c r="BS752" s="76"/>
      <c r="BT752" s="76"/>
      <c r="BU752" s="76"/>
      <c r="BV752" s="76"/>
      <c r="BW752" s="76"/>
      <c r="BX752" s="76"/>
      <c r="BY752" s="76"/>
      <c r="BZ752" s="76"/>
      <c r="CA752" s="76"/>
      <c r="CB752" s="76"/>
      <c r="CC752" s="76"/>
      <c r="CD752" s="76"/>
      <c r="CE752" s="76"/>
      <c r="CF752" s="76"/>
      <c r="CG752" s="76"/>
      <c r="CH752" s="76"/>
      <c r="CI752" s="76"/>
      <c r="CJ752" s="76"/>
      <c r="CK752" s="76"/>
      <c r="CL752" s="76"/>
      <c r="CM752" s="76"/>
      <c r="CN752" s="76"/>
      <c r="CO752" s="76"/>
      <c r="CP752" s="76"/>
      <c r="CQ752" s="76"/>
      <c r="CR752" s="76"/>
      <c r="CS752" s="76"/>
      <c r="CT752" s="76"/>
      <c r="CU752" s="76"/>
      <c r="CV752" s="76"/>
      <c r="CW752" s="76"/>
      <c r="CX752" s="76"/>
      <c r="CY752" s="76"/>
      <c r="CZ752" s="76"/>
      <c r="DA752" s="76"/>
      <c r="DB752" s="76"/>
      <c r="DC752" s="76"/>
      <c r="DD752" s="76"/>
      <c r="DE752" s="76"/>
      <c r="DF752" s="76"/>
      <c r="DG752" s="76"/>
      <c r="DH752" s="76"/>
      <c r="DI752" s="76"/>
      <c r="DJ752" s="76"/>
      <c r="DK752" s="76"/>
      <c r="DL752" s="76"/>
      <c r="DM752" s="76"/>
      <c r="DN752" s="76"/>
      <c r="DO752" s="76"/>
      <c r="DP752" s="76"/>
      <c r="DQ752" s="76"/>
      <c r="DR752" s="76"/>
      <c r="DS752" s="76"/>
      <c r="DT752" s="76"/>
      <c r="DU752" s="76"/>
      <c r="DV752" s="76"/>
      <c r="DW752" s="76"/>
      <c r="DX752" s="76"/>
      <c r="DY752" s="76"/>
      <c r="DZ752" s="76"/>
      <c r="EA752" s="84"/>
      <c r="EB752" s="84"/>
      <c r="EC752" s="84"/>
    </row>
    <row r="753" spans="1:133" ht="17" x14ac:dyDescent="0.2">
      <c r="A753" s="100" t="str">
        <f>CONCATENATE(E753," ",F753)</f>
        <v>Canis dirus</v>
      </c>
      <c r="B753" s="69" t="s">
        <v>1407</v>
      </c>
      <c r="C753" s="69" t="s">
        <v>1586</v>
      </c>
      <c r="D753" s="8" t="s">
        <v>2333</v>
      </c>
      <c r="E753" s="106" t="s">
        <v>296</v>
      </c>
      <c r="F753" s="106" t="s">
        <v>1289</v>
      </c>
      <c r="G753" s="69">
        <v>908</v>
      </c>
      <c r="H753" s="69">
        <v>2323</v>
      </c>
      <c r="I753" s="69" t="s">
        <v>100</v>
      </c>
      <c r="J753" s="8" t="s">
        <v>391</v>
      </c>
      <c r="K753" s="69" t="s">
        <v>175</v>
      </c>
      <c r="L753" s="175" t="s">
        <v>1771</v>
      </c>
      <c r="M753" s="99"/>
      <c r="Q753" s="69" t="s">
        <v>129</v>
      </c>
      <c r="R753" s="63" t="s">
        <v>2366</v>
      </c>
      <c r="T753" s="63" t="s">
        <v>171</v>
      </c>
      <c r="U753" s="63" t="s">
        <v>13</v>
      </c>
      <c r="X753" s="119">
        <v>12.19</v>
      </c>
      <c r="Y753" s="119">
        <v>9.08</v>
      </c>
      <c r="AE753" s="192"/>
      <c r="AF753" s="192"/>
      <c r="AG753" s="196"/>
      <c r="AH753" s="196"/>
      <c r="AI753" s="196"/>
      <c r="AJ753" s="196"/>
      <c r="AK753" s="196"/>
      <c r="AL753" s="196"/>
      <c r="AM753" s="196"/>
      <c r="AN753" s="196"/>
      <c r="AO753" s="196"/>
      <c r="AP753" s="196"/>
      <c r="AQ753" s="196"/>
      <c r="AR753" s="196"/>
      <c r="AS753" s="196"/>
      <c r="AT753" s="196"/>
      <c r="AU753" s="196"/>
      <c r="AV753" s="196"/>
      <c r="AW753" s="196"/>
      <c r="AX753" s="196"/>
      <c r="AY753" s="196"/>
      <c r="AZ753" s="196"/>
      <c r="BA753" s="196"/>
      <c r="BB753" s="196"/>
      <c r="BC753" s="196"/>
      <c r="BD753" s="196"/>
      <c r="BE753" s="196"/>
      <c r="BF753" s="196"/>
      <c r="BG753" s="196"/>
      <c r="BH753" s="196"/>
      <c r="BI753" s="196"/>
      <c r="BJ753" s="196"/>
      <c r="BK753" s="197"/>
      <c r="BL753" s="197"/>
      <c r="BM753" s="197"/>
      <c r="BN753" s="197"/>
      <c r="BO753" s="197"/>
      <c r="BP753" s="197"/>
      <c r="BQ753" s="197"/>
      <c r="BR753" s="197"/>
      <c r="BS753" s="197"/>
      <c r="BT753" s="197"/>
      <c r="BU753" s="197"/>
      <c r="BV753" s="197"/>
      <c r="BW753" s="197"/>
      <c r="BX753" s="197"/>
      <c r="BY753" s="197"/>
      <c r="BZ753" s="197"/>
      <c r="CA753" s="197"/>
      <c r="CB753" s="197"/>
      <c r="CC753" s="197"/>
      <c r="CD753" s="197"/>
      <c r="CE753" s="197"/>
      <c r="CF753" s="197"/>
      <c r="CG753" s="197"/>
      <c r="CH753" s="197"/>
      <c r="CI753" s="197"/>
      <c r="CJ753" s="197"/>
      <c r="CK753" s="197"/>
      <c r="CL753" s="197"/>
      <c r="CM753" s="197"/>
      <c r="CN753" s="197"/>
      <c r="CO753" s="197"/>
      <c r="CP753" s="197"/>
      <c r="CQ753" s="197"/>
      <c r="CR753" s="197"/>
      <c r="CS753" s="197"/>
      <c r="CT753" s="197"/>
      <c r="CU753" s="197"/>
      <c r="CV753" s="197"/>
      <c r="CW753" s="197"/>
      <c r="CX753" s="197"/>
      <c r="CY753" s="197"/>
      <c r="CZ753" s="197"/>
      <c r="DA753" s="197"/>
      <c r="DB753" s="197"/>
      <c r="DC753" s="197"/>
      <c r="DD753" s="197"/>
      <c r="DE753" s="197"/>
      <c r="DF753" s="197"/>
      <c r="DG753" s="197"/>
      <c r="DH753" s="197"/>
      <c r="DI753" s="197"/>
      <c r="DJ753" s="197"/>
      <c r="DK753" s="197"/>
      <c r="DL753" s="197"/>
      <c r="DM753" s="197"/>
      <c r="DN753" s="197"/>
      <c r="DO753" s="197"/>
      <c r="DP753" s="197"/>
      <c r="DQ753" s="197"/>
      <c r="DR753" s="197"/>
      <c r="DS753" s="197"/>
      <c r="DT753" s="197"/>
      <c r="DU753" s="197"/>
      <c r="DV753" s="197"/>
      <c r="DW753" s="197"/>
      <c r="DX753" s="197"/>
      <c r="DY753" s="197"/>
      <c r="DZ753" s="197"/>
      <c r="EA753" s="84"/>
      <c r="EB753" s="84"/>
      <c r="EC753" s="84"/>
    </row>
    <row r="754" spans="1:133" ht="17" x14ac:dyDescent="0.2">
      <c r="A754" s="100" t="str">
        <f>CONCATENATE(E754," ",F754)</f>
        <v>Canis dirus</v>
      </c>
      <c r="B754" s="69" t="s">
        <v>1407</v>
      </c>
      <c r="C754" s="69" t="s">
        <v>1586</v>
      </c>
      <c r="D754" s="8" t="s">
        <v>2333</v>
      </c>
      <c r="E754" s="106" t="s">
        <v>296</v>
      </c>
      <c r="F754" s="106" t="s">
        <v>1289</v>
      </c>
      <c r="G754" s="69">
        <v>908</v>
      </c>
      <c r="H754" s="69">
        <v>2374</v>
      </c>
      <c r="I754" s="69" t="s">
        <v>100</v>
      </c>
      <c r="J754" s="8" t="s">
        <v>391</v>
      </c>
      <c r="K754" s="69" t="s">
        <v>175</v>
      </c>
      <c r="L754" s="175" t="s">
        <v>1771</v>
      </c>
      <c r="M754" s="99"/>
      <c r="Q754" s="69" t="s">
        <v>129</v>
      </c>
      <c r="R754" s="63" t="s">
        <v>2366</v>
      </c>
      <c r="T754" s="63" t="s">
        <v>166</v>
      </c>
      <c r="U754" s="63" t="s">
        <v>13</v>
      </c>
      <c r="X754" s="119">
        <v>12.15</v>
      </c>
      <c r="Y754" s="119">
        <v>9.27</v>
      </c>
      <c r="AE754" s="192"/>
      <c r="AF754" s="192"/>
      <c r="AG754" s="196"/>
      <c r="AH754" s="196"/>
      <c r="AI754" s="196"/>
      <c r="AJ754" s="196"/>
      <c r="AK754" s="196"/>
      <c r="AL754" s="196"/>
      <c r="AM754" s="196"/>
      <c r="AN754" s="196"/>
      <c r="AO754" s="196"/>
      <c r="AP754" s="196"/>
      <c r="AQ754" s="196"/>
      <c r="AR754" s="196"/>
      <c r="AS754" s="196"/>
      <c r="AT754" s="196"/>
      <c r="AU754" s="196"/>
      <c r="AV754" s="196"/>
      <c r="AW754" s="196"/>
      <c r="AX754" s="196"/>
      <c r="AY754" s="196"/>
      <c r="AZ754" s="196"/>
      <c r="BA754" s="196"/>
      <c r="BB754" s="196"/>
      <c r="BC754" s="196"/>
      <c r="BD754" s="196"/>
      <c r="BE754" s="196"/>
      <c r="BF754" s="196"/>
      <c r="BG754" s="196"/>
      <c r="BH754" s="196"/>
      <c r="BI754" s="196"/>
      <c r="BJ754" s="196"/>
      <c r="BK754" s="197"/>
      <c r="BL754" s="197"/>
      <c r="BM754" s="197"/>
      <c r="BN754" s="197"/>
      <c r="BO754" s="197"/>
      <c r="BP754" s="197"/>
      <c r="BQ754" s="197"/>
      <c r="BR754" s="197"/>
      <c r="BS754" s="197"/>
      <c r="BT754" s="197"/>
      <c r="BU754" s="197"/>
      <c r="BV754" s="197"/>
      <c r="BW754" s="197"/>
      <c r="BX754" s="197"/>
      <c r="BY754" s="197"/>
      <c r="BZ754" s="197"/>
      <c r="CA754" s="197"/>
      <c r="CB754" s="197"/>
      <c r="CC754" s="197"/>
      <c r="CD754" s="197"/>
      <c r="CE754" s="197"/>
      <c r="CF754" s="197"/>
      <c r="CG754" s="197"/>
      <c r="CH754" s="197"/>
      <c r="CI754" s="197"/>
      <c r="CJ754" s="197"/>
      <c r="CK754" s="197"/>
      <c r="CL754" s="197"/>
      <c r="CM754" s="197"/>
      <c r="CN754" s="197"/>
      <c r="CO754" s="197"/>
      <c r="CP754" s="197"/>
      <c r="CQ754" s="197"/>
      <c r="CR754" s="197"/>
      <c r="CS754" s="197"/>
      <c r="CT754" s="197"/>
      <c r="CU754" s="197"/>
      <c r="CV754" s="197"/>
      <c r="CW754" s="197"/>
      <c r="CX754" s="197"/>
      <c r="CY754" s="197"/>
      <c r="CZ754" s="197"/>
      <c r="DA754" s="197"/>
      <c r="DB754" s="197"/>
      <c r="DC754" s="197"/>
      <c r="DD754" s="197"/>
      <c r="DE754" s="197"/>
      <c r="DF754" s="197"/>
      <c r="DG754" s="197"/>
      <c r="DH754" s="197"/>
      <c r="DI754" s="197"/>
      <c r="DJ754" s="197"/>
      <c r="DK754" s="197"/>
      <c r="DL754" s="197"/>
      <c r="DM754" s="197"/>
      <c r="DN754" s="197"/>
      <c r="DO754" s="197"/>
      <c r="DP754" s="197"/>
      <c r="DQ754" s="197"/>
      <c r="DR754" s="197"/>
      <c r="DS754" s="197"/>
      <c r="DT754" s="197"/>
      <c r="DU754" s="197"/>
      <c r="DV754" s="197"/>
      <c r="DW754" s="197"/>
      <c r="DX754" s="197"/>
      <c r="DY754" s="197"/>
      <c r="DZ754" s="197"/>
      <c r="EA754" s="84"/>
      <c r="EB754" s="84"/>
      <c r="EC754" s="84"/>
    </row>
    <row r="755" spans="1:133" ht="17" x14ac:dyDescent="0.2">
      <c r="A755" s="100" t="str">
        <f>CONCATENATE(E755," ",F755)</f>
        <v>Canis dirus</v>
      </c>
      <c r="B755" s="69" t="s">
        <v>1407</v>
      </c>
      <c r="C755" s="69" t="s">
        <v>1586</v>
      </c>
      <c r="D755" s="8" t="s">
        <v>2333</v>
      </c>
      <c r="E755" s="106" t="s">
        <v>296</v>
      </c>
      <c r="F755" s="106" t="s">
        <v>1289</v>
      </c>
      <c r="G755" s="69">
        <v>908</v>
      </c>
      <c r="H755" s="69">
        <v>2425</v>
      </c>
      <c r="I755" s="69" t="s">
        <v>100</v>
      </c>
      <c r="J755" s="8" t="s">
        <v>391</v>
      </c>
      <c r="K755" s="69" t="s">
        <v>175</v>
      </c>
      <c r="L755" s="175" t="s">
        <v>1771</v>
      </c>
      <c r="M755" s="99"/>
      <c r="Q755" s="69" t="s">
        <v>154</v>
      </c>
      <c r="R755" s="69" t="s">
        <v>2375</v>
      </c>
      <c r="T755" s="63" t="s">
        <v>171</v>
      </c>
      <c r="U755" s="63" t="s">
        <v>13</v>
      </c>
      <c r="X755" s="119">
        <v>15.05</v>
      </c>
      <c r="Y755" s="119">
        <v>7.63</v>
      </c>
    </row>
    <row r="756" spans="1:133" ht="17" x14ac:dyDescent="0.2">
      <c r="A756" s="100" t="str">
        <f>CONCATENATE(E756," ",F756)</f>
        <v>Canis dirus</v>
      </c>
      <c r="B756" s="69" t="s">
        <v>1407</v>
      </c>
      <c r="C756" s="69" t="s">
        <v>1586</v>
      </c>
      <c r="D756" s="8" t="s">
        <v>2333</v>
      </c>
      <c r="E756" s="106" t="s">
        <v>296</v>
      </c>
      <c r="F756" s="106" t="s">
        <v>1289</v>
      </c>
      <c r="G756" s="69">
        <v>908</v>
      </c>
      <c r="H756" s="69">
        <v>2427</v>
      </c>
      <c r="I756" s="69" t="s">
        <v>100</v>
      </c>
      <c r="J756" s="8" t="s">
        <v>391</v>
      </c>
      <c r="K756" s="69" t="s">
        <v>175</v>
      </c>
      <c r="L756" s="175" t="s">
        <v>1771</v>
      </c>
      <c r="M756" s="99"/>
      <c r="Q756" s="69" t="s">
        <v>154</v>
      </c>
      <c r="R756" s="69" t="s">
        <v>2375</v>
      </c>
      <c r="T756" s="63" t="s">
        <v>171</v>
      </c>
      <c r="U756" s="63" t="s">
        <v>13</v>
      </c>
      <c r="X756" s="119">
        <v>21.12</v>
      </c>
      <c r="Y756" s="119">
        <v>18.399999999999999</v>
      </c>
    </row>
    <row r="757" spans="1:133" ht="17" x14ac:dyDescent="0.2">
      <c r="A757" s="100" t="str">
        <f>CONCATENATE(E757," ",F757)</f>
        <v>Canis dirus</v>
      </c>
      <c r="B757" s="69" t="s">
        <v>1407</v>
      </c>
      <c r="C757" s="63" t="s">
        <v>1586</v>
      </c>
      <c r="D757" s="8" t="s">
        <v>2333</v>
      </c>
      <c r="E757" s="172" t="s">
        <v>296</v>
      </c>
      <c r="F757" s="172" t="s">
        <v>1289</v>
      </c>
      <c r="G757" s="63">
        <v>908</v>
      </c>
      <c r="H757" s="63">
        <v>2429</v>
      </c>
      <c r="I757" s="63" t="s">
        <v>100</v>
      </c>
      <c r="J757" s="63"/>
      <c r="K757" s="63" t="s">
        <v>175</v>
      </c>
      <c r="L757" s="175" t="s">
        <v>1409</v>
      </c>
      <c r="M757" s="63"/>
      <c r="N757" s="63"/>
      <c r="O757" s="63"/>
      <c r="Q757" s="63" t="s">
        <v>1208</v>
      </c>
      <c r="R757" s="69" t="s">
        <v>2388</v>
      </c>
      <c r="S757" s="63"/>
      <c r="U757" s="63" t="s">
        <v>1256</v>
      </c>
      <c r="X757" s="63">
        <v>17.760000000000002</v>
      </c>
      <c r="Y757" s="63"/>
      <c r="Z757" s="63"/>
      <c r="AA757" s="182">
        <v>12130.439516265465</v>
      </c>
      <c r="AB757" s="61">
        <v>0.20799999999999999</v>
      </c>
      <c r="AC757" s="63" t="s">
        <v>138</v>
      </c>
      <c r="AD757" s="69" t="s">
        <v>1961</v>
      </c>
    </row>
    <row r="758" spans="1:133" ht="17" x14ac:dyDescent="0.2">
      <c r="A758" s="100" t="str">
        <f>CONCATENATE(E758," ",F758)</f>
        <v>Canis dirus</v>
      </c>
      <c r="B758" s="69" t="s">
        <v>1308</v>
      </c>
      <c r="C758" s="63" t="s">
        <v>1586</v>
      </c>
      <c r="D758" s="8" t="s">
        <v>2333</v>
      </c>
      <c r="E758" s="172" t="s">
        <v>296</v>
      </c>
      <c r="F758" s="172" t="s">
        <v>1289</v>
      </c>
      <c r="G758" s="63">
        <v>933</v>
      </c>
      <c r="H758" s="63">
        <v>1963</v>
      </c>
      <c r="I758" s="63" t="s">
        <v>1309</v>
      </c>
      <c r="J758" s="8" t="s">
        <v>412</v>
      </c>
      <c r="K758" s="69" t="s">
        <v>175</v>
      </c>
      <c r="M758" s="99"/>
      <c r="N758" s="61">
        <v>29.62</v>
      </c>
      <c r="O758" s="61">
        <v>-98.37</v>
      </c>
      <c r="P758" s="99">
        <v>126.402078446346</v>
      </c>
      <c r="Q758" s="63" t="s">
        <v>1498</v>
      </c>
      <c r="R758" s="63" t="s">
        <v>2031</v>
      </c>
      <c r="S758" s="63" t="s">
        <v>2031</v>
      </c>
      <c r="U758" s="63" t="s">
        <v>1256</v>
      </c>
      <c r="X758" s="63">
        <v>36.83</v>
      </c>
      <c r="Y758" s="63"/>
      <c r="Z758" s="63"/>
      <c r="AA758" s="181">
        <f>10^((3.03*(LOG(X758)))+(-0.87))</f>
        <v>7509.1574074097725</v>
      </c>
      <c r="AB758" s="61">
        <v>0.16800000000000001</v>
      </c>
      <c r="AC758" s="63" t="s">
        <v>1368</v>
      </c>
      <c r="AD758" s="69" t="s">
        <v>1961</v>
      </c>
    </row>
    <row r="759" spans="1:133" ht="17" x14ac:dyDescent="0.2">
      <c r="A759" s="100" t="str">
        <f>CONCATENATE(E759," ",F759)</f>
        <v>Canis dirus</v>
      </c>
      <c r="B759" s="69" t="s">
        <v>1308</v>
      </c>
      <c r="C759" s="63" t="s">
        <v>1586</v>
      </c>
      <c r="D759" s="8" t="s">
        <v>2333</v>
      </c>
      <c r="E759" s="172" t="s">
        <v>296</v>
      </c>
      <c r="F759" s="172" t="s">
        <v>1289</v>
      </c>
      <c r="G759" s="63">
        <v>933</v>
      </c>
      <c r="H759" s="63">
        <v>3904</v>
      </c>
      <c r="I759" s="63" t="s">
        <v>1309</v>
      </c>
      <c r="J759" s="8" t="s">
        <v>412</v>
      </c>
      <c r="K759" s="69" t="s">
        <v>175</v>
      </c>
      <c r="M759" s="99"/>
      <c r="N759" s="61">
        <v>29.62</v>
      </c>
      <c r="O759" s="61">
        <v>-98.37</v>
      </c>
      <c r="P759" s="99">
        <v>126.402078446346</v>
      </c>
      <c r="Q759" s="63" t="s">
        <v>1978</v>
      </c>
      <c r="R759" s="63" t="s">
        <v>1514</v>
      </c>
      <c r="S759" s="63" t="s">
        <v>2401</v>
      </c>
      <c r="T759" s="63" t="s">
        <v>166</v>
      </c>
      <c r="U759" s="63" t="s">
        <v>1256</v>
      </c>
      <c r="X759" s="63">
        <v>11.89</v>
      </c>
      <c r="Y759" s="63"/>
      <c r="Z759" s="63"/>
      <c r="AA759" s="182">
        <v>3442.6269546457866</v>
      </c>
      <c r="AB759" s="61">
        <v>0.193</v>
      </c>
      <c r="AC759" s="63" t="s">
        <v>1402</v>
      </c>
      <c r="AD759" s="69" t="s">
        <v>1961</v>
      </c>
    </row>
    <row r="760" spans="1:133" ht="51" x14ac:dyDescent="0.2">
      <c r="A760" s="100" t="str">
        <f>CONCATENATE(E760," ",F760)</f>
        <v>Canis dirus</v>
      </c>
      <c r="B760" s="69" t="s">
        <v>1308</v>
      </c>
      <c r="C760" s="63" t="s">
        <v>1586</v>
      </c>
      <c r="D760" s="8" t="s">
        <v>2333</v>
      </c>
      <c r="E760" s="172" t="s">
        <v>296</v>
      </c>
      <c r="F760" s="172" t="s">
        <v>1289</v>
      </c>
      <c r="G760" s="63">
        <v>933</v>
      </c>
      <c r="H760" s="63">
        <v>1195</v>
      </c>
      <c r="I760" s="63" t="s">
        <v>1309</v>
      </c>
      <c r="J760" s="8" t="s">
        <v>412</v>
      </c>
      <c r="K760" s="69" t="s">
        <v>175</v>
      </c>
      <c r="M760" s="99"/>
      <c r="N760" s="61">
        <v>29.62</v>
      </c>
      <c r="O760" s="61">
        <v>-98.37</v>
      </c>
      <c r="P760" s="99">
        <v>126.402078446346</v>
      </c>
      <c r="Q760" s="63" t="s">
        <v>207</v>
      </c>
      <c r="R760" s="69" t="s">
        <v>2363</v>
      </c>
      <c r="S760" s="63"/>
      <c r="T760" s="63" t="s">
        <v>171</v>
      </c>
      <c r="U760" s="63" t="s">
        <v>1256</v>
      </c>
      <c r="X760" s="69" t="s">
        <v>1975</v>
      </c>
      <c r="Y760" s="63"/>
      <c r="Z760" s="63"/>
      <c r="AA760" s="182">
        <v>21065.427098377055</v>
      </c>
      <c r="AB760" s="61">
        <v>0.22900000000000001</v>
      </c>
      <c r="AC760" s="63" t="s">
        <v>1271</v>
      </c>
      <c r="AD760" s="69" t="s">
        <v>1961</v>
      </c>
    </row>
    <row r="761" spans="1:133" ht="17" x14ac:dyDescent="0.2">
      <c r="A761" s="100" t="str">
        <f>CONCATENATE(E761," ",F761)</f>
        <v>Canis dirus</v>
      </c>
      <c r="B761" s="69" t="s">
        <v>1308</v>
      </c>
      <c r="C761" s="63" t="s">
        <v>1586</v>
      </c>
      <c r="D761" s="8" t="s">
        <v>2333</v>
      </c>
      <c r="E761" s="172" t="s">
        <v>296</v>
      </c>
      <c r="F761" s="172" t="s">
        <v>1289</v>
      </c>
      <c r="G761" s="63">
        <v>933</v>
      </c>
      <c r="H761" s="63">
        <v>1846</v>
      </c>
      <c r="I761" s="63" t="s">
        <v>1309</v>
      </c>
      <c r="J761" s="8" t="s">
        <v>412</v>
      </c>
      <c r="K761" s="69" t="s">
        <v>175</v>
      </c>
      <c r="M761" s="99"/>
      <c r="N761" s="61">
        <v>29.62</v>
      </c>
      <c r="O761" s="61">
        <v>-98.37</v>
      </c>
      <c r="P761" s="99">
        <v>126.402078446346</v>
      </c>
      <c r="Q761" s="63" t="s">
        <v>207</v>
      </c>
      <c r="R761" s="69" t="s">
        <v>2363</v>
      </c>
      <c r="S761" s="63"/>
      <c r="U761" s="63" t="s">
        <v>1256</v>
      </c>
      <c r="X761" s="63"/>
      <c r="Y761" s="63"/>
      <c r="Z761" s="63"/>
      <c r="AA761" s="182">
        <v>21337.348445643795</v>
      </c>
      <c r="AB761" s="61">
        <v>0.22900000000000001</v>
      </c>
      <c r="AC761" s="63" t="s">
        <v>1271</v>
      </c>
      <c r="AD761" s="69" t="s">
        <v>1961</v>
      </c>
    </row>
    <row r="762" spans="1:133" ht="17" x14ac:dyDescent="0.2">
      <c r="A762" s="100" t="str">
        <f>CONCATENATE(E762," ",F762)</f>
        <v>Canis dirus</v>
      </c>
      <c r="B762" s="69" t="s">
        <v>1308</v>
      </c>
      <c r="C762" s="63" t="s">
        <v>1586</v>
      </c>
      <c r="D762" s="8" t="s">
        <v>2333</v>
      </c>
      <c r="E762" s="172" t="s">
        <v>296</v>
      </c>
      <c r="F762" s="172" t="s">
        <v>1289</v>
      </c>
      <c r="G762" s="63">
        <v>933</v>
      </c>
      <c r="H762" s="63">
        <v>1847</v>
      </c>
      <c r="I762" s="63" t="s">
        <v>1309</v>
      </c>
      <c r="J762" s="8" t="s">
        <v>412</v>
      </c>
      <c r="K762" s="69" t="s">
        <v>175</v>
      </c>
      <c r="M762" s="99"/>
      <c r="N762" s="61">
        <v>29.62</v>
      </c>
      <c r="O762" s="61">
        <v>-98.37</v>
      </c>
      <c r="P762" s="99">
        <v>126.402078446346</v>
      </c>
      <c r="Q762" s="63" t="s">
        <v>207</v>
      </c>
      <c r="R762" s="69" t="s">
        <v>2363</v>
      </c>
      <c r="S762" s="63"/>
      <c r="U762" s="63" t="s">
        <v>1256</v>
      </c>
      <c r="X762" s="63"/>
      <c r="Y762" s="63"/>
      <c r="Z762" s="63"/>
      <c r="AA762" s="182">
        <v>25165.409876152546</v>
      </c>
      <c r="AB762" s="61">
        <v>0.22900000000000001</v>
      </c>
      <c r="AC762" s="63" t="s">
        <v>1271</v>
      </c>
      <c r="AD762" s="69" t="s">
        <v>1961</v>
      </c>
    </row>
    <row r="763" spans="1:133" ht="17" x14ac:dyDescent="0.2">
      <c r="A763" s="100" t="str">
        <f>CONCATENATE(E763," ",F763)</f>
        <v>Canis dirus</v>
      </c>
      <c r="B763" s="69" t="s">
        <v>1308</v>
      </c>
      <c r="C763" s="63" t="s">
        <v>1586</v>
      </c>
      <c r="D763" s="8" t="s">
        <v>2333</v>
      </c>
      <c r="E763" s="172" t="s">
        <v>296</v>
      </c>
      <c r="F763" s="172" t="s">
        <v>1289</v>
      </c>
      <c r="G763" s="63">
        <v>933</v>
      </c>
      <c r="H763" s="63">
        <v>1849</v>
      </c>
      <c r="I763" s="63" t="s">
        <v>1309</v>
      </c>
      <c r="J763" s="8" t="s">
        <v>412</v>
      </c>
      <c r="K763" s="69" t="s">
        <v>175</v>
      </c>
      <c r="M763" s="99"/>
      <c r="N763" s="61">
        <v>29.62</v>
      </c>
      <c r="O763" s="61">
        <v>-98.37</v>
      </c>
      <c r="P763" s="99">
        <v>126.402078446346</v>
      </c>
      <c r="Q763" s="63" t="s">
        <v>207</v>
      </c>
      <c r="R763" s="69" t="s">
        <v>2363</v>
      </c>
      <c r="S763" s="63"/>
      <c r="T763" s="63" t="s">
        <v>166</v>
      </c>
      <c r="U763" s="63" t="s">
        <v>1256</v>
      </c>
      <c r="X763" s="63">
        <v>29.43</v>
      </c>
      <c r="Y763" s="63"/>
      <c r="Z763" s="63"/>
      <c r="AA763" s="182">
        <v>35505.420618457239</v>
      </c>
      <c r="AB763" s="61">
        <v>0.22900000000000001</v>
      </c>
      <c r="AC763" s="63" t="s">
        <v>1271</v>
      </c>
      <c r="AD763" s="69" t="s">
        <v>1961</v>
      </c>
    </row>
    <row r="764" spans="1:133" ht="17" x14ac:dyDescent="0.2">
      <c r="A764" s="100" t="str">
        <f>CONCATENATE(E764," ",F764)</f>
        <v>Canis dirus</v>
      </c>
      <c r="B764" s="69" t="s">
        <v>1308</v>
      </c>
      <c r="C764" s="63" t="s">
        <v>1586</v>
      </c>
      <c r="D764" s="8" t="s">
        <v>2333</v>
      </c>
      <c r="E764" s="172" t="s">
        <v>296</v>
      </c>
      <c r="F764" s="172" t="s">
        <v>1289</v>
      </c>
      <c r="G764" s="63">
        <v>933</v>
      </c>
      <c r="H764" s="63">
        <v>1961</v>
      </c>
      <c r="I764" s="63" t="s">
        <v>1309</v>
      </c>
      <c r="J764" s="8" t="s">
        <v>412</v>
      </c>
      <c r="K764" s="69" t="s">
        <v>175</v>
      </c>
      <c r="M764" s="99"/>
      <c r="N764" s="61">
        <v>29.62</v>
      </c>
      <c r="O764" s="61">
        <v>-98.37</v>
      </c>
      <c r="P764" s="99">
        <v>126.402078446346</v>
      </c>
      <c r="Q764" s="63" t="s">
        <v>207</v>
      </c>
      <c r="R764" s="69" t="s">
        <v>2363</v>
      </c>
      <c r="S764" s="63"/>
      <c r="T764" s="63" t="s">
        <v>171</v>
      </c>
      <c r="U764" s="63" t="s">
        <v>1256</v>
      </c>
      <c r="X764" s="63">
        <v>17.41</v>
      </c>
      <c r="Y764" s="63"/>
      <c r="Z764" s="63"/>
      <c r="AA764" s="182">
        <v>7883.9210935839064</v>
      </c>
      <c r="AB764" s="61">
        <v>0.22900000000000001</v>
      </c>
      <c r="AC764" s="63" t="s">
        <v>1271</v>
      </c>
      <c r="AD764" s="69" t="s">
        <v>1961</v>
      </c>
    </row>
    <row r="765" spans="1:133" ht="17" x14ac:dyDescent="0.2">
      <c r="A765" s="100" t="str">
        <f>CONCATENATE(E765," ",F765)</f>
        <v>Canis dirus</v>
      </c>
      <c r="B765" s="69" t="s">
        <v>1308</v>
      </c>
      <c r="C765" s="63" t="s">
        <v>1586</v>
      </c>
      <c r="D765" s="8" t="s">
        <v>2333</v>
      </c>
      <c r="E765" s="172" t="s">
        <v>296</v>
      </c>
      <c r="F765" s="172" t="s">
        <v>1289</v>
      </c>
      <c r="G765" s="63">
        <v>933</v>
      </c>
      <c r="H765" s="63">
        <v>1962</v>
      </c>
      <c r="I765" s="63" t="s">
        <v>1309</v>
      </c>
      <c r="J765" s="8" t="s">
        <v>412</v>
      </c>
      <c r="K765" s="69" t="s">
        <v>175</v>
      </c>
      <c r="M765" s="99"/>
      <c r="N765" s="61">
        <v>29.62</v>
      </c>
      <c r="O765" s="61">
        <v>-98.37</v>
      </c>
      <c r="P765" s="99">
        <v>126.402078446346</v>
      </c>
      <c r="Q765" s="63" t="s">
        <v>207</v>
      </c>
      <c r="R765" s="69" t="s">
        <v>2363</v>
      </c>
      <c r="S765" s="63"/>
      <c r="T765" s="63" t="s">
        <v>171</v>
      </c>
      <c r="U765" s="63" t="s">
        <v>1256</v>
      </c>
      <c r="X765" s="63">
        <v>19.77</v>
      </c>
      <c r="Y765" s="63"/>
      <c r="Z765" s="63"/>
      <c r="AA765" s="182">
        <v>11350.0895777321</v>
      </c>
      <c r="AB765" s="61">
        <v>0.22900000000000001</v>
      </c>
      <c r="AC765" s="63" t="s">
        <v>1271</v>
      </c>
      <c r="AD765" s="69" t="s">
        <v>1961</v>
      </c>
    </row>
    <row r="766" spans="1:133" ht="17" x14ac:dyDescent="0.2">
      <c r="A766" s="100" t="str">
        <f>CONCATENATE(E766," ",F766)</f>
        <v>Canis dirus</v>
      </c>
      <c r="B766" s="69" t="s">
        <v>1308</v>
      </c>
      <c r="C766" s="63" t="s">
        <v>1586</v>
      </c>
      <c r="D766" s="8" t="s">
        <v>2333</v>
      </c>
      <c r="E766" s="172" t="s">
        <v>296</v>
      </c>
      <c r="F766" s="172" t="s">
        <v>1289</v>
      </c>
      <c r="G766" s="63">
        <v>933</v>
      </c>
      <c r="H766" s="63">
        <v>2274</v>
      </c>
      <c r="I766" s="63" t="s">
        <v>1309</v>
      </c>
      <c r="J766" s="8" t="s">
        <v>412</v>
      </c>
      <c r="K766" s="69" t="s">
        <v>175</v>
      </c>
      <c r="M766" s="99"/>
      <c r="N766" s="61">
        <v>29.62</v>
      </c>
      <c r="O766" s="61">
        <v>-98.37</v>
      </c>
      <c r="P766" s="99">
        <v>126.402078446346</v>
      </c>
      <c r="Q766" s="63" t="s">
        <v>207</v>
      </c>
      <c r="R766" s="69" t="s">
        <v>2363</v>
      </c>
      <c r="S766" s="63"/>
      <c r="T766" s="63" t="s">
        <v>166</v>
      </c>
      <c r="U766" s="63" t="s">
        <v>1256</v>
      </c>
      <c r="X766" s="63">
        <v>26.27</v>
      </c>
      <c r="Y766" s="63"/>
      <c r="Z766" s="63"/>
      <c r="AA766" s="182">
        <v>25638.1376820798</v>
      </c>
      <c r="AB766" s="61">
        <v>0.22900000000000001</v>
      </c>
      <c r="AC766" s="63" t="s">
        <v>1271</v>
      </c>
      <c r="AD766" s="69" t="s">
        <v>1961</v>
      </c>
    </row>
    <row r="767" spans="1:133" ht="17" x14ac:dyDescent="0.2">
      <c r="A767" s="100" t="str">
        <f>CONCATENATE(E767," ",F767)</f>
        <v>Canis dirus</v>
      </c>
      <c r="B767" s="69" t="s">
        <v>1308</v>
      </c>
      <c r="C767" s="63" t="s">
        <v>1586</v>
      </c>
      <c r="D767" s="8" t="s">
        <v>2333</v>
      </c>
      <c r="E767" s="172" t="s">
        <v>296</v>
      </c>
      <c r="F767" s="172" t="s">
        <v>1289</v>
      </c>
      <c r="G767" s="63">
        <v>933</v>
      </c>
      <c r="H767" s="63">
        <v>2505</v>
      </c>
      <c r="I767" s="63" t="s">
        <v>1309</v>
      </c>
      <c r="J767" s="8" t="s">
        <v>412</v>
      </c>
      <c r="K767" s="69" t="s">
        <v>175</v>
      </c>
      <c r="M767" s="99"/>
      <c r="N767" s="61">
        <v>29.62</v>
      </c>
      <c r="O767" s="61">
        <v>-98.37</v>
      </c>
      <c r="P767" s="99">
        <v>126.402078446346</v>
      </c>
      <c r="Q767" s="63" t="s">
        <v>207</v>
      </c>
      <c r="R767" s="69" t="s">
        <v>2363</v>
      </c>
      <c r="S767" s="63"/>
      <c r="T767" s="63" t="s">
        <v>166</v>
      </c>
      <c r="U767" s="63" t="s">
        <v>1256</v>
      </c>
      <c r="X767" s="63">
        <v>12.14</v>
      </c>
      <c r="Y767" s="63"/>
      <c r="Z767" s="63"/>
      <c r="AA767" s="182">
        <v>2804.7574077085305</v>
      </c>
      <c r="AB767" s="61">
        <v>0.22900000000000001</v>
      </c>
      <c r="AC767" s="63" t="s">
        <v>1271</v>
      </c>
      <c r="AD767" s="69" t="s">
        <v>1961</v>
      </c>
    </row>
    <row r="768" spans="1:133" ht="17" x14ac:dyDescent="0.2">
      <c r="A768" s="100" t="str">
        <f>CONCATENATE(E768," ",F768)</f>
        <v>Canis dirus</v>
      </c>
      <c r="B768" s="69" t="s">
        <v>1308</v>
      </c>
      <c r="C768" s="63" t="s">
        <v>1586</v>
      </c>
      <c r="D768" s="8" t="s">
        <v>2333</v>
      </c>
      <c r="E768" s="172" t="s">
        <v>296</v>
      </c>
      <c r="F768" s="172" t="s">
        <v>1289</v>
      </c>
      <c r="G768" s="63">
        <v>933</v>
      </c>
      <c r="H768" s="63">
        <v>2822</v>
      </c>
      <c r="I768" s="63" t="s">
        <v>1309</v>
      </c>
      <c r="J768" s="8" t="s">
        <v>412</v>
      </c>
      <c r="K768" s="69" t="s">
        <v>175</v>
      </c>
      <c r="M768" s="99"/>
      <c r="N768" s="61">
        <v>29.62</v>
      </c>
      <c r="O768" s="61">
        <v>-98.37</v>
      </c>
      <c r="P768" s="99">
        <v>126.402078446346</v>
      </c>
      <c r="Q768" s="63" t="s">
        <v>207</v>
      </c>
      <c r="R768" s="69" t="s">
        <v>2363</v>
      </c>
      <c r="S768" s="63"/>
      <c r="T768" s="63" t="s">
        <v>171</v>
      </c>
      <c r="U768" s="63" t="s">
        <v>1256</v>
      </c>
      <c r="X768" s="63">
        <v>19.829999999999998</v>
      </c>
      <c r="Y768" s="63"/>
      <c r="Z768" s="63"/>
      <c r="AA768" s="182">
        <f>10^((2.93*(LOG(X768)))+(0.27))</f>
        <v>11780.278359042697</v>
      </c>
      <c r="AB768" s="61">
        <v>0.22900000000000001</v>
      </c>
      <c r="AC768" s="63" t="s">
        <v>1271</v>
      </c>
      <c r="AD768" s="69" t="s">
        <v>1961</v>
      </c>
    </row>
    <row r="769" spans="1:133" ht="17" x14ac:dyDescent="0.2">
      <c r="A769" s="100" t="str">
        <f>CONCATENATE(E769," ",F769)</f>
        <v>Canis dirus</v>
      </c>
      <c r="B769" s="63" t="s">
        <v>1332</v>
      </c>
      <c r="C769" s="63" t="s">
        <v>1586</v>
      </c>
      <c r="D769" s="8" t="s">
        <v>2333</v>
      </c>
      <c r="E769" s="172" t="s">
        <v>296</v>
      </c>
      <c r="F769" s="172" t="s">
        <v>1289</v>
      </c>
      <c r="G769" s="63">
        <v>933</v>
      </c>
      <c r="H769" s="63">
        <v>2</v>
      </c>
      <c r="I769" s="63" t="s">
        <v>1309</v>
      </c>
      <c r="J769" s="8" t="s">
        <v>412</v>
      </c>
      <c r="K769" s="69" t="s">
        <v>175</v>
      </c>
      <c r="M769" s="99"/>
      <c r="N769" s="61">
        <v>29.62</v>
      </c>
      <c r="O769" s="61">
        <v>-98.37</v>
      </c>
      <c r="P769" s="99">
        <v>126.402078446346</v>
      </c>
      <c r="Q769" s="63" t="s">
        <v>207</v>
      </c>
      <c r="R769" s="69" t="s">
        <v>2363</v>
      </c>
      <c r="S769" s="63"/>
      <c r="T769" s="63" t="s">
        <v>171</v>
      </c>
      <c r="U769" s="63" t="s">
        <v>1256</v>
      </c>
      <c r="X769" s="63">
        <v>19.41</v>
      </c>
      <c r="Y769" s="63"/>
      <c r="Z769" s="63"/>
      <c r="AA769" s="182">
        <v>10767.648034004516</v>
      </c>
      <c r="AB769" s="61">
        <v>0.22900000000000001</v>
      </c>
      <c r="AC769" s="63" t="s">
        <v>1271</v>
      </c>
      <c r="AD769" s="69" t="s">
        <v>1961</v>
      </c>
    </row>
    <row r="770" spans="1:133" ht="17" x14ac:dyDescent="0.2">
      <c r="A770" s="100" t="str">
        <f>CONCATENATE(E770," ",F770)</f>
        <v>Canis dirus</v>
      </c>
      <c r="B770" s="69" t="s">
        <v>1308</v>
      </c>
      <c r="C770" s="63" t="s">
        <v>1586</v>
      </c>
      <c r="D770" s="8" t="s">
        <v>2333</v>
      </c>
      <c r="E770" s="172" t="s">
        <v>296</v>
      </c>
      <c r="F770" s="172" t="s">
        <v>1289</v>
      </c>
      <c r="G770" s="63">
        <v>933</v>
      </c>
      <c r="H770" s="63">
        <v>2275</v>
      </c>
      <c r="I770" s="63" t="s">
        <v>1309</v>
      </c>
      <c r="J770" s="8" t="s">
        <v>412</v>
      </c>
      <c r="K770" s="69" t="s">
        <v>175</v>
      </c>
      <c r="M770" s="99"/>
      <c r="N770" s="61">
        <v>29.62</v>
      </c>
      <c r="O770" s="61">
        <v>-98.37</v>
      </c>
      <c r="P770" s="99">
        <v>126.402078446346</v>
      </c>
      <c r="Q770" s="63" t="s">
        <v>1977</v>
      </c>
      <c r="R770" s="63" t="s">
        <v>379</v>
      </c>
      <c r="S770" s="63"/>
      <c r="T770" s="63" t="s">
        <v>166</v>
      </c>
      <c r="U770" s="63" t="s">
        <v>1256</v>
      </c>
      <c r="X770" s="63">
        <v>142</v>
      </c>
      <c r="Y770" s="63"/>
      <c r="Z770" s="63"/>
      <c r="AA770" s="182">
        <v>8984.7758006266595</v>
      </c>
      <c r="AB770" s="61">
        <v>0.19700000000000001</v>
      </c>
      <c r="AC770" s="63" t="s">
        <v>1322</v>
      </c>
      <c r="AD770" s="69" t="s">
        <v>1961</v>
      </c>
      <c r="AE770" s="190"/>
      <c r="AF770" s="190"/>
      <c r="AG770" s="197"/>
      <c r="AH770" s="197"/>
      <c r="AI770" s="197"/>
      <c r="AJ770" s="197"/>
      <c r="AK770" s="197"/>
      <c r="AL770" s="197"/>
      <c r="AM770" s="197"/>
      <c r="AN770" s="197"/>
      <c r="AO770" s="197"/>
      <c r="AP770" s="197"/>
      <c r="AQ770" s="197"/>
      <c r="AR770" s="197"/>
      <c r="AS770" s="197"/>
      <c r="AT770" s="197"/>
      <c r="AU770" s="197"/>
      <c r="AV770" s="197"/>
      <c r="AW770" s="197"/>
      <c r="AX770" s="197"/>
      <c r="AY770" s="197"/>
      <c r="AZ770" s="197"/>
      <c r="BA770" s="197"/>
      <c r="BB770" s="197"/>
      <c r="BC770" s="197"/>
      <c r="BD770" s="197"/>
      <c r="BE770" s="197"/>
      <c r="BF770" s="197"/>
      <c r="BG770" s="197"/>
      <c r="BH770" s="197"/>
      <c r="BI770" s="197"/>
      <c r="BJ770" s="197"/>
      <c r="BK770" s="197"/>
      <c r="BL770" s="197"/>
      <c r="BM770" s="197"/>
      <c r="BN770" s="197"/>
      <c r="BO770" s="197"/>
      <c r="BP770" s="197"/>
      <c r="BQ770" s="197"/>
      <c r="BR770" s="197"/>
      <c r="BS770" s="197"/>
      <c r="BT770" s="197"/>
      <c r="BU770" s="197"/>
      <c r="BV770" s="197"/>
      <c r="BW770" s="197"/>
      <c r="BX770" s="197"/>
      <c r="BY770" s="197"/>
      <c r="BZ770" s="197"/>
      <c r="CA770" s="197"/>
      <c r="CB770" s="197"/>
      <c r="CC770" s="197"/>
      <c r="CD770" s="197"/>
      <c r="CE770" s="197"/>
      <c r="CF770" s="197"/>
      <c r="CG770" s="197"/>
      <c r="CH770" s="197"/>
      <c r="CI770" s="197"/>
      <c r="CJ770" s="197"/>
      <c r="CK770" s="197"/>
      <c r="CL770" s="197"/>
      <c r="CM770" s="197"/>
      <c r="CN770" s="197"/>
      <c r="CO770" s="197"/>
      <c r="CP770" s="197"/>
      <c r="CQ770" s="197"/>
      <c r="CR770" s="197"/>
      <c r="CS770" s="197"/>
      <c r="CT770" s="197"/>
      <c r="CU770" s="197"/>
      <c r="CV770" s="197"/>
      <c r="CW770" s="197"/>
      <c r="CX770" s="197"/>
      <c r="CY770" s="197"/>
      <c r="CZ770" s="197"/>
      <c r="DA770" s="197"/>
      <c r="DB770" s="197"/>
      <c r="DC770" s="197"/>
      <c r="DD770" s="197"/>
      <c r="DE770" s="197"/>
      <c r="DF770" s="197"/>
      <c r="DG770" s="197"/>
      <c r="DH770" s="197"/>
      <c r="DI770" s="197"/>
      <c r="DJ770" s="197"/>
      <c r="DK770" s="197"/>
      <c r="DL770" s="197"/>
      <c r="DM770" s="197"/>
      <c r="DN770" s="197"/>
      <c r="DO770" s="197"/>
      <c r="DP770" s="197"/>
      <c r="DQ770" s="197"/>
      <c r="DR770" s="197"/>
      <c r="DS770" s="197"/>
      <c r="DT770" s="197"/>
      <c r="DU770" s="197"/>
      <c r="DV770" s="197"/>
      <c r="DW770" s="197"/>
      <c r="DX770" s="197"/>
      <c r="DY770" s="197"/>
      <c r="DZ770" s="197"/>
    </row>
    <row r="771" spans="1:133" ht="17" x14ac:dyDescent="0.2">
      <c r="A771" s="100" t="str">
        <f>CONCATENATE(E771," ",F771)</f>
        <v>Canis dirus</v>
      </c>
      <c r="B771" s="63" t="s">
        <v>1332</v>
      </c>
      <c r="C771" s="63" t="s">
        <v>1586</v>
      </c>
      <c r="D771" s="8" t="s">
        <v>2333</v>
      </c>
      <c r="E771" s="172" t="s">
        <v>296</v>
      </c>
      <c r="F771" s="172" t="s">
        <v>1289</v>
      </c>
      <c r="G771" s="63">
        <v>933</v>
      </c>
      <c r="H771" s="63">
        <v>71</v>
      </c>
      <c r="I771" s="63" t="s">
        <v>1309</v>
      </c>
      <c r="J771" s="8" t="s">
        <v>412</v>
      </c>
      <c r="K771" s="69" t="s">
        <v>175</v>
      </c>
      <c r="M771" s="99"/>
      <c r="N771" s="61">
        <v>29.62</v>
      </c>
      <c r="O771" s="61">
        <v>-98.37</v>
      </c>
      <c r="P771" s="99">
        <v>126.402078446346</v>
      </c>
      <c r="Q771" s="63" t="s">
        <v>154</v>
      </c>
      <c r="R771" s="69" t="s">
        <v>2375</v>
      </c>
      <c r="S771" s="63"/>
      <c r="T771" s="63" t="s">
        <v>171</v>
      </c>
      <c r="U771" s="63" t="s">
        <v>13</v>
      </c>
      <c r="X771" s="63">
        <v>24.76</v>
      </c>
      <c r="Y771" s="63">
        <v>19.329999999999998</v>
      </c>
      <c r="Z771" s="63"/>
      <c r="AA771" s="182"/>
      <c r="AB771" s="61"/>
      <c r="AC771" s="63"/>
      <c r="AD771" s="69"/>
    </row>
    <row r="772" spans="1:133" ht="17" x14ac:dyDescent="0.2">
      <c r="A772" s="100" t="str">
        <f>CONCATENATE(E772," ",F772)</f>
        <v>Canis dirus</v>
      </c>
      <c r="B772" s="69" t="s">
        <v>1308</v>
      </c>
      <c r="C772" s="63" t="s">
        <v>1586</v>
      </c>
      <c r="D772" s="8" t="s">
        <v>2333</v>
      </c>
      <c r="E772" s="172" t="s">
        <v>296</v>
      </c>
      <c r="F772" s="172" t="s">
        <v>1289</v>
      </c>
      <c r="G772" s="63">
        <v>933</v>
      </c>
      <c r="H772" s="63">
        <v>483</v>
      </c>
      <c r="I772" s="63" t="s">
        <v>1309</v>
      </c>
      <c r="J772" s="8" t="s">
        <v>412</v>
      </c>
      <c r="K772" s="69" t="s">
        <v>175</v>
      </c>
      <c r="M772" s="99"/>
      <c r="N772" s="61">
        <v>29.62</v>
      </c>
      <c r="O772" s="61">
        <v>-98.37</v>
      </c>
      <c r="P772" s="99">
        <v>126.402078446346</v>
      </c>
      <c r="Q772" s="63" t="s">
        <v>1208</v>
      </c>
      <c r="R772" s="69" t="s">
        <v>2388</v>
      </c>
      <c r="S772" s="63"/>
      <c r="T772" s="63" t="s">
        <v>171</v>
      </c>
      <c r="U772" s="63" t="s">
        <v>1256</v>
      </c>
      <c r="X772" s="63">
        <v>18.38</v>
      </c>
      <c r="Y772" s="63"/>
      <c r="Z772" s="63"/>
      <c r="AA772" s="182">
        <v>13414.045436644261</v>
      </c>
      <c r="AB772" s="61">
        <v>0.20799999999999999</v>
      </c>
      <c r="AC772" s="63" t="s">
        <v>138</v>
      </c>
      <c r="AD772" s="69" t="s">
        <v>1961</v>
      </c>
    </row>
    <row r="773" spans="1:133" ht="17" x14ac:dyDescent="0.2">
      <c r="A773" s="100" t="str">
        <f>CONCATENATE(E773," ",F773)</f>
        <v>Canis dirus</v>
      </c>
      <c r="B773" s="69" t="s">
        <v>1308</v>
      </c>
      <c r="C773" s="63" t="s">
        <v>1586</v>
      </c>
      <c r="D773" s="8" t="s">
        <v>2333</v>
      </c>
      <c r="E773" s="172" t="s">
        <v>296</v>
      </c>
      <c r="F773" s="172" t="s">
        <v>1289</v>
      </c>
      <c r="G773" s="63">
        <v>933</v>
      </c>
      <c r="H773" s="63">
        <v>484</v>
      </c>
      <c r="I773" s="63" t="s">
        <v>1309</v>
      </c>
      <c r="J773" s="8" t="s">
        <v>412</v>
      </c>
      <c r="K773" s="69" t="s">
        <v>175</v>
      </c>
      <c r="M773" s="99"/>
      <c r="N773" s="61">
        <v>29.62</v>
      </c>
      <c r="O773" s="61">
        <v>-98.37</v>
      </c>
      <c r="P773" s="99">
        <v>126.402078446346</v>
      </c>
      <c r="Q773" s="63" t="s">
        <v>1208</v>
      </c>
      <c r="R773" s="69" t="s">
        <v>2388</v>
      </c>
      <c r="S773" s="63"/>
      <c r="T773" s="63" t="s">
        <v>171</v>
      </c>
      <c r="U773" s="63" t="s">
        <v>1256</v>
      </c>
      <c r="X773" s="63">
        <v>18.43</v>
      </c>
      <c r="Y773" s="63"/>
      <c r="Z773" s="63"/>
      <c r="AA773" s="182">
        <v>13521.290894688453</v>
      </c>
      <c r="AB773" s="61">
        <v>0.20799999999999999</v>
      </c>
      <c r="AC773" s="63" t="s">
        <v>138</v>
      </c>
      <c r="AD773" s="69" t="s">
        <v>1961</v>
      </c>
    </row>
    <row r="774" spans="1:133" ht="17" x14ac:dyDescent="0.2">
      <c r="A774" s="100" t="str">
        <f>CONCATENATE(E774," ",F774)</f>
        <v>Canis dirus</v>
      </c>
      <c r="B774" s="69" t="s">
        <v>1308</v>
      </c>
      <c r="C774" s="63" t="s">
        <v>1586</v>
      </c>
      <c r="D774" s="8" t="s">
        <v>2333</v>
      </c>
      <c r="E774" s="172" t="s">
        <v>296</v>
      </c>
      <c r="F774" s="172" t="s">
        <v>1289</v>
      </c>
      <c r="G774" s="63">
        <v>933</v>
      </c>
      <c r="H774" s="63">
        <v>1848</v>
      </c>
      <c r="I774" s="63" t="s">
        <v>1309</v>
      </c>
      <c r="J774" s="8" t="s">
        <v>412</v>
      </c>
      <c r="K774" s="69" t="s">
        <v>175</v>
      </c>
      <c r="M774" s="99"/>
      <c r="N774" s="61">
        <v>29.62</v>
      </c>
      <c r="O774" s="61">
        <v>-98.37</v>
      </c>
      <c r="P774" s="99">
        <v>126.402078446346</v>
      </c>
      <c r="Q774" s="63" t="s">
        <v>1208</v>
      </c>
      <c r="R774" s="69" t="s">
        <v>2388</v>
      </c>
      <c r="S774" s="63"/>
      <c r="T774" s="63" t="s">
        <v>171</v>
      </c>
      <c r="U774" s="63" t="s">
        <v>1256</v>
      </c>
      <c r="X774" s="63">
        <v>21.51</v>
      </c>
      <c r="Y774" s="63"/>
      <c r="Z774" s="63"/>
      <c r="AA774" s="182">
        <v>25186.036954980169</v>
      </c>
      <c r="AB774" s="61">
        <v>0.13800000000000001</v>
      </c>
      <c r="AC774" s="63" t="s">
        <v>1281</v>
      </c>
      <c r="AD774" s="69" t="s">
        <v>1976</v>
      </c>
      <c r="CX774" s="76"/>
      <c r="CY774" s="76"/>
      <c r="CZ774" s="76"/>
      <c r="DA774" s="76"/>
      <c r="DB774" s="76"/>
      <c r="DC774" s="76"/>
      <c r="DD774" s="76"/>
      <c r="DE774" s="76"/>
      <c r="DF774" s="76"/>
      <c r="DG774" s="76"/>
      <c r="DH774" s="76"/>
      <c r="DI774" s="76"/>
      <c r="DJ774" s="76"/>
      <c r="DK774" s="76"/>
      <c r="DL774" s="76"/>
      <c r="DM774" s="76"/>
      <c r="DN774" s="76"/>
      <c r="DO774" s="76"/>
      <c r="DP774" s="76"/>
      <c r="DQ774" s="76"/>
      <c r="DR774" s="76"/>
      <c r="DS774" s="76"/>
      <c r="DT774" s="76"/>
      <c r="DU774" s="76"/>
      <c r="DV774" s="76"/>
      <c r="DW774" s="76"/>
      <c r="DX774" s="76"/>
      <c r="DY774" s="76"/>
      <c r="DZ774" s="76"/>
    </row>
    <row r="775" spans="1:133" ht="17" x14ac:dyDescent="0.2">
      <c r="A775" s="100" t="str">
        <f>CONCATENATE(E775," ",F775)</f>
        <v>Canis dirus</v>
      </c>
      <c r="B775" s="69" t="s">
        <v>1308</v>
      </c>
      <c r="C775" s="63" t="s">
        <v>1586</v>
      </c>
      <c r="D775" s="8" t="s">
        <v>2333</v>
      </c>
      <c r="E775" s="172" t="s">
        <v>296</v>
      </c>
      <c r="F775" s="172" t="s">
        <v>1289</v>
      </c>
      <c r="G775" s="63">
        <v>933</v>
      </c>
      <c r="H775" s="63">
        <v>1960</v>
      </c>
      <c r="I775" s="63" t="s">
        <v>1309</v>
      </c>
      <c r="J775" s="8" t="s">
        <v>412</v>
      </c>
      <c r="K775" s="69" t="s">
        <v>175</v>
      </c>
      <c r="M775" s="99"/>
      <c r="N775" s="61">
        <v>29.62</v>
      </c>
      <c r="O775" s="61">
        <v>-98.37</v>
      </c>
      <c r="P775" s="99">
        <v>126.402078446346</v>
      </c>
      <c r="Q775" s="63" t="s">
        <v>1208</v>
      </c>
      <c r="R775" s="69" t="s">
        <v>2388</v>
      </c>
      <c r="S775" s="63"/>
      <c r="T775" s="63" t="s">
        <v>166</v>
      </c>
      <c r="U775" s="63" t="s">
        <v>1256</v>
      </c>
      <c r="X775" s="63">
        <v>16.18</v>
      </c>
      <c r="Y775" s="63"/>
      <c r="Z775" s="63"/>
      <c r="AA775" s="182">
        <v>9231.3396169430798</v>
      </c>
      <c r="AB775" s="61">
        <v>0.20799999999999999</v>
      </c>
      <c r="AC775" s="63" t="s">
        <v>138</v>
      </c>
      <c r="AD775" s="69" t="s">
        <v>1961</v>
      </c>
      <c r="BK775" s="76"/>
      <c r="BL775" s="76"/>
      <c r="BM775" s="76"/>
      <c r="BN775" s="76"/>
      <c r="BO775" s="76"/>
      <c r="BP775" s="76"/>
      <c r="BQ775" s="76"/>
      <c r="BR775" s="76"/>
      <c r="BS775" s="76"/>
      <c r="BT775" s="76"/>
      <c r="BU775" s="76"/>
      <c r="BV775" s="76"/>
      <c r="BW775" s="76"/>
      <c r="BX775" s="76"/>
      <c r="BY775" s="76"/>
      <c r="BZ775" s="76"/>
      <c r="CA775" s="76"/>
      <c r="CB775" s="76"/>
      <c r="CC775" s="76"/>
      <c r="CD775" s="76"/>
      <c r="CE775" s="76"/>
      <c r="CF775" s="76"/>
      <c r="CG775" s="76"/>
      <c r="CH775" s="76"/>
      <c r="CI775" s="76"/>
      <c r="CJ775" s="76"/>
      <c r="CK775" s="76"/>
      <c r="CL775" s="76"/>
      <c r="CM775" s="76"/>
      <c r="CN775" s="76"/>
      <c r="CO775" s="76"/>
      <c r="CP775" s="76"/>
      <c r="CQ775" s="76"/>
      <c r="CR775" s="76"/>
      <c r="CS775" s="76"/>
      <c r="CT775" s="76"/>
      <c r="CU775" s="76"/>
      <c r="CV775" s="76"/>
      <c r="CW775" s="76"/>
      <c r="CX775" s="76"/>
      <c r="CY775" s="76"/>
      <c r="CZ775" s="76"/>
      <c r="DA775" s="76"/>
      <c r="DB775" s="76"/>
      <c r="DC775" s="76"/>
      <c r="DD775" s="76"/>
      <c r="DE775" s="76"/>
      <c r="DF775" s="76"/>
      <c r="DG775" s="76"/>
      <c r="DH775" s="76"/>
      <c r="DI775" s="76"/>
      <c r="DJ775" s="76"/>
      <c r="DK775" s="76"/>
      <c r="DL775" s="76"/>
      <c r="DM775" s="76"/>
      <c r="DN775" s="76"/>
      <c r="DO775" s="76"/>
      <c r="DP775" s="76"/>
      <c r="DQ775" s="76"/>
      <c r="DR775" s="76"/>
      <c r="DS775" s="76"/>
      <c r="DT775" s="76"/>
      <c r="DU775" s="76"/>
      <c r="DV775" s="76"/>
      <c r="DW775" s="76"/>
      <c r="DX775" s="76"/>
      <c r="DY775" s="76"/>
      <c r="DZ775" s="76"/>
      <c r="EA775" s="76"/>
      <c r="EB775" s="76"/>
      <c r="EC775" s="76"/>
    </row>
    <row r="776" spans="1:133" ht="17" x14ac:dyDescent="0.2">
      <c r="A776" s="100" t="str">
        <f>CONCATENATE(E776," ",F776)</f>
        <v>Canis dirus</v>
      </c>
      <c r="B776" s="69" t="s">
        <v>1308</v>
      </c>
      <c r="C776" s="63" t="s">
        <v>1586</v>
      </c>
      <c r="D776" s="8" t="s">
        <v>2333</v>
      </c>
      <c r="E776" s="172" t="s">
        <v>296</v>
      </c>
      <c r="F776" s="172" t="s">
        <v>1289</v>
      </c>
      <c r="G776" s="63">
        <v>933</v>
      </c>
      <c r="H776" s="63">
        <v>1961</v>
      </c>
      <c r="I776" s="63" t="s">
        <v>1309</v>
      </c>
      <c r="J776" s="8" t="s">
        <v>412</v>
      </c>
      <c r="K776" s="69" t="s">
        <v>175</v>
      </c>
      <c r="M776" s="99"/>
      <c r="N776" s="61">
        <v>29.62</v>
      </c>
      <c r="O776" s="61">
        <v>-98.37</v>
      </c>
      <c r="P776" s="99">
        <v>126.402078446346</v>
      </c>
      <c r="Q776" s="63" t="s">
        <v>1208</v>
      </c>
      <c r="R776" s="69" t="s">
        <v>2388</v>
      </c>
      <c r="S776" s="63"/>
      <c r="T776" s="63" t="s">
        <v>171</v>
      </c>
      <c r="U776" s="63" t="s">
        <v>1256</v>
      </c>
      <c r="X776" s="63">
        <v>16.27</v>
      </c>
      <c r="Y776" s="63"/>
      <c r="Z776" s="63"/>
      <c r="AA776" s="182">
        <v>9382.6656097927917</v>
      </c>
      <c r="AB776" s="61">
        <v>0.20799999999999999</v>
      </c>
      <c r="AC776" s="63" t="s">
        <v>138</v>
      </c>
      <c r="AD776" s="69" t="s">
        <v>1961</v>
      </c>
      <c r="BK776" s="76"/>
      <c r="BL776" s="76"/>
      <c r="BM776" s="76"/>
      <c r="BN776" s="76"/>
      <c r="BO776" s="76"/>
      <c r="BP776" s="76"/>
      <c r="BQ776" s="76"/>
      <c r="BR776" s="76"/>
      <c r="BS776" s="76"/>
      <c r="BT776" s="76"/>
      <c r="BU776" s="76"/>
      <c r="BV776" s="76"/>
      <c r="BW776" s="76"/>
      <c r="BX776" s="76"/>
      <c r="BY776" s="76"/>
      <c r="BZ776" s="76"/>
      <c r="CA776" s="76"/>
      <c r="CB776" s="76"/>
      <c r="CC776" s="76"/>
      <c r="CD776" s="76"/>
      <c r="CE776" s="76"/>
      <c r="CF776" s="76"/>
      <c r="CG776" s="76"/>
      <c r="CH776" s="76"/>
      <c r="CI776" s="76"/>
      <c r="CJ776" s="76"/>
      <c r="CK776" s="76"/>
      <c r="CL776" s="76"/>
      <c r="CM776" s="76"/>
      <c r="CN776" s="76"/>
      <c r="CO776" s="76"/>
      <c r="CP776" s="76"/>
      <c r="CQ776" s="76"/>
      <c r="CR776" s="76"/>
      <c r="CS776" s="76"/>
      <c r="CT776" s="76"/>
      <c r="CU776" s="76"/>
      <c r="CV776" s="76"/>
      <c r="CW776" s="76"/>
      <c r="CX776" s="76"/>
      <c r="CY776" s="76"/>
      <c r="CZ776" s="76"/>
      <c r="DA776" s="76"/>
      <c r="DB776" s="76"/>
      <c r="DC776" s="76"/>
      <c r="DD776" s="76"/>
      <c r="DE776" s="76"/>
      <c r="DF776" s="76"/>
      <c r="DG776" s="76"/>
      <c r="DH776" s="76"/>
      <c r="DI776" s="76"/>
      <c r="DJ776" s="76"/>
      <c r="DK776" s="76"/>
      <c r="DL776" s="76"/>
      <c r="DM776" s="76"/>
      <c r="DN776" s="76"/>
      <c r="DO776" s="76"/>
      <c r="DP776" s="76"/>
      <c r="DQ776" s="76"/>
      <c r="DR776" s="76"/>
      <c r="DS776" s="76"/>
      <c r="DT776" s="76"/>
      <c r="DU776" s="76"/>
      <c r="DV776" s="76"/>
      <c r="DW776" s="76"/>
      <c r="DX776" s="76"/>
      <c r="DY776" s="76"/>
      <c r="DZ776" s="76"/>
      <c r="EA776" s="76"/>
      <c r="EB776" s="76"/>
      <c r="EC776" s="76"/>
    </row>
    <row r="777" spans="1:133" s="76" customFormat="1" ht="17" x14ac:dyDescent="0.2">
      <c r="A777" s="100" t="str">
        <f>CONCATENATE(E777," ",F777)</f>
        <v>Canis dirus</v>
      </c>
      <c r="B777" s="63" t="s">
        <v>1332</v>
      </c>
      <c r="C777" s="63" t="s">
        <v>1586</v>
      </c>
      <c r="D777" s="8" t="s">
        <v>2333</v>
      </c>
      <c r="E777" s="172" t="s">
        <v>296</v>
      </c>
      <c r="F777" s="172" t="s">
        <v>1289</v>
      </c>
      <c r="G777" s="63">
        <v>933</v>
      </c>
      <c r="H777" s="63">
        <v>1907</v>
      </c>
      <c r="I777" s="63" t="s">
        <v>1309</v>
      </c>
      <c r="J777" s="8" t="s">
        <v>412</v>
      </c>
      <c r="K777" s="69" t="s">
        <v>175</v>
      </c>
      <c r="L777" s="175"/>
      <c r="M777" s="99"/>
      <c r="N777" s="61">
        <v>29.62</v>
      </c>
      <c r="O777" s="61">
        <v>-98.37</v>
      </c>
      <c r="P777" s="99">
        <v>126.402078446346</v>
      </c>
      <c r="Q777" s="63" t="s">
        <v>1208</v>
      </c>
      <c r="R777" s="69" t="s">
        <v>2388</v>
      </c>
      <c r="S777" s="63"/>
      <c r="T777" s="63" t="s">
        <v>166</v>
      </c>
      <c r="U777" s="63" t="s">
        <v>1256</v>
      </c>
      <c r="V777" s="63"/>
      <c r="W777" s="63"/>
      <c r="X777" s="63">
        <v>17.22</v>
      </c>
      <c r="Y777" s="63"/>
      <c r="Z777" s="63"/>
      <c r="AA777" s="182">
        <v>11080.743043637176</v>
      </c>
      <c r="AB777" s="61">
        <v>0.20799999999999999</v>
      </c>
      <c r="AC777" s="63" t="s">
        <v>138</v>
      </c>
      <c r="AD777" s="69" t="s">
        <v>1961</v>
      </c>
      <c r="AE777" s="63"/>
      <c r="AF777" s="63"/>
      <c r="BK777" s="84"/>
      <c r="BL777" s="84"/>
      <c r="BM777" s="84"/>
      <c r="BN777" s="84"/>
      <c r="BO777" s="84"/>
      <c r="BP777" s="84"/>
      <c r="BQ777" s="84"/>
      <c r="BR777" s="84"/>
      <c r="BS777" s="84"/>
      <c r="BT777" s="84"/>
      <c r="BU777" s="84"/>
      <c r="BV777" s="84"/>
      <c r="BW777" s="84"/>
      <c r="BX777" s="84"/>
      <c r="BY777" s="84"/>
      <c r="BZ777" s="84"/>
      <c r="CA777" s="84"/>
      <c r="CB777" s="84"/>
      <c r="CC777" s="84"/>
      <c r="CD777" s="84"/>
      <c r="CE777" s="84"/>
      <c r="CF777" s="84"/>
      <c r="CG777" s="84"/>
      <c r="CH777" s="84"/>
      <c r="CI777" s="84"/>
      <c r="CJ777" s="84"/>
      <c r="CK777" s="84"/>
      <c r="CL777" s="84"/>
      <c r="CM777" s="84"/>
      <c r="CN777" s="84"/>
      <c r="CO777" s="84"/>
      <c r="CP777" s="84"/>
      <c r="CQ777" s="84"/>
      <c r="CR777" s="84"/>
      <c r="CS777" s="84"/>
      <c r="CT777" s="84"/>
      <c r="CU777" s="84"/>
      <c r="CV777" s="84"/>
      <c r="CW777" s="84"/>
      <c r="CX777" s="10"/>
      <c r="CY777" s="10"/>
      <c r="CZ777" s="10"/>
      <c r="DA777" s="10"/>
      <c r="DB777" s="10"/>
      <c r="DC777" s="10"/>
      <c r="DD777" s="10"/>
      <c r="DE777" s="10"/>
      <c r="DF777" s="10"/>
      <c r="DG777" s="10"/>
      <c r="DH777" s="10"/>
      <c r="DI777" s="10"/>
      <c r="DJ777" s="10"/>
      <c r="DK777" s="10"/>
      <c r="DL777" s="10"/>
      <c r="DM777" s="10"/>
      <c r="DN777" s="10"/>
      <c r="DO777" s="10"/>
      <c r="DP777" s="10"/>
      <c r="DQ777" s="10"/>
      <c r="DR777" s="10"/>
      <c r="DS777" s="10"/>
      <c r="DT777" s="10"/>
      <c r="DU777" s="10"/>
      <c r="DV777" s="10"/>
      <c r="DW777" s="10"/>
      <c r="DX777" s="10"/>
      <c r="DY777" s="10"/>
      <c r="DZ777" s="10"/>
      <c r="EA777" s="10"/>
      <c r="EB777" s="10"/>
      <c r="EC777" s="10"/>
    </row>
    <row r="778" spans="1:133" s="76" customFormat="1" ht="34" x14ac:dyDescent="0.2">
      <c r="A778" s="100" t="str">
        <f>CONCATENATE(E778," ",F778)</f>
        <v>Canis dirus</v>
      </c>
      <c r="B778" s="69" t="s">
        <v>1288</v>
      </c>
      <c r="C778" s="63" t="s">
        <v>1586</v>
      </c>
      <c r="D778" s="8" t="s">
        <v>2333</v>
      </c>
      <c r="E778" s="172" t="s">
        <v>296</v>
      </c>
      <c r="F778" s="172" t="s">
        <v>1289</v>
      </c>
      <c r="G778" s="63">
        <v>1295</v>
      </c>
      <c r="H778" s="63">
        <v>104</v>
      </c>
      <c r="I778" s="63" t="s">
        <v>624</v>
      </c>
      <c r="J778" s="63"/>
      <c r="K778" s="63" t="s">
        <v>175</v>
      </c>
      <c r="L778" s="175"/>
      <c r="M778" s="63"/>
      <c r="N778" s="63"/>
      <c r="O778" s="63"/>
      <c r="P778" s="63"/>
      <c r="Q778" s="69" t="s">
        <v>1990</v>
      </c>
      <c r="R778" s="63" t="s">
        <v>1629</v>
      </c>
      <c r="S778" s="63" t="s">
        <v>2358</v>
      </c>
      <c r="T778" s="63" t="s">
        <v>171</v>
      </c>
      <c r="U778" s="63" t="s">
        <v>1256</v>
      </c>
      <c r="V778" s="63"/>
      <c r="W778" s="63"/>
      <c r="X778" s="63"/>
      <c r="Y778" s="63">
        <v>27.98</v>
      </c>
      <c r="Z778" s="63"/>
      <c r="AA778" s="182">
        <v>9490.9163871809287</v>
      </c>
      <c r="AB778" s="61">
        <v>0.154</v>
      </c>
      <c r="AC778" s="63" t="s">
        <v>1260</v>
      </c>
      <c r="AD778" s="69" t="s">
        <v>1961</v>
      </c>
      <c r="AE778" s="63"/>
      <c r="AF778" s="63"/>
      <c r="BK778" s="10"/>
      <c r="BL778" s="10"/>
      <c r="BM778" s="10"/>
      <c r="BN778" s="10"/>
      <c r="BO778" s="10"/>
      <c r="BP778" s="10"/>
      <c r="BQ778" s="10"/>
      <c r="BR778" s="10"/>
      <c r="BS778" s="10"/>
      <c r="BT778" s="10"/>
      <c r="BU778" s="10"/>
      <c r="BV778" s="10"/>
      <c r="BW778" s="10"/>
      <c r="BX778" s="10"/>
      <c r="BY778" s="10"/>
      <c r="BZ778" s="10"/>
      <c r="CA778" s="10"/>
      <c r="CB778" s="10"/>
      <c r="CC778" s="10"/>
      <c r="CD778" s="10"/>
      <c r="CE778" s="10"/>
      <c r="CF778" s="10"/>
      <c r="CG778" s="10"/>
      <c r="CH778" s="10"/>
      <c r="CI778" s="10"/>
      <c r="CJ778" s="10"/>
      <c r="CK778" s="10"/>
      <c r="CL778" s="10"/>
      <c r="CM778" s="10"/>
      <c r="CN778" s="10"/>
      <c r="CO778" s="10"/>
      <c r="CP778" s="10"/>
      <c r="CQ778" s="10"/>
      <c r="CR778" s="10"/>
      <c r="CS778" s="10"/>
      <c r="CT778" s="10"/>
      <c r="CU778" s="10"/>
      <c r="CV778" s="10"/>
      <c r="CW778" s="10"/>
      <c r="CX778" s="10"/>
      <c r="CY778" s="10"/>
      <c r="CZ778" s="10"/>
      <c r="DA778" s="10"/>
      <c r="DB778" s="10"/>
      <c r="DC778" s="10"/>
      <c r="DD778" s="10"/>
      <c r="DE778" s="10"/>
      <c r="DF778" s="10"/>
      <c r="DG778" s="10"/>
      <c r="DH778" s="10"/>
      <c r="DI778" s="10"/>
      <c r="DJ778" s="10"/>
      <c r="DK778" s="10"/>
      <c r="DL778" s="10"/>
      <c r="DM778" s="10"/>
      <c r="DN778" s="10"/>
      <c r="DO778" s="10"/>
      <c r="DP778" s="10"/>
      <c r="DQ778" s="10"/>
      <c r="DR778" s="10"/>
      <c r="DS778" s="10"/>
      <c r="DT778" s="10"/>
      <c r="DU778" s="10"/>
      <c r="DV778" s="10"/>
      <c r="DW778" s="10"/>
      <c r="DX778" s="10"/>
      <c r="DY778" s="10"/>
      <c r="DZ778" s="10"/>
      <c r="EA778" s="10"/>
      <c r="EB778" s="10"/>
      <c r="EC778" s="10"/>
    </row>
    <row r="779" spans="1:133" ht="17" x14ac:dyDescent="0.2">
      <c r="A779" s="100" t="str">
        <f>CONCATENATE(E779," ",F779)</f>
        <v>Canis dirus</v>
      </c>
      <c r="B779" s="69" t="s">
        <v>1844</v>
      </c>
      <c r="C779" s="69" t="s">
        <v>1586</v>
      </c>
      <c r="D779" s="63" t="s">
        <v>2333</v>
      </c>
      <c r="E779" s="106" t="s">
        <v>296</v>
      </c>
      <c r="F779" s="106" t="s">
        <v>1289</v>
      </c>
      <c r="G779" s="69">
        <v>30967</v>
      </c>
      <c r="H779" s="69" t="s">
        <v>1874</v>
      </c>
      <c r="I779" s="69" t="s">
        <v>249</v>
      </c>
      <c r="J779" s="63" t="s">
        <v>241</v>
      </c>
      <c r="K779" s="69" t="s">
        <v>175</v>
      </c>
      <c r="L779" s="175" t="s">
        <v>395</v>
      </c>
      <c r="M779" s="134">
        <v>30</v>
      </c>
      <c r="N779" s="61">
        <v>29.62</v>
      </c>
      <c r="O779" s="61">
        <v>-98.37</v>
      </c>
      <c r="P779" s="99">
        <v>126.402078446346</v>
      </c>
      <c r="Q779" s="69" t="s">
        <v>111</v>
      </c>
      <c r="R779" s="69" t="s">
        <v>111</v>
      </c>
      <c r="S779" s="69" t="s">
        <v>111</v>
      </c>
      <c r="T779" s="69" t="s">
        <v>171</v>
      </c>
      <c r="U779" s="63" t="s">
        <v>13</v>
      </c>
      <c r="W779" s="105"/>
      <c r="X779" s="61">
        <v>32.369999999999997</v>
      </c>
      <c r="Y779" s="61">
        <v>25.64</v>
      </c>
      <c r="Z779" s="63"/>
      <c r="AA779" s="181">
        <f>10^((3.16*(LOG(X779)))+(-0.36))</f>
        <v>25825.630324119498</v>
      </c>
      <c r="AB779" s="135"/>
      <c r="AC779" s="69" t="s">
        <v>1423</v>
      </c>
      <c r="AD779" s="69" t="s">
        <v>1989</v>
      </c>
      <c r="BK779" s="76"/>
      <c r="BL779" s="76"/>
      <c r="BM779" s="76"/>
      <c r="BN779" s="76"/>
      <c r="BO779" s="76"/>
      <c r="BP779" s="76"/>
      <c r="BQ779" s="76"/>
      <c r="BR779" s="76"/>
      <c r="BS779" s="76"/>
      <c r="BT779" s="76"/>
      <c r="BU779" s="76"/>
      <c r="BV779" s="76"/>
      <c r="BW779" s="76"/>
      <c r="BX779" s="76"/>
      <c r="BY779" s="76"/>
      <c r="BZ779" s="76"/>
      <c r="CA779" s="76"/>
      <c r="CB779" s="76"/>
      <c r="CC779" s="76"/>
      <c r="CD779" s="76"/>
      <c r="CE779" s="76"/>
      <c r="CF779" s="76"/>
      <c r="CG779" s="76"/>
      <c r="CH779" s="76"/>
      <c r="CI779" s="76"/>
      <c r="CJ779" s="76"/>
      <c r="CK779" s="76"/>
      <c r="CL779" s="76"/>
      <c r="CM779" s="76"/>
      <c r="CN779" s="76"/>
      <c r="CO779" s="76"/>
      <c r="CP779" s="76"/>
      <c r="CQ779" s="76"/>
      <c r="CR779" s="76"/>
      <c r="CS779" s="76"/>
      <c r="CT779" s="76"/>
      <c r="CU779" s="76"/>
      <c r="CV779" s="76"/>
      <c r="CW779" s="76"/>
      <c r="CX779" s="76"/>
      <c r="CY779" s="76"/>
      <c r="CZ779" s="76"/>
      <c r="DA779" s="76"/>
      <c r="DB779" s="76"/>
      <c r="DC779" s="76"/>
      <c r="DD779" s="76"/>
      <c r="DE779" s="76"/>
      <c r="DF779" s="76"/>
      <c r="DG779" s="76"/>
      <c r="DH779" s="76"/>
      <c r="DI779" s="76"/>
      <c r="DJ779" s="76"/>
      <c r="DK779" s="76"/>
      <c r="DL779" s="76"/>
      <c r="DM779" s="76"/>
      <c r="DN779" s="76"/>
      <c r="DO779" s="76"/>
      <c r="DP779" s="76"/>
      <c r="DQ779" s="76"/>
      <c r="DR779" s="76"/>
      <c r="DS779" s="76"/>
      <c r="DT779" s="76"/>
      <c r="DU779" s="76"/>
      <c r="DV779" s="76"/>
      <c r="DW779" s="76"/>
      <c r="DX779" s="76"/>
      <c r="DY779" s="76"/>
      <c r="DZ779" s="76"/>
    </row>
    <row r="780" spans="1:133" ht="17" x14ac:dyDescent="0.2">
      <c r="A780" s="100" t="str">
        <f>CONCATENATE(E780," ",F780)</f>
        <v>Canis dirus</v>
      </c>
      <c r="B780" s="69">
        <v>11.01</v>
      </c>
      <c r="C780" s="69" t="s">
        <v>1586</v>
      </c>
      <c r="D780" s="8" t="s">
        <v>2333</v>
      </c>
      <c r="E780" s="106" t="s">
        <v>296</v>
      </c>
      <c r="F780" s="106" t="s">
        <v>1289</v>
      </c>
      <c r="G780" s="69">
        <v>30967</v>
      </c>
      <c r="H780" s="69">
        <v>955</v>
      </c>
      <c r="I780" s="69" t="s">
        <v>249</v>
      </c>
      <c r="J780" s="8" t="s">
        <v>241</v>
      </c>
      <c r="K780" s="69" t="s">
        <v>175</v>
      </c>
      <c r="L780" s="175" t="s">
        <v>395</v>
      </c>
      <c r="M780" s="134">
        <v>30</v>
      </c>
      <c r="N780" s="61">
        <v>29.62</v>
      </c>
      <c r="O780" s="61">
        <v>-98.37</v>
      </c>
      <c r="P780" s="99">
        <v>126.402078446346</v>
      </c>
      <c r="Q780" s="63" t="s">
        <v>1498</v>
      </c>
      <c r="R780" s="63" t="s">
        <v>2031</v>
      </c>
      <c r="S780" s="63" t="s">
        <v>2031</v>
      </c>
      <c r="T780" s="63" t="s">
        <v>166</v>
      </c>
      <c r="U780" s="63" t="s">
        <v>13</v>
      </c>
      <c r="X780" s="119">
        <v>66.819999999999993</v>
      </c>
      <c r="AA780" s="181">
        <f>10^((3.03*(LOG(X780)))+(-0.87))</f>
        <v>45652.714747704784</v>
      </c>
      <c r="AC780" s="63" t="s">
        <v>1368</v>
      </c>
      <c r="BK780" s="76"/>
      <c r="BL780" s="76"/>
      <c r="BM780" s="76"/>
      <c r="BN780" s="76"/>
      <c r="BO780" s="76"/>
      <c r="BP780" s="76"/>
      <c r="BQ780" s="76"/>
      <c r="BR780" s="76"/>
      <c r="BS780" s="76"/>
      <c r="BT780" s="76"/>
      <c r="BU780" s="76"/>
      <c r="BV780" s="76"/>
      <c r="BW780" s="76"/>
      <c r="BX780" s="76"/>
      <c r="BY780" s="76"/>
      <c r="BZ780" s="76"/>
      <c r="CA780" s="76"/>
      <c r="CB780" s="76"/>
      <c r="CC780" s="76"/>
      <c r="CD780" s="76"/>
      <c r="CE780" s="76"/>
      <c r="CF780" s="76"/>
      <c r="CG780" s="76"/>
      <c r="CH780" s="76"/>
      <c r="CI780" s="76"/>
      <c r="CJ780" s="76"/>
      <c r="CK780" s="76"/>
      <c r="CL780" s="76"/>
      <c r="CM780" s="76"/>
      <c r="CN780" s="76"/>
      <c r="CO780" s="76"/>
      <c r="CP780" s="76"/>
      <c r="CQ780" s="76"/>
      <c r="CR780" s="76"/>
      <c r="CS780" s="76"/>
      <c r="CT780" s="76"/>
      <c r="CU780" s="76"/>
      <c r="CV780" s="76"/>
      <c r="CW780" s="76"/>
      <c r="CX780" s="76"/>
      <c r="CY780" s="76"/>
      <c r="CZ780" s="76"/>
      <c r="DA780" s="76"/>
      <c r="DB780" s="76"/>
      <c r="DC780" s="76"/>
      <c r="DD780" s="76"/>
      <c r="DE780" s="76"/>
      <c r="DF780" s="76"/>
      <c r="DG780" s="76"/>
      <c r="DH780" s="76"/>
      <c r="DI780" s="76"/>
      <c r="DJ780" s="76"/>
      <c r="DK780" s="76"/>
      <c r="DL780" s="76"/>
      <c r="DM780" s="76"/>
      <c r="DN780" s="76"/>
      <c r="DO780" s="76"/>
      <c r="DP780" s="76"/>
      <c r="DQ780" s="76"/>
      <c r="DR780" s="76"/>
      <c r="DS780" s="76"/>
      <c r="DT780" s="76"/>
      <c r="DU780" s="76"/>
      <c r="DV780" s="76"/>
      <c r="DW780" s="76"/>
      <c r="DX780" s="76"/>
      <c r="DY780" s="76"/>
      <c r="DZ780" s="76"/>
      <c r="EA780" s="84"/>
      <c r="EB780" s="84"/>
      <c r="EC780" s="84"/>
    </row>
    <row r="781" spans="1:133" ht="17" x14ac:dyDescent="0.2">
      <c r="A781" s="100" t="str">
        <f>CONCATENATE(E781," ",F781)</f>
        <v>Canis dirus</v>
      </c>
      <c r="B781" s="69" t="s">
        <v>1844</v>
      </c>
      <c r="C781" s="69" t="s">
        <v>1586</v>
      </c>
      <c r="D781" s="8" t="s">
        <v>2333</v>
      </c>
      <c r="E781" s="106" t="s">
        <v>296</v>
      </c>
      <c r="F781" s="106" t="s">
        <v>1289</v>
      </c>
      <c r="G781" s="69">
        <v>30967</v>
      </c>
      <c r="H781" s="69" t="s">
        <v>1846</v>
      </c>
      <c r="I781" s="69" t="s">
        <v>249</v>
      </c>
      <c r="J781" s="8" t="s">
        <v>241</v>
      </c>
      <c r="K781" s="69" t="s">
        <v>175</v>
      </c>
      <c r="L781" s="175" t="s">
        <v>395</v>
      </c>
      <c r="M781" s="134">
        <v>30</v>
      </c>
      <c r="N781" s="61">
        <v>29.62</v>
      </c>
      <c r="O781" s="61">
        <v>-98.37</v>
      </c>
      <c r="P781" s="99">
        <v>126.402078446346</v>
      </c>
      <c r="Q781" s="63" t="s">
        <v>1498</v>
      </c>
      <c r="R781" s="63" t="s">
        <v>2031</v>
      </c>
      <c r="S781" s="63" t="s">
        <v>2031</v>
      </c>
      <c r="T781" s="69" t="s">
        <v>171</v>
      </c>
      <c r="U781" s="63" t="s">
        <v>13</v>
      </c>
      <c r="W781" s="105"/>
      <c r="X781" s="61">
        <v>75.03</v>
      </c>
      <c r="Y781" s="61"/>
      <c r="Z781" s="63"/>
      <c r="AA781" s="181">
        <f>10^((3.03*(LOG(X781)))+(-0.87))</f>
        <v>64857.751402029069</v>
      </c>
      <c r="AB781" s="135"/>
      <c r="AC781" s="63" t="s">
        <v>1368</v>
      </c>
      <c r="AD781" s="69"/>
      <c r="BK781" s="76"/>
      <c r="BL781" s="76"/>
      <c r="BM781" s="76"/>
      <c r="BN781" s="76"/>
      <c r="BO781" s="76"/>
      <c r="BP781" s="76"/>
      <c r="BQ781" s="76"/>
      <c r="BR781" s="76"/>
      <c r="BS781" s="76"/>
      <c r="BT781" s="76"/>
      <c r="BU781" s="76"/>
      <c r="BV781" s="76"/>
      <c r="BW781" s="76"/>
      <c r="BX781" s="76"/>
      <c r="BY781" s="76"/>
      <c r="BZ781" s="76"/>
      <c r="CA781" s="76"/>
      <c r="CB781" s="76"/>
      <c r="CC781" s="76"/>
      <c r="CD781" s="76"/>
      <c r="CE781" s="76"/>
      <c r="CF781" s="76"/>
      <c r="CG781" s="76"/>
      <c r="CH781" s="76"/>
      <c r="CI781" s="76"/>
      <c r="CJ781" s="76"/>
      <c r="CK781" s="76"/>
      <c r="CL781" s="76"/>
      <c r="CM781" s="76"/>
      <c r="CN781" s="76"/>
      <c r="CO781" s="76"/>
      <c r="CP781" s="76"/>
      <c r="CQ781" s="76"/>
      <c r="CR781" s="76"/>
      <c r="CS781" s="76"/>
      <c r="CT781" s="76"/>
      <c r="CU781" s="76"/>
      <c r="CV781" s="76"/>
      <c r="CW781" s="76"/>
      <c r="CX781" s="76"/>
      <c r="CY781" s="76"/>
      <c r="CZ781" s="76"/>
      <c r="DA781" s="76"/>
      <c r="DB781" s="76"/>
      <c r="DC781" s="76"/>
      <c r="DD781" s="76"/>
      <c r="DE781" s="76"/>
      <c r="DF781" s="76"/>
      <c r="DG781" s="76"/>
      <c r="DH781" s="76"/>
      <c r="DI781" s="76"/>
      <c r="DJ781" s="76"/>
      <c r="DK781" s="76"/>
      <c r="DL781" s="76"/>
      <c r="DM781" s="76"/>
      <c r="DN781" s="76"/>
      <c r="DO781" s="76"/>
      <c r="DP781" s="76"/>
      <c r="DQ781" s="76"/>
      <c r="DR781" s="76"/>
      <c r="DS781" s="76"/>
      <c r="DT781" s="76"/>
      <c r="DU781" s="76"/>
      <c r="DV781" s="76"/>
      <c r="DW781" s="76"/>
      <c r="DX781" s="76"/>
      <c r="DY781" s="76"/>
      <c r="DZ781" s="76"/>
    </row>
    <row r="782" spans="1:133" ht="17" x14ac:dyDescent="0.2">
      <c r="A782" s="100" t="str">
        <f>CONCATENATE(E782," ",F782)</f>
        <v>Canis dirus</v>
      </c>
      <c r="B782" s="69" t="s">
        <v>1844</v>
      </c>
      <c r="C782" s="69" t="s">
        <v>1586</v>
      </c>
      <c r="D782" s="8" t="s">
        <v>2333</v>
      </c>
      <c r="E782" s="106" t="s">
        <v>296</v>
      </c>
      <c r="F782" s="106" t="s">
        <v>1289</v>
      </c>
      <c r="G782" s="69">
        <v>30967</v>
      </c>
      <c r="H782" s="69" t="s">
        <v>1846</v>
      </c>
      <c r="I782" s="69" t="s">
        <v>249</v>
      </c>
      <c r="J782" s="8" t="s">
        <v>241</v>
      </c>
      <c r="K782" s="69" t="s">
        <v>175</v>
      </c>
      <c r="L782" s="175" t="s">
        <v>395</v>
      </c>
      <c r="M782" s="134">
        <v>30</v>
      </c>
      <c r="N782" s="61">
        <v>29.62</v>
      </c>
      <c r="O782" s="61">
        <v>-98.37</v>
      </c>
      <c r="P782" s="99">
        <v>126.402078446346</v>
      </c>
      <c r="Q782" s="63" t="s">
        <v>1498</v>
      </c>
      <c r="R782" s="63" t="s">
        <v>2031</v>
      </c>
      <c r="S782" s="63" t="s">
        <v>2031</v>
      </c>
      <c r="T782" s="69" t="s">
        <v>171</v>
      </c>
      <c r="U782" s="63" t="s">
        <v>13</v>
      </c>
      <c r="W782" s="105"/>
      <c r="X782" s="61">
        <v>68.430000000000007</v>
      </c>
      <c r="Y782" s="61"/>
      <c r="Z782" s="63"/>
      <c r="AA782" s="181">
        <f>10^((3.03*(LOG(X782)))+(-0.87))</f>
        <v>49067.848556007295</v>
      </c>
      <c r="AB782" s="135"/>
      <c r="AC782" s="63" t="s">
        <v>1368</v>
      </c>
      <c r="AD782" s="69"/>
      <c r="BK782" s="76"/>
      <c r="BL782" s="76"/>
      <c r="BM782" s="76"/>
      <c r="BN782" s="76"/>
      <c r="BO782" s="76"/>
      <c r="BP782" s="76"/>
      <c r="BQ782" s="76"/>
      <c r="BR782" s="76"/>
      <c r="BS782" s="76"/>
      <c r="BT782" s="76"/>
      <c r="BU782" s="76"/>
      <c r="BV782" s="76"/>
      <c r="BW782" s="76"/>
      <c r="BX782" s="76"/>
      <c r="BY782" s="76"/>
      <c r="BZ782" s="76"/>
      <c r="CA782" s="76"/>
      <c r="CB782" s="76"/>
      <c r="CC782" s="76"/>
      <c r="CD782" s="76"/>
      <c r="CE782" s="76"/>
      <c r="CF782" s="76"/>
      <c r="CG782" s="76"/>
      <c r="CH782" s="76"/>
      <c r="CI782" s="76"/>
      <c r="CJ782" s="76"/>
      <c r="CK782" s="76"/>
      <c r="CL782" s="76"/>
      <c r="CM782" s="76"/>
      <c r="CN782" s="76"/>
      <c r="CO782" s="76"/>
      <c r="CP782" s="76"/>
      <c r="CQ782" s="76"/>
      <c r="CR782" s="76"/>
      <c r="CS782" s="76"/>
      <c r="CT782" s="76"/>
      <c r="CU782" s="76"/>
      <c r="CV782" s="76"/>
      <c r="CW782" s="76"/>
      <c r="CX782" s="76"/>
      <c r="CY782" s="76"/>
      <c r="CZ782" s="76"/>
      <c r="DA782" s="76"/>
      <c r="DB782" s="76"/>
      <c r="DC782" s="76"/>
      <c r="DD782" s="76"/>
      <c r="DE782" s="76"/>
      <c r="DF782" s="76"/>
      <c r="DG782" s="76"/>
      <c r="DH782" s="76"/>
      <c r="DI782" s="76"/>
      <c r="DJ782" s="76"/>
      <c r="DK782" s="76"/>
      <c r="DL782" s="76"/>
      <c r="DM782" s="76"/>
      <c r="DN782" s="76"/>
      <c r="DO782" s="76"/>
      <c r="DP782" s="76"/>
      <c r="DQ782" s="76"/>
      <c r="DR782" s="76"/>
      <c r="DS782" s="76"/>
      <c r="DT782" s="76"/>
      <c r="DU782" s="76"/>
      <c r="DV782" s="76"/>
      <c r="DW782" s="76"/>
      <c r="DX782" s="76"/>
      <c r="DY782" s="76"/>
      <c r="DZ782" s="76"/>
    </row>
    <row r="783" spans="1:133" ht="17" x14ac:dyDescent="0.2">
      <c r="A783" s="100" t="str">
        <f>CONCATENATE(E783," ",F783)</f>
        <v>Canis dirus</v>
      </c>
      <c r="B783" s="69" t="s">
        <v>1845</v>
      </c>
      <c r="C783" s="69" t="s">
        <v>1586</v>
      </c>
      <c r="D783" s="8" t="s">
        <v>2333</v>
      </c>
      <c r="E783" s="106" t="s">
        <v>296</v>
      </c>
      <c r="F783" s="106" t="s">
        <v>1289</v>
      </c>
      <c r="G783" s="69">
        <v>30967</v>
      </c>
      <c r="H783" s="69" t="s">
        <v>1873</v>
      </c>
      <c r="I783" s="69" t="s">
        <v>249</v>
      </c>
      <c r="J783" s="8" t="s">
        <v>241</v>
      </c>
      <c r="K783" s="69" t="s">
        <v>175</v>
      </c>
      <c r="L783" s="175" t="s">
        <v>395</v>
      </c>
      <c r="M783" s="134">
        <v>30</v>
      </c>
      <c r="N783" s="61">
        <v>29.62</v>
      </c>
      <c r="O783" s="61">
        <v>-98.37</v>
      </c>
      <c r="P783" s="99">
        <v>126.402078446346</v>
      </c>
      <c r="Q783" s="69" t="s">
        <v>1770</v>
      </c>
      <c r="R783" s="63" t="s">
        <v>1514</v>
      </c>
      <c r="U783" s="63" t="s">
        <v>13</v>
      </c>
      <c r="X783" s="119">
        <v>55.56</v>
      </c>
      <c r="Y783" s="119">
        <v>43.48</v>
      </c>
      <c r="AA783" s="182">
        <f>10^((2.5*(LOG(X783)))+(0.37))</f>
        <v>53939.335594335666</v>
      </c>
      <c r="AC783" s="9" t="s">
        <v>1260</v>
      </c>
      <c r="BK783" s="76"/>
      <c r="BL783" s="76"/>
      <c r="BM783" s="76"/>
      <c r="BN783" s="76"/>
      <c r="BO783" s="76"/>
      <c r="BP783" s="76"/>
      <c r="BQ783" s="76"/>
      <c r="BR783" s="76"/>
      <c r="BS783" s="76"/>
      <c r="BT783" s="76"/>
      <c r="BU783" s="76"/>
      <c r="BV783" s="76"/>
      <c r="BW783" s="76"/>
      <c r="BX783" s="76"/>
      <c r="BY783" s="76"/>
      <c r="BZ783" s="76"/>
      <c r="CA783" s="76"/>
      <c r="CB783" s="76"/>
      <c r="CC783" s="76"/>
      <c r="CD783" s="76"/>
      <c r="CE783" s="76"/>
      <c r="CF783" s="76"/>
      <c r="CG783" s="76"/>
      <c r="CH783" s="76"/>
      <c r="CI783" s="76"/>
      <c r="CJ783" s="76"/>
      <c r="CK783" s="76"/>
      <c r="CL783" s="76"/>
      <c r="CM783" s="76"/>
      <c r="CN783" s="76"/>
      <c r="CO783" s="76"/>
      <c r="CP783" s="76"/>
      <c r="CQ783" s="76"/>
      <c r="CR783" s="76"/>
      <c r="CS783" s="76"/>
      <c r="CT783" s="76"/>
      <c r="CU783" s="76"/>
      <c r="CV783" s="76"/>
      <c r="CW783" s="76"/>
      <c r="CX783" s="76"/>
      <c r="CY783" s="76"/>
      <c r="CZ783" s="76"/>
      <c r="DA783" s="76"/>
      <c r="DB783" s="76"/>
      <c r="DC783" s="76"/>
      <c r="DD783" s="76"/>
      <c r="DE783" s="76"/>
      <c r="DF783" s="76"/>
      <c r="DG783" s="76"/>
      <c r="DH783" s="76"/>
      <c r="DI783" s="76"/>
      <c r="DJ783" s="76"/>
      <c r="DK783" s="76"/>
      <c r="DL783" s="76"/>
      <c r="DM783" s="76"/>
      <c r="DN783" s="76"/>
      <c r="DO783" s="76"/>
      <c r="DP783" s="76"/>
      <c r="DQ783" s="76"/>
      <c r="DR783" s="76"/>
      <c r="DS783" s="76"/>
      <c r="DT783" s="76"/>
      <c r="DU783" s="76"/>
      <c r="DV783" s="76"/>
      <c r="DW783" s="76"/>
      <c r="DX783" s="76"/>
      <c r="DY783" s="76"/>
      <c r="DZ783" s="76"/>
    </row>
    <row r="784" spans="1:133" ht="17" x14ac:dyDescent="0.2">
      <c r="A784" s="100" t="str">
        <f>CONCATENATE(E784," ",F784)</f>
        <v>Canis dirus</v>
      </c>
      <c r="B784" s="69" t="s">
        <v>1844</v>
      </c>
      <c r="C784" s="69" t="s">
        <v>1586</v>
      </c>
      <c r="D784" s="8" t="s">
        <v>2333</v>
      </c>
      <c r="E784" s="106" t="s">
        <v>296</v>
      </c>
      <c r="F784" s="106" t="s">
        <v>1289</v>
      </c>
      <c r="G784" s="69">
        <v>30967</v>
      </c>
      <c r="H784" s="69">
        <v>300</v>
      </c>
      <c r="I784" s="69" t="s">
        <v>249</v>
      </c>
      <c r="J784" s="8" t="s">
        <v>241</v>
      </c>
      <c r="K784" s="69" t="s">
        <v>175</v>
      </c>
      <c r="L784" s="175" t="s">
        <v>395</v>
      </c>
      <c r="M784" s="134">
        <v>30</v>
      </c>
      <c r="N784" s="61">
        <v>29.62</v>
      </c>
      <c r="O784" s="61">
        <v>-98.37</v>
      </c>
      <c r="P784" s="99">
        <v>126.402078446346</v>
      </c>
      <c r="Q784" s="69" t="s">
        <v>207</v>
      </c>
      <c r="R784" s="69" t="s">
        <v>2363</v>
      </c>
      <c r="T784" s="69" t="s">
        <v>171</v>
      </c>
      <c r="U784" s="63" t="s">
        <v>13</v>
      </c>
      <c r="W784" s="105"/>
      <c r="X784" s="61">
        <v>34.47</v>
      </c>
      <c r="Y784" s="61">
        <v>13.5</v>
      </c>
      <c r="Z784" s="63"/>
      <c r="AA784" s="182">
        <f>10^((2.93*(LOG(X784)))+(0.27))</f>
        <v>59525.487434520343</v>
      </c>
      <c r="AB784" s="135"/>
      <c r="AC784" s="63" t="s">
        <v>1271</v>
      </c>
      <c r="AD784" s="69" t="s">
        <v>1847</v>
      </c>
      <c r="BK784" s="76"/>
      <c r="BL784" s="76"/>
      <c r="BM784" s="76"/>
      <c r="BN784" s="76"/>
      <c r="BO784" s="76"/>
      <c r="BP784" s="76"/>
      <c r="BQ784" s="76"/>
      <c r="BR784" s="76"/>
      <c r="BS784" s="76"/>
      <c r="BT784" s="76"/>
      <c r="BU784" s="76"/>
      <c r="BV784" s="76"/>
      <c r="BW784" s="76"/>
      <c r="BX784" s="76"/>
      <c r="BY784" s="76"/>
      <c r="BZ784" s="76"/>
      <c r="CA784" s="76"/>
      <c r="CB784" s="76"/>
      <c r="CC784" s="76"/>
      <c r="CD784" s="76"/>
      <c r="CE784" s="76"/>
      <c r="CF784" s="76"/>
      <c r="CG784" s="76"/>
      <c r="CH784" s="76"/>
      <c r="CI784" s="76"/>
      <c r="CJ784" s="76"/>
      <c r="CK784" s="76"/>
      <c r="CL784" s="76"/>
      <c r="CM784" s="76"/>
      <c r="CN784" s="76"/>
      <c r="CO784" s="76"/>
      <c r="CP784" s="76"/>
      <c r="CQ784" s="76"/>
      <c r="CR784" s="76"/>
      <c r="CS784" s="76"/>
      <c r="CT784" s="76"/>
      <c r="CU784" s="76"/>
      <c r="CV784" s="76"/>
      <c r="CW784" s="76"/>
      <c r="CX784" s="76"/>
      <c r="CY784" s="76"/>
      <c r="CZ784" s="76"/>
      <c r="DA784" s="76"/>
      <c r="DB784" s="76"/>
      <c r="DC784" s="76"/>
      <c r="DD784" s="76"/>
      <c r="DE784" s="76"/>
      <c r="DF784" s="76"/>
      <c r="DG784" s="76"/>
      <c r="DH784" s="76"/>
      <c r="DI784" s="76"/>
      <c r="DJ784" s="76"/>
      <c r="DK784" s="76"/>
      <c r="DL784" s="76"/>
      <c r="DM784" s="76"/>
      <c r="DN784" s="76"/>
      <c r="DO784" s="76"/>
      <c r="DP784" s="76"/>
      <c r="DQ784" s="76"/>
      <c r="DR784" s="76"/>
      <c r="DS784" s="76"/>
      <c r="DT784" s="76"/>
      <c r="DU784" s="76"/>
      <c r="DV784" s="76"/>
      <c r="DW784" s="76"/>
      <c r="DX784" s="76"/>
      <c r="DY784" s="76"/>
      <c r="DZ784" s="76"/>
    </row>
    <row r="785" spans="1:133" ht="17" x14ac:dyDescent="0.2">
      <c r="A785" s="100" t="str">
        <f>CONCATENATE(E785," ",F785)</f>
        <v>Canis dirus</v>
      </c>
      <c r="B785" s="69" t="s">
        <v>1845</v>
      </c>
      <c r="C785" s="69" t="s">
        <v>1586</v>
      </c>
      <c r="D785" s="8" t="s">
        <v>2333</v>
      </c>
      <c r="E785" s="106" t="s">
        <v>296</v>
      </c>
      <c r="F785" s="106" t="s">
        <v>1289</v>
      </c>
      <c r="G785" s="69">
        <v>30967</v>
      </c>
      <c r="H785" s="69">
        <v>1030</v>
      </c>
      <c r="I785" s="69" t="s">
        <v>249</v>
      </c>
      <c r="J785" s="8" t="s">
        <v>241</v>
      </c>
      <c r="K785" s="69" t="s">
        <v>175</v>
      </c>
      <c r="L785" s="175" t="s">
        <v>395</v>
      </c>
      <c r="M785" s="134">
        <v>30</v>
      </c>
      <c r="N785" s="61">
        <v>29.62</v>
      </c>
      <c r="O785" s="61">
        <v>-98.37</v>
      </c>
      <c r="P785" s="99">
        <v>126.402078446346</v>
      </c>
      <c r="Q785" s="69" t="s">
        <v>154</v>
      </c>
      <c r="R785" s="69" t="s">
        <v>2375</v>
      </c>
      <c r="T785" s="69" t="s">
        <v>166</v>
      </c>
      <c r="U785" s="63" t="s">
        <v>13</v>
      </c>
      <c r="W785" s="105"/>
      <c r="X785" s="61">
        <v>21.98</v>
      </c>
      <c r="Y785" s="61">
        <v>18.54</v>
      </c>
      <c r="Z785" s="63"/>
      <c r="AA785" s="137"/>
      <c r="AB785" s="135"/>
      <c r="AC785" s="105"/>
      <c r="AD785" s="69"/>
      <c r="BK785" s="84"/>
      <c r="BL785" s="84"/>
      <c r="BM785" s="84"/>
      <c r="BN785" s="84"/>
      <c r="BO785" s="84"/>
      <c r="BP785" s="84"/>
      <c r="BQ785" s="84"/>
      <c r="BR785" s="84"/>
      <c r="BS785" s="84"/>
      <c r="BT785" s="84"/>
      <c r="BU785" s="84"/>
      <c r="BV785" s="84"/>
      <c r="BW785" s="84"/>
      <c r="BX785" s="84"/>
      <c r="BY785" s="84"/>
      <c r="BZ785" s="84"/>
      <c r="CA785" s="84"/>
      <c r="CB785" s="84"/>
      <c r="CC785" s="84"/>
      <c r="CD785" s="84"/>
      <c r="CE785" s="84"/>
      <c r="CF785" s="84"/>
      <c r="CG785" s="84"/>
      <c r="CH785" s="84"/>
      <c r="CI785" s="84"/>
      <c r="CJ785" s="84"/>
      <c r="CK785" s="84"/>
      <c r="CL785" s="84"/>
      <c r="CM785" s="84"/>
      <c r="CN785" s="84"/>
      <c r="CO785" s="84"/>
      <c r="CP785" s="84"/>
      <c r="CQ785" s="84"/>
      <c r="CR785" s="84"/>
      <c r="CS785" s="84"/>
      <c r="CT785" s="84"/>
      <c r="CU785" s="84"/>
      <c r="CV785" s="84"/>
      <c r="CW785" s="84"/>
      <c r="EA785" s="84"/>
      <c r="EB785" s="84"/>
      <c r="EC785" s="84"/>
    </row>
    <row r="786" spans="1:133" s="76" customFormat="1" ht="17" x14ac:dyDescent="0.2">
      <c r="A786" s="100" t="str">
        <f>CONCATENATE(E786," ",F786)</f>
        <v>Canis dirus</v>
      </c>
      <c r="B786" s="69" t="s">
        <v>1845</v>
      </c>
      <c r="C786" s="69" t="s">
        <v>1586</v>
      </c>
      <c r="D786" s="8" t="s">
        <v>2333</v>
      </c>
      <c r="E786" s="106" t="s">
        <v>296</v>
      </c>
      <c r="F786" s="106" t="s">
        <v>1289</v>
      </c>
      <c r="G786" s="69">
        <v>30967</v>
      </c>
      <c r="H786" s="69" t="s">
        <v>1870</v>
      </c>
      <c r="I786" s="69" t="s">
        <v>249</v>
      </c>
      <c r="J786" s="8" t="s">
        <v>241</v>
      </c>
      <c r="K786" s="69" t="s">
        <v>175</v>
      </c>
      <c r="L786" s="175" t="s">
        <v>395</v>
      </c>
      <c r="M786" s="134">
        <v>30</v>
      </c>
      <c r="N786" s="61">
        <v>29.62</v>
      </c>
      <c r="O786" s="61">
        <v>-98.37</v>
      </c>
      <c r="P786" s="99">
        <v>126.402078446346</v>
      </c>
      <c r="Q786" s="69" t="s">
        <v>211</v>
      </c>
      <c r="R786" s="69" t="s">
        <v>2376</v>
      </c>
      <c r="S786" s="69"/>
      <c r="T786" s="63" t="s">
        <v>166</v>
      </c>
      <c r="U786" s="63" t="s">
        <v>13</v>
      </c>
      <c r="V786" s="63"/>
      <c r="W786" s="63"/>
      <c r="X786" s="119">
        <v>14.45</v>
      </c>
      <c r="Y786" s="119">
        <v>9.74</v>
      </c>
      <c r="Z786" s="69"/>
      <c r="AA786" s="179"/>
      <c r="AB786" s="98"/>
      <c r="AC786" s="9"/>
      <c r="AD786" s="9"/>
      <c r="AE786" s="63"/>
      <c r="AF786" s="63"/>
      <c r="BK786" s="10"/>
      <c r="BL786" s="10"/>
      <c r="BM786" s="10"/>
      <c r="BN786" s="10"/>
      <c r="BO786" s="10"/>
      <c r="BP786" s="10"/>
      <c r="BQ786" s="10"/>
      <c r="BR786" s="10"/>
      <c r="BS786" s="10"/>
      <c r="BT786" s="10"/>
      <c r="BU786" s="10"/>
      <c r="BV786" s="10"/>
      <c r="BW786" s="10"/>
      <c r="BX786" s="10"/>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c r="DM786" s="10"/>
      <c r="DN786" s="10"/>
      <c r="DO786" s="10"/>
      <c r="DP786" s="10"/>
      <c r="DQ786" s="10"/>
      <c r="DR786" s="10"/>
      <c r="DS786" s="10"/>
      <c r="DT786" s="10"/>
      <c r="DU786" s="10"/>
      <c r="DV786" s="10"/>
      <c r="DW786" s="10"/>
      <c r="DX786" s="10"/>
      <c r="DY786" s="10"/>
      <c r="DZ786" s="10"/>
      <c r="EA786" s="10"/>
      <c r="EB786" s="10"/>
      <c r="EC786" s="10"/>
    </row>
    <row r="787" spans="1:133" s="76" customFormat="1" ht="17" x14ac:dyDescent="0.2">
      <c r="A787" s="100" t="str">
        <f>CONCATENATE(E787," ",F787)</f>
        <v>Canis dirus</v>
      </c>
      <c r="B787" s="69" t="s">
        <v>1845</v>
      </c>
      <c r="C787" s="69" t="s">
        <v>1586</v>
      </c>
      <c r="D787" s="8" t="s">
        <v>2333</v>
      </c>
      <c r="E787" s="106" t="s">
        <v>296</v>
      </c>
      <c r="F787" s="106" t="s">
        <v>1289</v>
      </c>
      <c r="G787" s="69">
        <v>30967</v>
      </c>
      <c r="H787" s="69" t="s">
        <v>1871</v>
      </c>
      <c r="I787" s="69" t="s">
        <v>249</v>
      </c>
      <c r="J787" s="8" t="s">
        <v>241</v>
      </c>
      <c r="K787" s="69" t="s">
        <v>175</v>
      </c>
      <c r="L787" s="175" t="s">
        <v>395</v>
      </c>
      <c r="M787" s="134">
        <v>30</v>
      </c>
      <c r="N787" s="61">
        <v>29.62</v>
      </c>
      <c r="O787" s="61">
        <v>-98.37</v>
      </c>
      <c r="P787" s="99">
        <v>126.402078446346</v>
      </c>
      <c r="Q787" s="69" t="s">
        <v>211</v>
      </c>
      <c r="R787" s="69" t="s">
        <v>2376</v>
      </c>
      <c r="S787" s="69"/>
      <c r="T787" s="63" t="s">
        <v>166</v>
      </c>
      <c r="U787" s="63" t="s">
        <v>13</v>
      </c>
      <c r="V787" s="63"/>
      <c r="W787" s="63"/>
      <c r="X787" s="119">
        <v>14.8</v>
      </c>
      <c r="Y787" s="119">
        <v>14.93</v>
      </c>
      <c r="Z787" s="69"/>
      <c r="AA787" s="179"/>
      <c r="AB787" s="98"/>
      <c r="AC787" s="9"/>
      <c r="AD787" s="9"/>
      <c r="AE787" s="63"/>
      <c r="AF787" s="63"/>
      <c r="BK787" s="10"/>
      <c r="BL787" s="10"/>
      <c r="BM787" s="10"/>
      <c r="BN787" s="10"/>
      <c r="BO787" s="10"/>
      <c r="BP787" s="10"/>
      <c r="BQ787" s="10"/>
      <c r="BR787" s="10"/>
      <c r="BS787" s="10"/>
      <c r="BT787" s="10"/>
      <c r="BU787" s="10"/>
      <c r="BV787" s="10"/>
      <c r="BW787" s="10"/>
      <c r="BX787" s="10"/>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c r="DM787" s="10"/>
      <c r="DN787" s="10"/>
      <c r="DO787" s="10"/>
      <c r="DP787" s="10"/>
      <c r="DQ787" s="10"/>
      <c r="DR787" s="10"/>
      <c r="DS787" s="10"/>
      <c r="DT787" s="10"/>
      <c r="DU787" s="10"/>
      <c r="DV787" s="10"/>
      <c r="DW787" s="10"/>
      <c r="DX787" s="10"/>
      <c r="DY787" s="10"/>
      <c r="DZ787" s="10"/>
      <c r="EA787" s="10"/>
      <c r="EB787" s="10"/>
      <c r="EC787" s="10"/>
    </row>
    <row r="788" spans="1:133" ht="17" x14ac:dyDescent="0.2">
      <c r="B788" s="238"/>
      <c r="C788" s="9" t="s">
        <v>1586</v>
      </c>
      <c r="D788" s="8" t="s">
        <v>2333</v>
      </c>
      <c r="E788" s="2" t="s">
        <v>296</v>
      </c>
      <c r="F788" s="2" t="s">
        <v>1289</v>
      </c>
      <c r="G788" s="238">
        <v>30967</v>
      </c>
      <c r="H788" s="238">
        <v>1937</v>
      </c>
      <c r="I788" s="238" t="s">
        <v>249</v>
      </c>
      <c r="J788" s="68" t="s">
        <v>241</v>
      </c>
      <c r="K788" s="238" t="s">
        <v>175</v>
      </c>
      <c r="L788" s="239"/>
      <c r="M788" s="240"/>
      <c r="N788" s="241"/>
      <c r="O788" s="241"/>
      <c r="P788" s="242"/>
      <c r="Q788" s="238" t="s">
        <v>154</v>
      </c>
      <c r="R788" s="238"/>
      <c r="S788" s="238"/>
      <c r="T788" s="238"/>
      <c r="U788" s="245" t="s">
        <v>2843</v>
      </c>
      <c r="V788" s="68"/>
      <c r="W788" s="243"/>
      <c r="X788" s="244">
        <v>20.6</v>
      </c>
      <c r="Y788" s="244">
        <v>27.6</v>
      </c>
      <c r="Z788" s="68"/>
      <c r="AA788" s="182"/>
      <c r="AB788" s="68"/>
      <c r="AC788" s="238"/>
      <c r="AD788" s="238"/>
      <c r="EA788" s="76"/>
      <c r="EB788" s="76"/>
      <c r="EC788" s="76"/>
    </row>
    <row r="789" spans="1:133" ht="17" x14ac:dyDescent="0.2">
      <c r="B789" s="238"/>
      <c r="C789" s="9" t="s">
        <v>1586</v>
      </c>
      <c r="D789" s="8" t="s">
        <v>2333</v>
      </c>
      <c r="E789" s="2" t="s">
        <v>296</v>
      </c>
      <c r="F789" s="2" t="s">
        <v>1289</v>
      </c>
      <c r="G789" s="238">
        <v>30967</v>
      </c>
      <c r="H789" s="238" t="s">
        <v>2844</v>
      </c>
      <c r="I789" s="238" t="s">
        <v>249</v>
      </c>
      <c r="J789" s="68" t="s">
        <v>241</v>
      </c>
      <c r="K789" s="238" t="s">
        <v>175</v>
      </c>
      <c r="L789" s="239"/>
      <c r="M789" s="240"/>
      <c r="N789" s="241"/>
      <c r="O789" s="241"/>
      <c r="P789" s="242"/>
      <c r="Q789" s="238" t="s">
        <v>207</v>
      </c>
      <c r="R789" s="238"/>
      <c r="S789" s="238"/>
      <c r="T789" s="238"/>
      <c r="U789" s="245" t="s">
        <v>2843</v>
      </c>
      <c r="V789" s="68"/>
      <c r="W789" s="243"/>
      <c r="X789" s="244">
        <v>36.5</v>
      </c>
      <c r="Y789" s="244"/>
      <c r="Z789" s="68"/>
      <c r="AA789" s="182"/>
      <c r="AB789" s="68"/>
      <c r="AC789" s="238"/>
      <c r="AD789" s="238"/>
      <c r="BK789" s="76"/>
      <c r="BL789" s="76"/>
      <c r="BM789" s="76"/>
      <c r="BN789" s="76"/>
      <c r="BO789" s="76"/>
      <c r="BP789" s="76"/>
      <c r="BQ789" s="76"/>
      <c r="BR789" s="76"/>
      <c r="BS789" s="76"/>
      <c r="BT789" s="76"/>
      <c r="BU789" s="76"/>
      <c r="BV789" s="76"/>
      <c r="BW789" s="76"/>
      <c r="BX789" s="76"/>
      <c r="BY789" s="76"/>
      <c r="BZ789" s="76"/>
      <c r="CA789" s="76"/>
      <c r="CB789" s="76"/>
      <c r="CC789" s="76"/>
      <c r="CD789" s="76"/>
      <c r="CE789" s="76"/>
      <c r="CF789" s="76"/>
      <c r="CG789" s="76"/>
      <c r="CH789" s="76"/>
      <c r="CI789" s="76"/>
      <c r="CJ789" s="76"/>
      <c r="CK789" s="76"/>
      <c r="CL789" s="76"/>
      <c r="CM789" s="76"/>
      <c r="CN789" s="76"/>
      <c r="CO789" s="76"/>
      <c r="CP789" s="76"/>
      <c r="CQ789" s="76"/>
      <c r="CR789" s="76"/>
      <c r="CS789" s="76"/>
      <c r="CT789" s="76"/>
      <c r="CU789" s="76"/>
      <c r="CV789" s="76"/>
      <c r="CW789" s="76"/>
      <c r="CX789" s="76"/>
      <c r="CY789" s="76"/>
      <c r="CZ789" s="76"/>
      <c r="DA789" s="76"/>
      <c r="DB789" s="76"/>
      <c r="DC789" s="76"/>
      <c r="DD789" s="76"/>
      <c r="DE789" s="76"/>
      <c r="DF789" s="76"/>
      <c r="DG789" s="76"/>
      <c r="DH789" s="76"/>
      <c r="DI789" s="76"/>
      <c r="DJ789" s="76"/>
      <c r="DK789" s="76"/>
      <c r="DL789" s="76"/>
      <c r="DM789" s="76"/>
      <c r="DN789" s="76"/>
      <c r="DO789" s="76"/>
      <c r="DP789" s="76"/>
      <c r="DQ789" s="76"/>
      <c r="DR789" s="76"/>
      <c r="DS789" s="76"/>
      <c r="DT789" s="76"/>
      <c r="DU789" s="76"/>
      <c r="DV789" s="76"/>
      <c r="DW789" s="76"/>
      <c r="DX789" s="76"/>
      <c r="DY789" s="76"/>
      <c r="DZ789" s="76"/>
      <c r="EA789" s="76"/>
      <c r="EB789" s="76"/>
      <c r="EC789" s="76"/>
    </row>
    <row r="790" spans="1:133" ht="17" x14ac:dyDescent="0.2">
      <c r="A790" s="100" t="str">
        <f>CONCATENATE(E790," ",F790)</f>
        <v>Canis dirus</v>
      </c>
      <c r="B790" s="69" t="s">
        <v>2089</v>
      </c>
      <c r="C790" s="63" t="s">
        <v>1586</v>
      </c>
      <c r="D790" s="8" t="s">
        <v>2333</v>
      </c>
      <c r="E790" s="172" t="s">
        <v>296</v>
      </c>
      <c r="F790" s="172" t="s">
        <v>1289</v>
      </c>
      <c r="G790" s="63">
        <v>31034</v>
      </c>
      <c r="H790" s="63">
        <v>25</v>
      </c>
      <c r="I790" s="63" t="s">
        <v>431</v>
      </c>
      <c r="J790" s="63" t="s">
        <v>220</v>
      </c>
      <c r="K790" s="63" t="s">
        <v>175</v>
      </c>
      <c r="M790" s="63"/>
      <c r="N790" s="63"/>
      <c r="O790" s="63"/>
      <c r="Q790" s="63" t="s">
        <v>207</v>
      </c>
      <c r="R790" s="69" t="s">
        <v>2363</v>
      </c>
      <c r="S790" s="63"/>
      <c r="T790" s="63" t="s">
        <v>171</v>
      </c>
      <c r="U790" s="63" t="s">
        <v>13</v>
      </c>
      <c r="X790" s="63">
        <v>32.119999999999997</v>
      </c>
      <c r="Y790" s="63">
        <v>13.57</v>
      </c>
      <c r="Z790" s="63"/>
      <c r="AA790" s="182"/>
      <c r="AB790" s="61"/>
      <c r="AC790" s="63"/>
      <c r="AD790" s="69" t="s">
        <v>2090</v>
      </c>
      <c r="BK790" s="76"/>
      <c r="BL790" s="76"/>
      <c r="BM790" s="76"/>
      <c r="BN790" s="76"/>
      <c r="BO790" s="76"/>
      <c r="BP790" s="76"/>
      <c r="BQ790" s="76"/>
      <c r="BR790" s="76"/>
      <c r="BS790" s="76"/>
      <c r="BT790" s="76"/>
      <c r="BU790" s="76"/>
      <c r="BV790" s="76"/>
      <c r="BW790" s="76"/>
      <c r="BX790" s="76"/>
      <c r="BY790" s="76"/>
      <c r="BZ790" s="76"/>
      <c r="CA790" s="76"/>
      <c r="CB790" s="76"/>
      <c r="CC790" s="76"/>
      <c r="CD790" s="76"/>
      <c r="CE790" s="76"/>
      <c r="CF790" s="76"/>
      <c r="CG790" s="76"/>
      <c r="CH790" s="76"/>
      <c r="CI790" s="76"/>
      <c r="CJ790" s="76"/>
      <c r="CK790" s="76"/>
      <c r="CL790" s="76"/>
      <c r="CM790" s="76"/>
      <c r="CN790" s="76"/>
      <c r="CO790" s="76"/>
      <c r="CP790" s="76"/>
      <c r="CQ790" s="76"/>
      <c r="CR790" s="76"/>
      <c r="CS790" s="76"/>
      <c r="CT790" s="76"/>
      <c r="CU790" s="76"/>
      <c r="CV790" s="76"/>
      <c r="CW790" s="76"/>
      <c r="CX790" s="76"/>
      <c r="CY790" s="76"/>
      <c r="CZ790" s="76"/>
      <c r="DA790" s="76"/>
      <c r="DB790" s="76"/>
      <c r="DC790" s="76"/>
      <c r="DD790" s="76"/>
      <c r="DE790" s="76"/>
      <c r="DF790" s="76"/>
      <c r="DG790" s="76"/>
      <c r="DH790" s="76"/>
      <c r="DI790" s="76"/>
      <c r="DJ790" s="76"/>
      <c r="DK790" s="76"/>
      <c r="DL790" s="76"/>
      <c r="DM790" s="76"/>
      <c r="DN790" s="76"/>
      <c r="DO790" s="76"/>
      <c r="DP790" s="76"/>
      <c r="DQ790" s="76"/>
      <c r="DR790" s="76"/>
      <c r="DS790" s="76"/>
      <c r="DT790" s="76"/>
      <c r="DU790" s="76"/>
      <c r="DV790" s="76"/>
      <c r="DW790" s="76"/>
      <c r="DX790" s="76"/>
      <c r="DY790" s="76"/>
      <c r="DZ790" s="76"/>
      <c r="EA790" s="76"/>
      <c r="EB790" s="76"/>
      <c r="EC790" s="76"/>
    </row>
    <row r="791" spans="1:133" ht="34" x14ac:dyDescent="0.2">
      <c r="A791" s="100" t="str">
        <f>CONCATENATE(E791," ",F791)</f>
        <v>Canis dirus</v>
      </c>
      <c r="B791" s="9" t="s">
        <v>1973</v>
      </c>
      <c r="C791" s="8" t="s">
        <v>1586</v>
      </c>
      <c r="D791" s="8" t="s">
        <v>2333</v>
      </c>
      <c r="E791" s="2" t="s">
        <v>296</v>
      </c>
      <c r="F791" s="2" t="s">
        <v>1289</v>
      </c>
      <c r="G791" s="9">
        <v>31141</v>
      </c>
      <c r="H791" s="8">
        <v>62</v>
      </c>
      <c r="I791" s="9" t="s">
        <v>240</v>
      </c>
      <c r="J791" s="8" t="s">
        <v>241</v>
      </c>
      <c r="K791" s="69" t="s">
        <v>175</v>
      </c>
      <c r="L791" s="175" t="s">
        <v>471</v>
      </c>
      <c r="Q791" s="69" t="s">
        <v>207</v>
      </c>
      <c r="R791" s="69" t="s">
        <v>2363</v>
      </c>
      <c r="T791" s="63" t="s">
        <v>166</v>
      </c>
      <c r="U791" s="63" t="s">
        <v>13</v>
      </c>
      <c r="X791" s="119">
        <v>39.950000000000003</v>
      </c>
      <c r="Y791" s="119">
        <v>14.68</v>
      </c>
      <c r="AA791" s="182">
        <f>10^((2.93*(LOG(X791)))+(0.27))</f>
        <v>91715.803696740928</v>
      </c>
      <c r="AC791" s="9" t="s">
        <v>1271</v>
      </c>
      <c r="BK791" s="76"/>
      <c r="BL791" s="76"/>
      <c r="BM791" s="76"/>
      <c r="BN791" s="76"/>
      <c r="BO791" s="76"/>
      <c r="BP791" s="76"/>
      <c r="BQ791" s="76"/>
      <c r="BR791" s="76"/>
      <c r="BS791" s="76"/>
      <c r="BT791" s="76"/>
      <c r="BU791" s="76"/>
      <c r="BV791" s="76"/>
      <c r="BW791" s="76"/>
      <c r="BX791" s="76"/>
      <c r="BY791" s="76"/>
      <c r="BZ791" s="76"/>
      <c r="CA791" s="76"/>
      <c r="CB791" s="76"/>
      <c r="CC791" s="76"/>
      <c r="CD791" s="76"/>
      <c r="CE791" s="76"/>
      <c r="CF791" s="76"/>
      <c r="CG791" s="76"/>
      <c r="CH791" s="76"/>
      <c r="CI791" s="76"/>
      <c r="CJ791" s="76"/>
      <c r="CK791" s="76"/>
      <c r="CL791" s="76"/>
      <c r="CM791" s="76"/>
      <c r="CN791" s="76"/>
      <c r="CO791" s="76"/>
      <c r="CP791" s="76"/>
      <c r="CQ791" s="76"/>
      <c r="CR791" s="76"/>
      <c r="CS791" s="76"/>
      <c r="CT791" s="76"/>
      <c r="CU791" s="76"/>
      <c r="CV791" s="76"/>
      <c r="CW791" s="76"/>
      <c r="CX791" s="76"/>
      <c r="CY791" s="76"/>
      <c r="CZ791" s="76"/>
      <c r="DA791" s="76"/>
      <c r="DB791" s="76"/>
      <c r="DC791" s="76"/>
      <c r="DD791" s="76"/>
      <c r="DE791" s="76"/>
      <c r="DF791" s="76"/>
      <c r="DG791" s="76"/>
      <c r="DH791" s="76"/>
      <c r="DI791" s="76"/>
      <c r="DJ791" s="76"/>
      <c r="DK791" s="76"/>
      <c r="DL791" s="76"/>
      <c r="DM791" s="76"/>
      <c r="DN791" s="76"/>
      <c r="DO791" s="76"/>
      <c r="DP791" s="76"/>
      <c r="DQ791" s="76"/>
      <c r="DR791" s="76"/>
      <c r="DS791" s="76"/>
      <c r="DT791" s="76"/>
      <c r="DU791" s="76"/>
      <c r="DV791" s="76"/>
      <c r="DW791" s="76"/>
      <c r="DX791" s="76"/>
      <c r="DY791" s="76"/>
      <c r="DZ791" s="76"/>
      <c r="EA791" s="76"/>
      <c r="EB791" s="76"/>
      <c r="EC791" s="76"/>
    </row>
    <row r="792" spans="1:133" ht="17" x14ac:dyDescent="0.2">
      <c r="A792" s="100" t="str">
        <f>CONCATENATE(E792," ",F792)</f>
        <v>Canis dirus</v>
      </c>
      <c r="B792" s="69" t="s">
        <v>1463</v>
      </c>
      <c r="C792" s="63" t="s">
        <v>1586</v>
      </c>
      <c r="D792" s="8" t="s">
        <v>2333</v>
      </c>
      <c r="E792" s="172" t="s">
        <v>296</v>
      </c>
      <c r="F792" s="172" t="s">
        <v>1289</v>
      </c>
      <c r="G792" s="63">
        <v>40449</v>
      </c>
      <c r="H792" s="63">
        <v>563</v>
      </c>
      <c r="I792" s="63" t="s">
        <v>1464</v>
      </c>
      <c r="J792" s="63" t="s">
        <v>244</v>
      </c>
      <c r="K792" s="63" t="s">
        <v>175</v>
      </c>
      <c r="M792" s="99"/>
      <c r="N792" s="107"/>
      <c r="O792" s="107"/>
      <c r="P792" s="69"/>
      <c r="Q792" s="69" t="s">
        <v>16</v>
      </c>
      <c r="R792" s="69" t="s">
        <v>2363</v>
      </c>
      <c r="T792" s="69" t="s">
        <v>171</v>
      </c>
      <c r="U792" s="63" t="s">
        <v>13</v>
      </c>
      <c r="W792" s="105"/>
      <c r="X792" s="61">
        <v>32.76</v>
      </c>
      <c r="Y792" s="61">
        <v>13.41</v>
      </c>
      <c r="Z792" s="63"/>
      <c r="AA792" s="137"/>
      <c r="AB792" s="135"/>
      <c r="AC792" s="105"/>
      <c r="AD792" s="69" t="s">
        <v>2018</v>
      </c>
      <c r="BK792" s="76"/>
      <c r="BL792" s="76"/>
      <c r="BM792" s="76"/>
      <c r="BN792" s="76"/>
      <c r="BO792" s="76"/>
      <c r="BP792" s="76"/>
      <c r="BQ792" s="76"/>
      <c r="BR792" s="76"/>
      <c r="BS792" s="76"/>
      <c r="BT792" s="76"/>
      <c r="BU792" s="76"/>
      <c r="BV792" s="76"/>
      <c r="BW792" s="76"/>
      <c r="BX792" s="76"/>
      <c r="BY792" s="76"/>
      <c r="BZ792" s="76"/>
      <c r="CA792" s="76"/>
      <c r="CB792" s="76"/>
      <c r="CC792" s="76"/>
      <c r="CD792" s="76"/>
      <c r="CE792" s="76"/>
      <c r="CF792" s="76"/>
      <c r="CG792" s="76"/>
      <c r="CH792" s="76"/>
      <c r="CI792" s="76"/>
      <c r="CJ792" s="76"/>
      <c r="CK792" s="76"/>
      <c r="CL792" s="76"/>
      <c r="CM792" s="76"/>
      <c r="CN792" s="76"/>
      <c r="CO792" s="76"/>
      <c r="CP792" s="76"/>
      <c r="CQ792" s="76"/>
      <c r="CR792" s="76"/>
      <c r="CS792" s="76"/>
      <c r="CT792" s="76"/>
      <c r="CU792" s="76"/>
      <c r="CV792" s="76"/>
      <c r="CW792" s="76"/>
      <c r="CX792" s="76"/>
      <c r="CY792" s="76"/>
      <c r="CZ792" s="76"/>
      <c r="DA792" s="76"/>
      <c r="DB792" s="76"/>
      <c r="DC792" s="76"/>
      <c r="DD792" s="76"/>
      <c r="DE792" s="76"/>
      <c r="DF792" s="76"/>
      <c r="DG792" s="76"/>
      <c r="DH792" s="76"/>
      <c r="DI792" s="76"/>
      <c r="DJ792" s="76"/>
      <c r="DK792" s="76"/>
      <c r="DL792" s="76"/>
      <c r="DM792" s="76"/>
      <c r="DN792" s="76"/>
      <c r="DO792" s="76"/>
      <c r="DP792" s="76"/>
      <c r="DQ792" s="76"/>
      <c r="DR792" s="76"/>
      <c r="DS792" s="76"/>
      <c r="DT792" s="76"/>
      <c r="DU792" s="76"/>
      <c r="DV792" s="76"/>
      <c r="DW792" s="76"/>
      <c r="DX792" s="76"/>
      <c r="DY792" s="76"/>
      <c r="DZ792" s="76"/>
      <c r="EA792" s="76"/>
      <c r="EB792" s="76"/>
      <c r="EC792" s="76"/>
    </row>
    <row r="793" spans="1:133" ht="17" x14ac:dyDescent="0.2">
      <c r="A793" s="100" t="str">
        <f>CONCATENATE(E793," ",F793)</f>
        <v>Canis dirus</v>
      </c>
      <c r="B793" s="69" t="s">
        <v>1463</v>
      </c>
      <c r="C793" s="69" t="s">
        <v>1586</v>
      </c>
      <c r="D793" s="8" t="s">
        <v>2333</v>
      </c>
      <c r="E793" s="106" t="s">
        <v>296</v>
      </c>
      <c r="F793" s="106" t="s">
        <v>1289</v>
      </c>
      <c r="G793" s="69">
        <v>40449</v>
      </c>
      <c r="H793" s="69">
        <v>183</v>
      </c>
      <c r="I793" s="69" t="s">
        <v>1464</v>
      </c>
      <c r="J793" s="63" t="s">
        <v>244</v>
      </c>
      <c r="K793" s="69" t="s">
        <v>175</v>
      </c>
      <c r="M793" s="99"/>
      <c r="N793" s="107"/>
      <c r="O793" s="107"/>
      <c r="P793" s="69"/>
      <c r="Q793" s="69" t="s">
        <v>1695</v>
      </c>
      <c r="R793" s="69" t="s">
        <v>1741</v>
      </c>
      <c r="T793" s="69"/>
      <c r="U793" s="63" t="s">
        <v>13</v>
      </c>
      <c r="W793" s="105"/>
      <c r="X793" s="61">
        <v>9.26</v>
      </c>
      <c r="Y793" s="61">
        <v>7.89</v>
      </c>
      <c r="Z793" s="63"/>
      <c r="AA793" s="137"/>
      <c r="AB793" s="135"/>
      <c r="AC793" s="105"/>
      <c r="AD793" s="69" t="s">
        <v>1696</v>
      </c>
      <c r="BK793" s="76"/>
      <c r="BL793" s="76"/>
      <c r="BM793" s="76"/>
      <c r="BN793" s="76"/>
      <c r="BO793" s="76"/>
      <c r="BP793" s="76"/>
      <c r="BQ793" s="76"/>
      <c r="BR793" s="76"/>
      <c r="BS793" s="76"/>
      <c r="BT793" s="76"/>
      <c r="BU793" s="76"/>
      <c r="BV793" s="76"/>
      <c r="BW793" s="76"/>
      <c r="BX793" s="76"/>
      <c r="BY793" s="76"/>
      <c r="BZ793" s="76"/>
      <c r="CA793" s="76"/>
      <c r="CB793" s="76"/>
      <c r="CC793" s="76"/>
      <c r="CD793" s="76"/>
      <c r="CE793" s="76"/>
      <c r="CF793" s="76"/>
      <c r="CG793" s="76"/>
      <c r="CH793" s="76"/>
      <c r="CI793" s="76"/>
      <c r="CJ793" s="76"/>
      <c r="CK793" s="76"/>
      <c r="CL793" s="76"/>
      <c r="CM793" s="76"/>
      <c r="CN793" s="76"/>
      <c r="CO793" s="76"/>
      <c r="CP793" s="76"/>
      <c r="CQ793" s="76"/>
      <c r="CR793" s="76"/>
      <c r="CS793" s="76"/>
      <c r="CT793" s="76"/>
      <c r="CU793" s="76"/>
      <c r="CV793" s="76"/>
      <c r="CW793" s="76"/>
      <c r="CX793" s="76"/>
      <c r="CY793" s="76"/>
      <c r="CZ793" s="76"/>
      <c r="DA793" s="76"/>
      <c r="DB793" s="76"/>
      <c r="DC793" s="76"/>
      <c r="DD793" s="76"/>
      <c r="DE793" s="76"/>
      <c r="DF793" s="76"/>
      <c r="DG793" s="76"/>
      <c r="DH793" s="76"/>
      <c r="DI793" s="76"/>
      <c r="DJ793" s="76"/>
      <c r="DK793" s="76"/>
      <c r="DL793" s="76"/>
      <c r="DM793" s="76"/>
      <c r="DN793" s="76"/>
      <c r="DO793" s="76"/>
      <c r="DP793" s="76"/>
      <c r="DQ793" s="76"/>
      <c r="DR793" s="76"/>
      <c r="DS793" s="76"/>
      <c r="DT793" s="76"/>
      <c r="DU793" s="76"/>
      <c r="DV793" s="76"/>
      <c r="DW793" s="76"/>
      <c r="DX793" s="76"/>
      <c r="DY793" s="76"/>
      <c r="DZ793" s="76"/>
      <c r="EA793" s="76"/>
      <c r="EB793" s="76"/>
      <c r="EC793" s="76"/>
    </row>
    <row r="794" spans="1:133" ht="17" x14ac:dyDescent="0.2">
      <c r="A794" s="100" t="str">
        <f>CONCATENATE(E794," ",F794)</f>
        <v>Canis dirus</v>
      </c>
      <c r="B794" s="69" t="s">
        <v>1463</v>
      </c>
      <c r="C794" s="69" t="s">
        <v>1586</v>
      </c>
      <c r="D794" s="8" t="s">
        <v>2333</v>
      </c>
      <c r="E794" s="106" t="s">
        <v>296</v>
      </c>
      <c r="F794" s="106" t="s">
        <v>1289</v>
      </c>
      <c r="G794" s="69">
        <v>40449</v>
      </c>
      <c r="H794" s="69">
        <v>175</v>
      </c>
      <c r="I794" s="69" t="s">
        <v>1464</v>
      </c>
      <c r="J794" s="63" t="s">
        <v>244</v>
      </c>
      <c r="K794" s="69" t="s">
        <v>175</v>
      </c>
      <c r="M794" s="99"/>
      <c r="N794" s="107"/>
      <c r="O794" s="107"/>
      <c r="P794" s="69"/>
      <c r="Q794" s="69" t="s">
        <v>1688</v>
      </c>
      <c r="R794" s="69" t="s">
        <v>2382</v>
      </c>
      <c r="T794" s="69"/>
      <c r="U794" s="63" t="s">
        <v>13</v>
      </c>
      <c r="W794" s="105"/>
      <c r="X794" s="61">
        <v>18.28</v>
      </c>
      <c r="Y794" s="61">
        <v>8.64</v>
      </c>
      <c r="Z794" s="63"/>
      <c r="AA794" s="137"/>
      <c r="AB794" s="135"/>
      <c r="AC794" s="105"/>
      <c r="AD794" s="69"/>
      <c r="BK794" s="76"/>
      <c r="BL794" s="76"/>
      <c r="BM794" s="76"/>
      <c r="BN794" s="76"/>
      <c r="BO794" s="76"/>
      <c r="BP794" s="76"/>
      <c r="BQ794" s="76"/>
      <c r="BR794" s="76"/>
      <c r="BS794" s="76"/>
      <c r="BT794" s="76"/>
      <c r="BU794" s="76"/>
      <c r="BV794" s="76"/>
      <c r="BW794" s="76"/>
      <c r="BX794" s="76"/>
      <c r="BY794" s="76"/>
      <c r="BZ794" s="76"/>
      <c r="CA794" s="76"/>
      <c r="CB794" s="76"/>
      <c r="CC794" s="76"/>
      <c r="CD794" s="76"/>
      <c r="CE794" s="76"/>
      <c r="CF794" s="76"/>
      <c r="CG794" s="76"/>
      <c r="CH794" s="76"/>
      <c r="CI794" s="76"/>
      <c r="CJ794" s="76"/>
      <c r="CK794" s="76"/>
      <c r="CL794" s="76"/>
      <c r="CM794" s="76"/>
      <c r="CN794" s="76"/>
      <c r="CO794" s="76"/>
      <c r="CP794" s="76"/>
      <c r="CQ794" s="76"/>
      <c r="CR794" s="76"/>
      <c r="CS794" s="76"/>
      <c r="CT794" s="76"/>
      <c r="CU794" s="76"/>
      <c r="CV794" s="76"/>
      <c r="CW794" s="76"/>
      <c r="CX794" s="76"/>
      <c r="CY794" s="76"/>
      <c r="CZ794" s="76"/>
      <c r="DA794" s="76"/>
      <c r="DB794" s="76"/>
      <c r="DC794" s="76"/>
      <c r="DD794" s="76"/>
      <c r="DE794" s="76"/>
      <c r="DF794" s="76"/>
      <c r="DG794" s="76"/>
      <c r="DH794" s="76"/>
      <c r="DI794" s="76"/>
      <c r="DJ794" s="76"/>
      <c r="DK794" s="76"/>
      <c r="DL794" s="76"/>
      <c r="DM794" s="76"/>
      <c r="DN794" s="76"/>
      <c r="DO794" s="76"/>
      <c r="DP794" s="76"/>
      <c r="DQ794" s="76"/>
      <c r="DR794" s="76"/>
      <c r="DS794" s="76"/>
      <c r="DT794" s="76"/>
      <c r="DU794" s="76"/>
      <c r="DV794" s="76"/>
      <c r="DW794" s="76"/>
      <c r="DX794" s="76"/>
      <c r="DY794" s="76"/>
      <c r="DZ794" s="76"/>
      <c r="EA794" s="76"/>
      <c r="EB794" s="76"/>
      <c r="EC794" s="76"/>
    </row>
    <row r="795" spans="1:133" ht="17" x14ac:dyDescent="0.2">
      <c r="A795" s="100" t="str">
        <f>CONCATENATE(E795," ",F795)</f>
        <v>Canis dirus</v>
      </c>
      <c r="B795" s="69" t="s">
        <v>1463</v>
      </c>
      <c r="C795" s="63" t="s">
        <v>1586</v>
      </c>
      <c r="D795" s="8" t="s">
        <v>2333</v>
      </c>
      <c r="E795" s="172" t="s">
        <v>296</v>
      </c>
      <c r="F795" s="172" t="s">
        <v>1289</v>
      </c>
      <c r="G795" s="63">
        <v>40449</v>
      </c>
      <c r="H795" s="63">
        <v>563</v>
      </c>
      <c r="I795" s="63" t="s">
        <v>1464</v>
      </c>
      <c r="J795" s="63" t="s">
        <v>244</v>
      </c>
      <c r="K795" s="63" t="s">
        <v>175</v>
      </c>
      <c r="M795" s="63"/>
      <c r="N795" s="63"/>
      <c r="O795" s="63"/>
      <c r="Q795" s="63" t="s">
        <v>1208</v>
      </c>
      <c r="R795" s="69" t="s">
        <v>2388</v>
      </c>
      <c r="S795" s="63"/>
      <c r="T795" s="63" t="s">
        <v>171</v>
      </c>
      <c r="U795" s="63" t="s">
        <v>1256</v>
      </c>
      <c r="X795" s="63">
        <v>14.84</v>
      </c>
      <c r="Y795" s="63"/>
      <c r="Z795" s="63"/>
      <c r="AA795" s="182">
        <v>7164.9257707978477</v>
      </c>
      <c r="AB795" s="61">
        <v>0.20799999999999999</v>
      </c>
      <c r="AC795" s="63" t="s">
        <v>138</v>
      </c>
      <c r="AD795" s="69" t="s">
        <v>1961</v>
      </c>
      <c r="BK795" s="76"/>
      <c r="BL795" s="76"/>
      <c r="BM795" s="76"/>
      <c r="BN795" s="76"/>
      <c r="BO795" s="76"/>
      <c r="BP795" s="76"/>
      <c r="BQ795" s="76"/>
      <c r="BR795" s="76"/>
      <c r="BS795" s="76"/>
      <c r="BT795" s="76"/>
      <c r="BU795" s="76"/>
      <c r="BV795" s="76"/>
      <c r="BW795" s="76"/>
      <c r="BX795" s="76"/>
      <c r="BY795" s="76"/>
      <c r="BZ795" s="76"/>
      <c r="CA795" s="76"/>
      <c r="CB795" s="76"/>
      <c r="CC795" s="76"/>
      <c r="CD795" s="76"/>
      <c r="CE795" s="76"/>
      <c r="CF795" s="76"/>
      <c r="CG795" s="76"/>
      <c r="CH795" s="76"/>
      <c r="CI795" s="76"/>
      <c r="CJ795" s="76"/>
      <c r="CK795" s="76"/>
      <c r="CL795" s="76"/>
      <c r="CM795" s="76"/>
      <c r="CN795" s="76"/>
      <c r="CO795" s="76"/>
      <c r="CP795" s="76"/>
      <c r="CQ795" s="76"/>
      <c r="CR795" s="76"/>
      <c r="CS795" s="76"/>
      <c r="CT795" s="76"/>
      <c r="CU795" s="76"/>
      <c r="CV795" s="76"/>
      <c r="CW795" s="76"/>
      <c r="CX795" s="76"/>
      <c r="CY795" s="76"/>
      <c r="CZ795" s="76"/>
      <c r="DA795" s="76"/>
      <c r="DB795" s="76"/>
      <c r="DC795" s="76"/>
      <c r="DD795" s="76"/>
      <c r="DE795" s="76"/>
      <c r="DF795" s="76"/>
      <c r="DG795" s="76"/>
      <c r="DH795" s="76"/>
      <c r="DI795" s="76"/>
      <c r="DJ795" s="76"/>
      <c r="DK795" s="76"/>
      <c r="DL795" s="76"/>
      <c r="DM795" s="76"/>
      <c r="DN795" s="76"/>
      <c r="DO795" s="76"/>
      <c r="DP795" s="76"/>
      <c r="DQ795" s="76"/>
      <c r="DR795" s="76"/>
      <c r="DS795" s="76"/>
      <c r="DT795" s="76"/>
      <c r="DU795" s="76"/>
      <c r="DV795" s="76"/>
      <c r="DW795" s="76"/>
      <c r="DX795" s="76"/>
      <c r="DY795" s="76"/>
      <c r="DZ795" s="76"/>
      <c r="EA795" s="76"/>
      <c r="EB795" s="76"/>
      <c r="EC795" s="76"/>
    </row>
    <row r="796" spans="1:133" ht="17" x14ac:dyDescent="0.2">
      <c r="A796" s="100" t="str">
        <f>CONCATENATE(E796," ",F796)</f>
        <v>Canis dirus</v>
      </c>
      <c r="B796" s="69" t="s">
        <v>1308</v>
      </c>
      <c r="C796" s="63" t="s">
        <v>1586</v>
      </c>
      <c r="D796" s="8" t="s">
        <v>2333</v>
      </c>
      <c r="E796" s="172" t="s">
        <v>296</v>
      </c>
      <c r="F796" s="172" t="s">
        <v>1289</v>
      </c>
      <c r="G796" s="63">
        <v>41229</v>
      </c>
      <c r="H796" s="63">
        <v>1933</v>
      </c>
      <c r="I796" s="63" t="s">
        <v>1309</v>
      </c>
      <c r="J796" s="8" t="s">
        <v>412</v>
      </c>
      <c r="K796" s="69" t="s">
        <v>175</v>
      </c>
      <c r="M796" s="99"/>
      <c r="N796" s="61">
        <v>29.62</v>
      </c>
      <c r="O796" s="61">
        <v>-98.37</v>
      </c>
      <c r="P796" s="99">
        <v>126.402078446346</v>
      </c>
      <c r="Q796" s="63" t="s">
        <v>1208</v>
      </c>
      <c r="R796" s="69" t="s">
        <v>2388</v>
      </c>
      <c r="S796" s="63"/>
      <c r="T796" s="63" t="s">
        <v>166</v>
      </c>
      <c r="U796" s="63" t="s">
        <v>1256</v>
      </c>
      <c r="X796" s="63">
        <v>15.32</v>
      </c>
      <c r="Y796" s="63"/>
      <c r="Z796" s="63"/>
      <c r="AA796" s="182">
        <v>7865.6744539230949</v>
      </c>
      <c r="AB796" s="61">
        <v>0.20799999999999999</v>
      </c>
      <c r="AC796" s="63" t="s">
        <v>138</v>
      </c>
      <c r="AD796" s="69" t="s">
        <v>1961</v>
      </c>
      <c r="BK796" s="76"/>
      <c r="BL796" s="76"/>
      <c r="BM796" s="76"/>
      <c r="BN796" s="76"/>
      <c r="BO796" s="76"/>
      <c r="BP796" s="76"/>
      <c r="BQ796" s="76"/>
      <c r="BR796" s="76"/>
      <c r="BS796" s="76"/>
      <c r="BT796" s="76"/>
      <c r="BU796" s="76"/>
      <c r="BV796" s="76"/>
      <c r="BW796" s="76"/>
      <c r="BX796" s="76"/>
      <c r="BY796" s="76"/>
      <c r="BZ796" s="76"/>
      <c r="CA796" s="76"/>
      <c r="CB796" s="76"/>
      <c r="CC796" s="76"/>
      <c r="CD796" s="76"/>
      <c r="CE796" s="76"/>
      <c r="CF796" s="76"/>
      <c r="CG796" s="76"/>
      <c r="CH796" s="76"/>
      <c r="CI796" s="76"/>
      <c r="CJ796" s="76"/>
      <c r="CK796" s="76"/>
      <c r="CL796" s="76"/>
      <c r="CM796" s="76"/>
      <c r="CN796" s="76"/>
      <c r="CO796" s="76"/>
      <c r="CP796" s="76"/>
      <c r="CQ796" s="76"/>
      <c r="CR796" s="76"/>
      <c r="CS796" s="76"/>
      <c r="CT796" s="76"/>
      <c r="CU796" s="76"/>
      <c r="CV796" s="76"/>
      <c r="CW796" s="76"/>
      <c r="CX796" s="76"/>
      <c r="CY796" s="76"/>
      <c r="CZ796" s="76"/>
      <c r="DA796" s="76"/>
      <c r="DB796" s="76"/>
      <c r="DC796" s="76"/>
      <c r="DD796" s="76"/>
      <c r="DE796" s="76"/>
      <c r="DF796" s="76"/>
      <c r="DG796" s="76"/>
      <c r="DH796" s="76"/>
      <c r="DI796" s="76"/>
      <c r="DJ796" s="76"/>
      <c r="DK796" s="76"/>
      <c r="DL796" s="76"/>
      <c r="DM796" s="76"/>
      <c r="DN796" s="76"/>
      <c r="DO796" s="76"/>
      <c r="DP796" s="76"/>
      <c r="DQ796" s="76"/>
      <c r="DR796" s="76"/>
      <c r="DS796" s="76"/>
      <c r="DT796" s="76"/>
      <c r="DU796" s="76"/>
      <c r="DV796" s="76"/>
      <c r="DW796" s="76"/>
      <c r="DX796" s="76"/>
      <c r="DY796" s="76"/>
      <c r="DZ796" s="76"/>
      <c r="EA796" s="76"/>
      <c r="EB796" s="76"/>
      <c r="EC796" s="76"/>
    </row>
    <row r="797" spans="1:133" ht="17" x14ac:dyDescent="0.2">
      <c r="A797" s="100" t="str">
        <f>CONCATENATE(E797," ",F797)</f>
        <v>Canis dirus</v>
      </c>
      <c r="B797" s="69" t="s">
        <v>1455</v>
      </c>
      <c r="C797" s="63" t="s">
        <v>1586</v>
      </c>
      <c r="D797" s="8" t="s">
        <v>2333</v>
      </c>
      <c r="E797" s="172" t="s">
        <v>296</v>
      </c>
      <c r="F797" s="172" t="s">
        <v>1289</v>
      </c>
      <c r="G797" s="63">
        <v>41343</v>
      </c>
      <c r="H797" s="63">
        <v>128</v>
      </c>
      <c r="I797" s="63" t="s">
        <v>1042</v>
      </c>
      <c r="J797" s="63"/>
      <c r="K797" s="63" t="s">
        <v>175</v>
      </c>
      <c r="L797" s="175" t="s">
        <v>1964</v>
      </c>
      <c r="M797" s="63"/>
      <c r="N797" s="63"/>
      <c r="O797" s="63"/>
      <c r="Q797" s="63" t="s">
        <v>207</v>
      </c>
      <c r="R797" s="69" t="s">
        <v>2363</v>
      </c>
      <c r="S797" s="63"/>
      <c r="T797" s="63" t="s">
        <v>171</v>
      </c>
      <c r="U797" s="63" t="s">
        <v>1256</v>
      </c>
      <c r="X797" s="63">
        <v>18.329999999999998</v>
      </c>
      <c r="Y797" s="63"/>
      <c r="Z797" s="63"/>
      <c r="AA797" s="182">
        <v>9137.9598924572365</v>
      </c>
      <c r="AB797" s="61">
        <v>0.22900000000000001</v>
      </c>
      <c r="AC797" s="63" t="s">
        <v>1271</v>
      </c>
      <c r="AD797" s="69" t="s">
        <v>1961</v>
      </c>
      <c r="BK797" s="76"/>
      <c r="BL797" s="76"/>
      <c r="BM797" s="76"/>
      <c r="BN797" s="76"/>
      <c r="BO797" s="76"/>
      <c r="BP797" s="76"/>
      <c r="BQ797" s="76"/>
      <c r="BR797" s="76"/>
      <c r="BS797" s="76"/>
      <c r="BT797" s="76"/>
      <c r="BU797" s="76"/>
      <c r="BV797" s="76"/>
      <c r="BW797" s="76"/>
      <c r="BX797" s="76"/>
      <c r="BY797" s="76"/>
      <c r="BZ797" s="76"/>
      <c r="CA797" s="76"/>
      <c r="CB797" s="76"/>
      <c r="CC797" s="76"/>
      <c r="CD797" s="76"/>
      <c r="CE797" s="76"/>
      <c r="CF797" s="76"/>
      <c r="CG797" s="76"/>
      <c r="CH797" s="76"/>
      <c r="CI797" s="76"/>
      <c r="CJ797" s="76"/>
      <c r="CK797" s="76"/>
      <c r="CL797" s="76"/>
      <c r="CM797" s="76"/>
      <c r="CN797" s="76"/>
      <c r="CO797" s="76"/>
      <c r="CP797" s="76"/>
      <c r="CQ797" s="76"/>
      <c r="CR797" s="76"/>
      <c r="CS797" s="76"/>
      <c r="CT797" s="76"/>
      <c r="CU797" s="76"/>
      <c r="CV797" s="76"/>
      <c r="CW797" s="76"/>
      <c r="CX797" s="76"/>
      <c r="CY797" s="76"/>
      <c r="CZ797" s="76"/>
      <c r="DA797" s="76"/>
      <c r="DB797" s="76"/>
      <c r="DC797" s="76"/>
      <c r="DD797" s="76"/>
      <c r="DE797" s="76"/>
      <c r="DF797" s="76"/>
      <c r="DG797" s="76"/>
      <c r="DH797" s="76"/>
      <c r="DI797" s="76"/>
      <c r="DJ797" s="76"/>
      <c r="DK797" s="76"/>
      <c r="DL797" s="76"/>
      <c r="DM797" s="76"/>
      <c r="DN797" s="76"/>
      <c r="DO797" s="76"/>
      <c r="DP797" s="76"/>
      <c r="DQ797" s="76"/>
      <c r="DR797" s="76"/>
      <c r="DS797" s="76"/>
      <c r="DT797" s="76"/>
      <c r="DU797" s="76"/>
      <c r="DV797" s="76"/>
      <c r="DW797" s="76"/>
      <c r="DX797" s="76"/>
      <c r="DY797" s="76"/>
      <c r="DZ797" s="76"/>
      <c r="EA797" s="76"/>
      <c r="EB797" s="76"/>
      <c r="EC797" s="76"/>
    </row>
    <row r="798" spans="1:133" ht="17" x14ac:dyDescent="0.2">
      <c r="A798" s="100" t="str">
        <f>CONCATENATE(E798," ",F798)</f>
        <v>Canis dirus</v>
      </c>
      <c r="B798" s="69" t="s">
        <v>1455</v>
      </c>
      <c r="C798" s="63" t="s">
        <v>1586</v>
      </c>
      <c r="D798" s="8" t="s">
        <v>2333</v>
      </c>
      <c r="E798" s="172" t="s">
        <v>296</v>
      </c>
      <c r="F798" s="172" t="s">
        <v>1289</v>
      </c>
      <c r="G798" s="63">
        <v>41343</v>
      </c>
      <c r="H798" s="63">
        <v>11</v>
      </c>
      <c r="I798" s="63" t="s">
        <v>1042</v>
      </c>
      <c r="J798" s="63"/>
      <c r="K798" s="63" t="s">
        <v>175</v>
      </c>
      <c r="L798" s="175" t="s">
        <v>1963</v>
      </c>
      <c r="M798" s="63"/>
      <c r="N798" s="63"/>
      <c r="O798" s="63"/>
      <c r="Q798" s="63" t="s">
        <v>1208</v>
      </c>
      <c r="R798" s="69" t="s">
        <v>2388</v>
      </c>
      <c r="S798" s="63"/>
      <c r="U798" s="63" t="s">
        <v>1256</v>
      </c>
      <c r="X798" s="63">
        <v>15.85</v>
      </c>
      <c r="Y798" s="63"/>
      <c r="Z798" s="63"/>
      <c r="AA798" s="182">
        <v>8690.2475474725761</v>
      </c>
      <c r="AB798" s="61">
        <v>0.20799999999999999</v>
      </c>
      <c r="AC798" s="63" t="s">
        <v>138</v>
      </c>
      <c r="AD798" s="69" t="s">
        <v>1961</v>
      </c>
      <c r="BK798" s="76"/>
      <c r="BL798" s="76"/>
      <c r="BM798" s="76"/>
      <c r="BN798" s="76"/>
      <c r="BO798" s="76"/>
      <c r="BP798" s="76"/>
      <c r="BQ798" s="76"/>
      <c r="BR798" s="76"/>
      <c r="BS798" s="76"/>
      <c r="BT798" s="76"/>
      <c r="BU798" s="76"/>
      <c r="BV798" s="76"/>
      <c r="BW798" s="76"/>
      <c r="BX798" s="76"/>
      <c r="BY798" s="76"/>
      <c r="BZ798" s="76"/>
      <c r="CA798" s="76"/>
      <c r="CB798" s="76"/>
      <c r="CC798" s="76"/>
      <c r="CD798" s="76"/>
      <c r="CE798" s="76"/>
      <c r="CF798" s="76"/>
      <c r="CG798" s="76"/>
      <c r="CH798" s="76"/>
      <c r="CI798" s="76"/>
      <c r="CJ798" s="76"/>
      <c r="CK798" s="76"/>
      <c r="CL798" s="76"/>
      <c r="CM798" s="76"/>
      <c r="CN798" s="76"/>
      <c r="CO798" s="76"/>
      <c r="CP798" s="76"/>
      <c r="CQ798" s="76"/>
      <c r="CR798" s="76"/>
      <c r="CS798" s="76"/>
      <c r="CT798" s="76"/>
      <c r="CU798" s="76"/>
      <c r="CV798" s="76"/>
      <c r="CW798" s="76"/>
      <c r="CX798" s="76"/>
      <c r="CY798" s="76"/>
      <c r="CZ798" s="76"/>
      <c r="DA798" s="76"/>
      <c r="DB798" s="76"/>
      <c r="DC798" s="76"/>
      <c r="DD798" s="76"/>
      <c r="DE798" s="76"/>
      <c r="DF798" s="76"/>
      <c r="DG798" s="76"/>
      <c r="DH798" s="76"/>
      <c r="DI798" s="76"/>
      <c r="DJ798" s="76"/>
      <c r="DK798" s="76"/>
      <c r="DL798" s="76"/>
      <c r="DM798" s="76"/>
      <c r="DN798" s="76"/>
      <c r="DO798" s="76"/>
      <c r="DP798" s="76"/>
      <c r="DQ798" s="76"/>
      <c r="DR798" s="76"/>
      <c r="DS798" s="76"/>
      <c r="DT798" s="76"/>
      <c r="DU798" s="76"/>
      <c r="DV798" s="76"/>
      <c r="DW798" s="76"/>
      <c r="DX798" s="76"/>
      <c r="DY798" s="76"/>
      <c r="DZ798" s="76"/>
      <c r="EA798" s="76"/>
      <c r="EB798" s="76"/>
      <c r="EC798" s="76"/>
    </row>
    <row r="799" spans="1:133" ht="17" x14ac:dyDescent="0.2">
      <c r="A799" s="100" t="str">
        <f>CONCATENATE(E799," ",F799)</f>
        <v>Canis dirus</v>
      </c>
      <c r="B799" s="9" t="s">
        <v>2148</v>
      </c>
      <c r="C799" s="8" t="s">
        <v>1586</v>
      </c>
      <c r="D799" s="8" t="s">
        <v>2333</v>
      </c>
      <c r="E799" s="2" t="s">
        <v>296</v>
      </c>
      <c r="F799" s="2" t="s">
        <v>1289</v>
      </c>
      <c r="G799" s="9">
        <v>43407</v>
      </c>
      <c r="H799" s="69">
        <v>35</v>
      </c>
      <c r="I799" s="9" t="s">
        <v>1074</v>
      </c>
      <c r="J799" s="8" t="s">
        <v>398</v>
      </c>
      <c r="K799" s="69" t="s">
        <v>175</v>
      </c>
      <c r="L799" s="175" t="s">
        <v>2142</v>
      </c>
      <c r="Q799" s="69" t="s">
        <v>207</v>
      </c>
      <c r="R799" s="69" t="s">
        <v>2363</v>
      </c>
      <c r="T799" s="63" t="s">
        <v>166</v>
      </c>
      <c r="U799" s="63" t="s">
        <v>13</v>
      </c>
      <c r="X799" s="119">
        <v>34.1</v>
      </c>
      <c r="Y799" s="119">
        <v>12.79</v>
      </c>
      <c r="AD799" s="9" t="s">
        <v>2140</v>
      </c>
      <c r="EA799" s="76"/>
      <c r="EB799" s="76"/>
      <c r="EC799" s="76"/>
    </row>
    <row r="800" spans="1:133" ht="17" x14ac:dyDescent="0.2">
      <c r="A800" s="100" t="str">
        <f>CONCATENATE(E800," ",F800)</f>
        <v>Canis familiaris</v>
      </c>
      <c r="B800" s="69"/>
      <c r="C800" s="63" t="s">
        <v>1586</v>
      </c>
      <c r="D800" s="8" t="s">
        <v>2333</v>
      </c>
      <c r="E800" s="172" t="s">
        <v>296</v>
      </c>
      <c r="F800" s="172" t="s">
        <v>1262</v>
      </c>
      <c r="G800" s="63">
        <v>908</v>
      </c>
      <c r="H800" s="63">
        <v>4342</v>
      </c>
      <c r="I800" s="63" t="s">
        <v>100</v>
      </c>
      <c r="J800" s="63"/>
      <c r="K800" s="63" t="s">
        <v>175</v>
      </c>
      <c r="M800" s="63"/>
      <c r="N800" s="63"/>
      <c r="O800" s="63"/>
      <c r="Q800" s="63" t="s">
        <v>1293</v>
      </c>
      <c r="R800" s="63" t="s">
        <v>1629</v>
      </c>
      <c r="S800" s="63" t="s">
        <v>2359</v>
      </c>
      <c r="U800" s="63" t="s">
        <v>1256</v>
      </c>
      <c r="V800" s="63">
        <v>15.1</v>
      </c>
      <c r="X800" s="63"/>
      <c r="Z800" s="63"/>
      <c r="AA800" s="181">
        <f>10^((2.7*(LOG(V800)))+(0.75))</f>
        <v>8575.0716532374718</v>
      </c>
      <c r="AB800" s="61">
        <v>0.16700000000000001</v>
      </c>
      <c r="AC800" s="63" t="s">
        <v>1293</v>
      </c>
      <c r="AD800" s="69" t="s">
        <v>1961</v>
      </c>
      <c r="BK800" s="84"/>
      <c r="BL800" s="84"/>
      <c r="BM800" s="84"/>
      <c r="BN800" s="84"/>
      <c r="BO800" s="84"/>
      <c r="BP800" s="84"/>
      <c r="BQ800" s="84"/>
      <c r="BR800" s="84"/>
      <c r="BS800" s="84"/>
      <c r="BT800" s="84"/>
      <c r="BU800" s="84"/>
      <c r="BV800" s="84"/>
      <c r="BW800" s="84"/>
      <c r="BX800" s="84"/>
      <c r="BY800" s="84"/>
      <c r="BZ800" s="84"/>
      <c r="CA800" s="84"/>
      <c r="CB800" s="84"/>
      <c r="CC800" s="84"/>
      <c r="CD800" s="84"/>
      <c r="CE800" s="84"/>
      <c r="CF800" s="84"/>
      <c r="CG800" s="84"/>
      <c r="CH800" s="84"/>
      <c r="CI800" s="84"/>
      <c r="CJ800" s="84"/>
      <c r="CK800" s="84"/>
      <c r="CL800" s="84"/>
      <c r="CM800" s="84"/>
      <c r="CN800" s="84"/>
      <c r="CO800" s="84"/>
      <c r="CP800" s="84"/>
      <c r="CQ800" s="84"/>
      <c r="CR800" s="84"/>
      <c r="CS800" s="84"/>
      <c r="CT800" s="84"/>
      <c r="CU800" s="84"/>
      <c r="CV800" s="84"/>
      <c r="CW800" s="84"/>
      <c r="CX800" s="84"/>
      <c r="CY800" s="84"/>
      <c r="CZ800" s="84"/>
      <c r="DA800" s="84"/>
      <c r="DB800" s="84"/>
      <c r="DC800" s="84"/>
      <c r="DD800" s="84"/>
      <c r="DE800" s="84"/>
      <c r="DF800" s="84"/>
      <c r="DG800" s="84"/>
      <c r="DH800" s="84"/>
      <c r="DI800" s="84"/>
      <c r="DJ800" s="84"/>
      <c r="DK800" s="84"/>
      <c r="DL800" s="84"/>
      <c r="DM800" s="84"/>
      <c r="DN800" s="84"/>
      <c r="DO800" s="84"/>
      <c r="DP800" s="84"/>
      <c r="DQ800" s="84"/>
      <c r="DR800" s="84"/>
      <c r="DS800" s="84"/>
      <c r="DT800" s="84"/>
      <c r="DU800" s="84"/>
      <c r="DV800" s="84"/>
      <c r="DW800" s="84"/>
      <c r="DX800" s="84"/>
      <c r="DY800" s="84"/>
      <c r="DZ800" s="84"/>
      <c r="EA800" s="84"/>
      <c r="EB800" s="84"/>
      <c r="EC800" s="84"/>
    </row>
    <row r="801" spans="1:133" ht="17" x14ac:dyDescent="0.2">
      <c r="A801" s="100" t="str">
        <f>CONCATENATE(E801," ",F801)</f>
        <v>Canis familiaris</v>
      </c>
      <c r="B801" s="69"/>
      <c r="C801" s="63" t="s">
        <v>1586</v>
      </c>
      <c r="D801" s="8" t="s">
        <v>2333</v>
      </c>
      <c r="E801" s="172" t="s">
        <v>296</v>
      </c>
      <c r="F801" s="172" t="s">
        <v>1262</v>
      </c>
      <c r="G801" s="63">
        <v>908</v>
      </c>
      <c r="H801" s="63">
        <v>3845</v>
      </c>
      <c r="I801" s="63" t="s">
        <v>100</v>
      </c>
      <c r="J801" s="63"/>
      <c r="K801" s="63" t="s">
        <v>175</v>
      </c>
      <c r="M801" s="63"/>
      <c r="N801" s="63"/>
      <c r="O801" s="63"/>
      <c r="Q801" s="63" t="s">
        <v>1260</v>
      </c>
      <c r="R801" s="63" t="s">
        <v>1514</v>
      </c>
      <c r="S801" s="63" t="s">
        <v>2401</v>
      </c>
      <c r="U801" s="63" t="s">
        <v>1256</v>
      </c>
      <c r="X801" s="63"/>
      <c r="Y801" s="63">
        <v>31.23</v>
      </c>
      <c r="Z801" s="63"/>
      <c r="AA801" s="182">
        <v>12410.005421707852</v>
      </c>
      <c r="AB801" s="61">
        <v>0.154</v>
      </c>
      <c r="AC801" s="63" t="s">
        <v>1260</v>
      </c>
      <c r="AD801" s="69" t="s">
        <v>1961</v>
      </c>
      <c r="BK801" s="84"/>
      <c r="BL801" s="84"/>
      <c r="BM801" s="84"/>
      <c r="BN801" s="84"/>
      <c r="BO801" s="84"/>
      <c r="BP801" s="84"/>
      <c r="BQ801" s="84"/>
      <c r="BR801" s="84"/>
      <c r="BS801" s="84"/>
      <c r="BT801" s="84"/>
      <c r="BU801" s="84"/>
      <c r="BV801" s="84"/>
      <c r="BW801" s="84"/>
      <c r="BX801" s="84"/>
      <c r="BY801" s="84"/>
      <c r="BZ801" s="84"/>
      <c r="CA801" s="84"/>
      <c r="CB801" s="84"/>
      <c r="CC801" s="84"/>
      <c r="CD801" s="84"/>
      <c r="CE801" s="84"/>
      <c r="CF801" s="84"/>
      <c r="CG801" s="84"/>
      <c r="CH801" s="84"/>
      <c r="CI801" s="84"/>
      <c r="CJ801" s="84"/>
      <c r="CK801" s="84"/>
      <c r="CL801" s="84"/>
      <c r="CM801" s="84"/>
      <c r="CN801" s="84"/>
      <c r="CO801" s="84"/>
      <c r="CP801" s="84"/>
      <c r="CQ801" s="84"/>
      <c r="CR801" s="84"/>
      <c r="CS801" s="84"/>
      <c r="CT801" s="84"/>
      <c r="CU801" s="84"/>
      <c r="CV801" s="84"/>
      <c r="CW801" s="84"/>
      <c r="CX801" s="84"/>
      <c r="CY801" s="84"/>
      <c r="CZ801" s="84"/>
      <c r="DA801" s="84"/>
      <c r="DB801" s="84"/>
      <c r="DC801" s="84"/>
      <c r="DD801" s="84"/>
      <c r="DE801" s="84"/>
      <c r="DF801" s="84"/>
      <c r="DG801" s="84"/>
      <c r="DH801" s="84"/>
      <c r="DI801" s="84"/>
      <c r="DJ801" s="84"/>
      <c r="DK801" s="84"/>
      <c r="DL801" s="84"/>
      <c r="DM801" s="84"/>
      <c r="DN801" s="84"/>
      <c r="DO801" s="84"/>
      <c r="DP801" s="84"/>
      <c r="DQ801" s="84"/>
      <c r="DR801" s="84"/>
      <c r="DS801" s="84"/>
      <c r="DT801" s="84"/>
      <c r="DU801" s="84"/>
      <c r="DV801" s="84"/>
      <c r="DW801" s="84"/>
      <c r="DX801" s="84"/>
      <c r="DY801" s="84"/>
      <c r="DZ801" s="84"/>
      <c r="EA801" s="84"/>
      <c r="EB801" s="84"/>
      <c r="EC801" s="84"/>
    </row>
    <row r="802" spans="1:133" ht="17" x14ac:dyDescent="0.2">
      <c r="A802" s="100" t="str">
        <f>CONCATENATE(E802," ",F802)</f>
        <v>Canis familiaris</v>
      </c>
      <c r="B802" s="69" t="s">
        <v>1407</v>
      </c>
      <c r="C802" s="63" t="s">
        <v>1586</v>
      </c>
      <c r="D802" s="8" t="s">
        <v>2333</v>
      </c>
      <c r="E802" s="172" t="s">
        <v>296</v>
      </c>
      <c r="F802" s="172" t="s">
        <v>1262</v>
      </c>
      <c r="G802" s="63">
        <v>908</v>
      </c>
      <c r="H802" s="63">
        <v>4342</v>
      </c>
      <c r="I802" s="63" t="s">
        <v>100</v>
      </c>
      <c r="J802" s="63"/>
      <c r="K802" s="63" t="s">
        <v>470</v>
      </c>
      <c r="L802" s="175" t="s">
        <v>1413</v>
      </c>
      <c r="M802" s="63"/>
      <c r="N802" s="63"/>
      <c r="O802" s="63"/>
      <c r="Q802" s="63" t="s">
        <v>207</v>
      </c>
      <c r="R802" s="69" t="s">
        <v>2363</v>
      </c>
      <c r="S802" s="63"/>
      <c r="T802" s="63" t="s">
        <v>171</v>
      </c>
      <c r="U802" s="63" t="s">
        <v>1256</v>
      </c>
      <c r="X802" s="63">
        <v>10.81</v>
      </c>
      <c r="Y802" s="63"/>
      <c r="Z802" s="63"/>
      <c r="AA802" s="182">
        <v>2011.1317493336253</v>
      </c>
      <c r="AB802" s="61">
        <v>0.22900000000000001</v>
      </c>
      <c r="AC802" s="63" t="s">
        <v>1271</v>
      </c>
      <c r="AD802" s="69" t="s">
        <v>1961</v>
      </c>
      <c r="BK802" s="76"/>
      <c r="BL802" s="76"/>
      <c r="BM802" s="76"/>
      <c r="BN802" s="76"/>
      <c r="BO802" s="76"/>
      <c r="BP802" s="76"/>
      <c r="BQ802" s="76"/>
      <c r="BR802" s="76"/>
      <c r="BS802" s="76"/>
      <c r="BT802" s="76"/>
      <c r="BU802" s="76"/>
      <c r="BV802" s="76"/>
      <c r="BW802" s="76"/>
      <c r="BX802" s="76"/>
      <c r="BY802" s="76"/>
      <c r="BZ802" s="76"/>
      <c r="CA802" s="76"/>
      <c r="CB802" s="76"/>
      <c r="CC802" s="76"/>
      <c r="CD802" s="76"/>
      <c r="CE802" s="76"/>
      <c r="CF802" s="76"/>
      <c r="CG802" s="76"/>
      <c r="CH802" s="76"/>
      <c r="CI802" s="76"/>
      <c r="CJ802" s="76"/>
      <c r="CK802" s="76"/>
      <c r="CL802" s="76"/>
      <c r="CM802" s="76"/>
      <c r="CN802" s="76"/>
      <c r="CO802" s="76"/>
      <c r="CP802" s="76"/>
      <c r="CQ802" s="76"/>
      <c r="CR802" s="76"/>
      <c r="CS802" s="76"/>
      <c r="CT802" s="76"/>
      <c r="CU802" s="76"/>
      <c r="CV802" s="76"/>
      <c r="CW802" s="76"/>
      <c r="CX802" s="76"/>
      <c r="CY802" s="76"/>
      <c r="CZ802" s="76"/>
      <c r="DA802" s="76"/>
      <c r="DB802" s="76"/>
      <c r="DC802" s="76"/>
      <c r="DD802" s="76"/>
      <c r="DE802" s="76"/>
      <c r="DF802" s="76"/>
      <c r="DG802" s="76"/>
      <c r="DH802" s="76"/>
      <c r="DI802" s="76"/>
      <c r="DJ802" s="76"/>
      <c r="DK802" s="76"/>
      <c r="DL802" s="76"/>
      <c r="DM802" s="76"/>
      <c r="DN802" s="76"/>
      <c r="DO802" s="76"/>
      <c r="DP802" s="76"/>
      <c r="DQ802" s="76"/>
      <c r="DR802" s="76"/>
      <c r="DS802" s="76"/>
      <c r="DT802" s="76"/>
      <c r="DU802" s="76"/>
      <c r="DV802" s="76"/>
      <c r="DW802" s="76"/>
      <c r="DX802" s="76"/>
      <c r="DY802" s="76"/>
      <c r="DZ802" s="76"/>
      <c r="EA802" s="84"/>
      <c r="EB802" s="84"/>
      <c r="EC802" s="84"/>
    </row>
    <row r="803" spans="1:133" ht="17" x14ac:dyDescent="0.2">
      <c r="A803" s="100" t="str">
        <f>CONCATENATE(E803," ",F803)</f>
        <v>Canis familiaris</v>
      </c>
      <c r="B803" s="69"/>
      <c r="C803" s="63" t="s">
        <v>1586</v>
      </c>
      <c r="D803" s="8" t="s">
        <v>2333</v>
      </c>
      <c r="E803" s="172" t="s">
        <v>296</v>
      </c>
      <c r="F803" s="172" t="s">
        <v>1262</v>
      </c>
      <c r="G803" s="63">
        <v>908</v>
      </c>
      <c r="H803" s="63">
        <v>383</v>
      </c>
      <c r="I803" s="63" t="s">
        <v>100</v>
      </c>
      <c r="J803" s="63"/>
      <c r="K803" s="63" t="s">
        <v>175</v>
      </c>
      <c r="M803" s="63"/>
      <c r="N803" s="63"/>
      <c r="O803" s="63"/>
      <c r="Q803" s="63" t="s">
        <v>207</v>
      </c>
      <c r="R803" s="69" t="s">
        <v>2363</v>
      </c>
      <c r="S803" s="63"/>
      <c r="U803" s="63" t="s">
        <v>1256</v>
      </c>
      <c r="X803" s="63">
        <v>20.69</v>
      </c>
      <c r="Y803" s="63"/>
      <c r="Z803" s="63"/>
      <c r="AA803" s="182">
        <v>12930.785243547443</v>
      </c>
      <c r="AB803" s="61">
        <v>0.22900000000000001</v>
      </c>
      <c r="AC803" s="63" t="s">
        <v>1271</v>
      </c>
      <c r="AD803" s="69" t="s">
        <v>1961</v>
      </c>
      <c r="BK803" s="76"/>
      <c r="BL803" s="76"/>
      <c r="BM803" s="76"/>
      <c r="BN803" s="76"/>
      <c r="BO803" s="76"/>
      <c r="BP803" s="76"/>
      <c r="BQ803" s="76"/>
      <c r="BR803" s="76"/>
      <c r="BS803" s="76"/>
      <c r="BT803" s="76"/>
      <c r="BU803" s="76"/>
      <c r="BV803" s="76"/>
      <c r="BW803" s="76"/>
      <c r="BX803" s="76"/>
      <c r="BY803" s="76"/>
      <c r="BZ803" s="76"/>
      <c r="CA803" s="76"/>
      <c r="CB803" s="76"/>
      <c r="CC803" s="76"/>
      <c r="CD803" s="76"/>
      <c r="CE803" s="76"/>
      <c r="CF803" s="76"/>
      <c r="CG803" s="76"/>
      <c r="CH803" s="76"/>
      <c r="CI803" s="76"/>
      <c r="CJ803" s="76"/>
      <c r="CK803" s="76"/>
      <c r="CL803" s="76"/>
      <c r="CM803" s="76"/>
      <c r="CN803" s="76"/>
      <c r="CO803" s="76"/>
      <c r="CP803" s="76"/>
      <c r="CQ803" s="76"/>
      <c r="CR803" s="76"/>
      <c r="CS803" s="76"/>
      <c r="CT803" s="76"/>
      <c r="CU803" s="76"/>
      <c r="CV803" s="76"/>
      <c r="CW803" s="76"/>
      <c r="CX803" s="76"/>
      <c r="CY803" s="76"/>
      <c r="CZ803" s="76"/>
      <c r="DA803" s="76"/>
      <c r="DB803" s="76"/>
      <c r="DC803" s="76"/>
      <c r="DD803" s="76"/>
      <c r="DE803" s="76"/>
      <c r="DF803" s="76"/>
      <c r="DG803" s="76"/>
      <c r="DH803" s="76"/>
      <c r="DI803" s="76"/>
      <c r="DJ803" s="76"/>
      <c r="DK803" s="76"/>
      <c r="DL803" s="76"/>
      <c r="DM803" s="76"/>
      <c r="DN803" s="76"/>
      <c r="DO803" s="76"/>
      <c r="DP803" s="76"/>
      <c r="DQ803" s="76"/>
      <c r="DR803" s="76"/>
      <c r="DS803" s="76"/>
      <c r="DT803" s="76"/>
      <c r="DU803" s="76"/>
      <c r="DV803" s="76"/>
      <c r="DW803" s="76"/>
      <c r="DX803" s="76"/>
      <c r="DY803" s="76"/>
      <c r="DZ803" s="76"/>
      <c r="EA803" s="84"/>
      <c r="EB803" s="84"/>
      <c r="EC803" s="84"/>
    </row>
    <row r="804" spans="1:133" ht="17" x14ac:dyDescent="0.2">
      <c r="A804" s="100" t="str">
        <f>CONCATENATE(E804," ",F804)</f>
        <v>Canis familiaris</v>
      </c>
      <c r="B804" s="69" t="s">
        <v>1407</v>
      </c>
      <c r="C804" s="63" t="s">
        <v>1586</v>
      </c>
      <c r="D804" s="8" t="s">
        <v>2333</v>
      </c>
      <c r="E804" s="172" t="s">
        <v>296</v>
      </c>
      <c r="F804" s="172" t="s">
        <v>1262</v>
      </c>
      <c r="G804" s="63">
        <v>908</v>
      </c>
      <c r="H804" s="63">
        <v>383</v>
      </c>
      <c r="I804" s="63" t="s">
        <v>100</v>
      </c>
      <c r="J804" s="63"/>
      <c r="K804" s="63" t="s">
        <v>470</v>
      </c>
      <c r="L804" s="175" t="s">
        <v>1415</v>
      </c>
      <c r="M804" s="63"/>
      <c r="N804" s="63"/>
      <c r="O804" s="63"/>
      <c r="Q804" s="63" t="s">
        <v>1331</v>
      </c>
      <c r="R804" s="63" t="s">
        <v>2394</v>
      </c>
      <c r="S804" s="63"/>
      <c r="T804" s="63" t="s">
        <v>171</v>
      </c>
      <c r="U804" s="63" t="s">
        <v>1256</v>
      </c>
      <c r="X804" s="63">
        <v>18.47</v>
      </c>
      <c r="Y804" s="63"/>
      <c r="Z804" s="63"/>
      <c r="AA804" s="182">
        <v>9794.6561676965612</v>
      </c>
      <c r="AB804" s="61">
        <v>0.22800000000000001</v>
      </c>
      <c r="AC804" s="63" t="s">
        <v>1331</v>
      </c>
      <c r="AD804" s="69" t="s">
        <v>1961</v>
      </c>
      <c r="EA804" s="84"/>
      <c r="EB804" s="84"/>
      <c r="EC804" s="84"/>
    </row>
    <row r="805" spans="1:133" ht="17" x14ac:dyDescent="0.2">
      <c r="A805" s="100" t="str">
        <f>CONCATENATE(E805," ",F805)</f>
        <v>Canis familiaris</v>
      </c>
      <c r="B805" s="69" t="s">
        <v>1407</v>
      </c>
      <c r="C805" s="63" t="s">
        <v>1586</v>
      </c>
      <c r="D805" s="8" t="s">
        <v>2333</v>
      </c>
      <c r="E805" s="172" t="s">
        <v>296</v>
      </c>
      <c r="F805" s="172" t="s">
        <v>1262</v>
      </c>
      <c r="G805" s="63">
        <v>908</v>
      </c>
      <c r="H805" s="63">
        <v>3845</v>
      </c>
      <c r="I805" s="63" t="s">
        <v>100</v>
      </c>
      <c r="J805" s="63"/>
      <c r="K805" s="63" t="s">
        <v>1222</v>
      </c>
      <c r="L805" s="175" t="s">
        <v>1419</v>
      </c>
      <c r="M805" s="63"/>
      <c r="N805" s="63"/>
      <c r="O805" s="63"/>
      <c r="Q805" s="63" t="s">
        <v>1331</v>
      </c>
      <c r="R805" s="63" t="s">
        <v>2394</v>
      </c>
      <c r="S805" s="63"/>
      <c r="T805" s="63" t="s">
        <v>171</v>
      </c>
      <c r="U805" s="63" t="s">
        <v>1256</v>
      </c>
      <c r="X805" s="63">
        <v>19.68</v>
      </c>
      <c r="Y805" s="63"/>
      <c r="Z805" s="63"/>
      <c r="AA805" s="182">
        <v>11522.112729733133</v>
      </c>
      <c r="AB805" s="61">
        <v>0.22800000000000001</v>
      </c>
      <c r="AC805" s="63" t="s">
        <v>1331</v>
      </c>
      <c r="AD805" s="69" t="s">
        <v>1961</v>
      </c>
      <c r="EA805" s="84"/>
      <c r="EB805" s="84"/>
      <c r="EC805" s="84"/>
    </row>
    <row r="806" spans="1:133" ht="17" x14ac:dyDescent="0.2">
      <c r="A806" s="100" t="str">
        <f>CONCATENATE(E806," ",F806)</f>
        <v>Canis familiaris</v>
      </c>
      <c r="B806" s="69" t="s">
        <v>1407</v>
      </c>
      <c r="C806" s="63" t="s">
        <v>1586</v>
      </c>
      <c r="D806" s="8" t="s">
        <v>2333</v>
      </c>
      <c r="E806" s="172" t="s">
        <v>296</v>
      </c>
      <c r="F806" s="172" t="s">
        <v>1262</v>
      </c>
      <c r="G806" s="63">
        <v>908</v>
      </c>
      <c r="H806" s="63">
        <v>2143</v>
      </c>
      <c r="I806" s="63" t="s">
        <v>100</v>
      </c>
      <c r="J806" s="63"/>
      <c r="K806" s="63" t="s">
        <v>470</v>
      </c>
      <c r="L806" s="175" t="s">
        <v>1417</v>
      </c>
      <c r="M806" s="63"/>
      <c r="N806" s="63"/>
      <c r="O806" s="63"/>
      <c r="Q806" s="63" t="s">
        <v>1208</v>
      </c>
      <c r="R806" s="69" t="s">
        <v>2388</v>
      </c>
      <c r="S806" s="63"/>
      <c r="U806" s="63" t="s">
        <v>1256</v>
      </c>
      <c r="X806" s="63">
        <v>17.34</v>
      </c>
      <c r="Y806" s="63"/>
      <c r="Z806" s="63"/>
      <c r="AA806" s="182">
        <v>11308.614665322941</v>
      </c>
      <c r="AB806" s="61">
        <v>0.20799999999999999</v>
      </c>
      <c r="AC806" s="63" t="s">
        <v>138</v>
      </c>
      <c r="AD806" s="69" t="s">
        <v>1961</v>
      </c>
    </row>
    <row r="807" spans="1:133" ht="17" x14ac:dyDescent="0.2">
      <c r="A807" s="100" t="str">
        <f>CONCATENATE(E807," ",F807)</f>
        <v>Canis familiaris</v>
      </c>
      <c r="B807" s="69" t="s">
        <v>1359</v>
      </c>
      <c r="C807" s="63" t="s">
        <v>1586</v>
      </c>
      <c r="D807" s="8" t="s">
        <v>2333</v>
      </c>
      <c r="E807" s="172" t="s">
        <v>296</v>
      </c>
      <c r="F807" s="172" t="s">
        <v>1262</v>
      </c>
      <c r="G807" s="63">
        <v>41229</v>
      </c>
      <c r="H807" s="63">
        <v>9951</v>
      </c>
      <c r="I807" s="63" t="s">
        <v>1360</v>
      </c>
      <c r="J807" s="63"/>
      <c r="K807" s="63" t="s">
        <v>470</v>
      </c>
      <c r="L807" s="175" t="s">
        <v>1362</v>
      </c>
      <c r="M807" s="63"/>
      <c r="N807" s="63"/>
      <c r="O807" s="63"/>
      <c r="Q807" s="63" t="s">
        <v>1324</v>
      </c>
      <c r="R807" s="63" t="s">
        <v>1514</v>
      </c>
      <c r="S807" s="63" t="s">
        <v>2400</v>
      </c>
      <c r="T807" s="63" t="s">
        <v>166</v>
      </c>
      <c r="U807" s="63" t="s">
        <v>1256</v>
      </c>
      <c r="V807" s="63">
        <v>10.46</v>
      </c>
      <c r="X807" s="63"/>
      <c r="Z807" s="63"/>
      <c r="AA807" s="182">
        <v>6301.6746769657411</v>
      </c>
      <c r="AB807" s="61">
        <v>0.20300000000000001</v>
      </c>
      <c r="AC807" s="63" t="s">
        <v>1324</v>
      </c>
      <c r="AD807" s="69" t="s">
        <v>1961</v>
      </c>
      <c r="BK807" s="76"/>
      <c r="BL807" s="76"/>
      <c r="BM807" s="76"/>
      <c r="BN807" s="76"/>
      <c r="BO807" s="76"/>
      <c r="BP807" s="76"/>
      <c r="BQ807" s="76"/>
      <c r="BR807" s="76"/>
      <c r="BS807" s="76"/>
      <c r="BT807" s="76"/>
      <c r="BU807" s="76"/>
      <c r="BV807" s="76"/>
      <c r="BW807" s="76"/>
      <c r="BX807" s="76"/>
      <c r="BY807" s="76"/>
      <c r="BZ807" s="76"/>
      <c r="CA807" s="76"/>
      <c r="CB807" s="76"/>
      <c r="CC807" s="76"/>
      <c r="CD807" s="76"/>
      <c r="CE807" s="76"/>
      <c r="CF807" s="76"/>
      <c r="CG807" s="76"/>
      <c r="CH807" s="76"/>
      <c r="CI807" s="76"/>
      <c r="CJ807" s="76"/>
      <c r="CK807" s="76"/>
      <c r="CL807" s="76"/>
      <c r="CM807" s="76"/>
      <c r="CN807" s="76"/>
      <c r="CO807" s="76"/>
      <c r="CP807" s="76"/>
      <c r="CQ807" s="76"/>
      <c r="CR807" s="76"/>
      <c r="CS807" s="76"/>
      <c r="CT807" s="76"/>
      <c r="CU807" s="76"/>
      <c r="CV807" s="76"/>
      <c r="CW807" s="76"/>
      <c r="CX807" s="76"/>
      <c r="CY807" s="76"/>
      <c r="CZ807" s="76"/>
      <c r="DA807" s="76"/>
      <c r="DB807" s="76"/>
      <c r="DC807" s="76"/>
      <c r="DD807" s="76"/>
      <c r="DE807" s="76"/>
      <c r="DF807" s="76"/>
      <c r="DG807" s="76"/>
      <c r="DH807" s="76"/>
      <c r="DI807" s="76"/>
      <c r="DJ807" s="76"/>
      <c r="DK807" s="76"/>
      <c r="DL807" s="76"/>
      <c r="DM807" s="76"/>
      <c r="DN807" s="76"/>
      <c r="DO807" s="76"/>
      <c r="DP807" s="76"/>
      <c r="DQ807" s="76"/>
      <c r="DR807" s="76"/>
      <c r="DS807" s="76"/>
      <c r="DT807" s="76"/>
      <c r="DU807" s="76"/>
      <c r="DV807" s="76"/>
      <c r="DW807" s="76"/>
      <c r="DX807" s="76"/>
      <c r="DY807" s="76"/>
      <c r="DZ807" s="76"/>
      <c r="EA807" s="76"/>
      <c r="EB807" s="76"/>
      <c r="EC807" s="76"/>
    </row>
    <row r="808" spans="1:133" ht="17" x14ac:dyDescent="0.2">
      <c r="A808" s="100" t="str">
        <f>CONCATENATE(E808," ",F808)</f>
        <v>Canis familiaris</v>
      </c>
      <c r="B808" s="69" t="s">
        <v>1261</v>
      </c>
      <c r="C808" s="63" t="s">
        <v>1586</v>
      </c>
      <c r="D808" s="8" t="s">
        <v>2333</v>
      </c>
      <c r="E808" s="172" t="s">
        <v>296</v>
      </c>
      <c r="F808" s="172" t="s">
        <v>1262</v>
      </c>
      <c r="G808" s="63">
        <v>43133</v>
      </c>
      <c r="H808" s="63">
        <v>214</v>
      </c>
      <c r="I808" s="63" t="s">
        <v>546</v>
      </c>
      <c r="J808" s="63" t="s">
        <v>1056</v>
      </c>
      <c r="K808" s="63" t="s">
        <v>470</v>
      </c>
      <c r="L808" s="175" t="s">
        <v>1273</v>
      </c>
      <c r="M808" s="63"/>
      <c r="N808" s="63"/>
      <c r="O808" s="63"/>
      <c r="Q808" s="63" t="s">
        <v>1319</v>
      </c>
      <c r="R808" s="63" t="s">
        <v>1629</v>
      </c>
      <c r="S808" s="63" t="s">
        <v>2357</v>
      </c>
      <c r="T808" s="63" t="s">
        <v>171</v>
      </c>
      <c r="U808" s="63" t="s">
        <v>1256</v>
      </c>
      <c r="V808" s="63">
        <v>9.06</v>
      </c>
      <c r="X808" s="63"/>
      <c r="Y808" s="63"/>
      <c r="Z808" s="63"/>
      <c r="AA808" s="181">
        <f>10^((2.68*(LOG(V808)))+(1.23))</f>
        <v>6238.8360039198924</v>
      </c>
      <c r="AB808" s="61">
        <v>0.17399999999999999</v>
      </c>
      <c r="AC808" s="63" t="s">
        <v>1319</v>
      </c>
      <c r="AD808" s="69" t="s">
        <v>1961</v>
      </c>
      <c r="BK808" s="76"/>
      <c r="BL808" s="76"/>
      <c r="BM808" s="76"/>
      <c r="BN808" s="76"/>
      <c r="BO808" s="76"/>
      <c r="BP808" s="76"/>
      <c r="BQ808" s="76"/>
      <c r="BR808" s="76"/>
      <c r="BS808" s="76"/>
      <c r="BT808" s="76"/>
      <c r="BU808" s="76"/>
      <c r="BV808" s="76"/>
      <c r="BW808" s="76"/>
      <c r="BX808" s="76"/>
      <c r="BY808" s="76"/>
      <c r="BZ808" s="76"/>
      <c r="CA808" s="76"/>
      <c r="CB808" s="76"/>
      <c r="CC808" s="76"/>
      <c r="CD808" s="76"/>
      <c r="CE808" s="76"/>
      <c r="CF808" s="76"/>
      <c r="CG808" s="76"/>
      <c r="CH808" s="76"/>
      <c r="CI808" s="76"/>
      <c r="CJ808" s="76"/>
      <c r="CK808" s="76"/>
      <c r="CL808" s="76"/>
      <c r="CM808" s="76"/>
      <c r="CN808" s="76"/>
      <c r="CO808" s="76"/>
      <c r="CP808" s="76"/>
      <c r="CQ808" s="76"/>
      <c r="CR808" s="76"/>
      <c r="CS808" s="76"/>
      <c r="CT808" s="76"/>
      <c r="CU808" s="76"/>
      <c r="CV808" s="76"/>
      <c r="CW808" s="76"/>
      <c r="CX808" s="76"/>
      <c r="CY808" s="76"/>
      <c r="CZ808" s="76"/>
      <c r="DA808" s="76"/>
      <c r="DB808" s="76"/>
      <c r="DC808" s="76"/>
      <c r="DD808" s="76"/>
      <c r="DE808" s="76"/>
      <c r="DF808" s="76"/>
      <c r="DG808" s="76"/>
      <c r="DH808" s="76"/>
      <c r="DI808" s="76"/>
      <c r="DJ808" s="76"/>
      <c r="DK808" s="76"/>
      <c r="DL808" s="76"/>
      <c r="DM808" s="76"/>
      <c r="DN808" s="76"/>
      <c r="DO808" s="76"/>
      <c r="DP808" s="76"/>
      <c r="DQ808" s="76"/>
      <c r="DR808" s="76"/>
      <c r="DS808" s="76"/>
      <c r="DT808" s="76"/>
      <c r="DU808" s="76"/>
      <c r="DV808" s="76"/>
      <c r="DW808" s="76"/>
      <c r="DX808" s="76"/>
      <c r="DY808" s="76"/>
      <c r="DZ808" s="76"/>
      <c r="EA808" s="76"/>
      <c r="EB808" s="76"/>
      <c r="EC808" s="76"/>
    </row>
    <row r="809" spans="1:133" ht="17" x14ac:dyDescent="0.2">
      <c r="A809" s="100" t="str">
        <f>CONCATENATE(E809," ",F809)</f>
        <v>Canis familiaris</v>
      </c>
      <c r="B809" s="69" t="s">
        <v>1261</v>
      </c>
      <c r="C809" s="63" t="s">
        <v>1586</v>
      </c>
      <c r="D809" s="8" t="s">
        <v>2333</v>
      </c>
      <c r="E809" s="172" t="s">
        <v>296</v>
      </c>
      <c r="F809" s="172" t="s">
        <v>1262</v>
      </c>
      <c r="G809" s="63">
        <v>43133</v>
      </c>
      <c r="H809" s="63">
        <v>216</v>
      </c>
      <c r="I809" s="63" t="s">
        <v>546</v>
      </c>
      <c r="J809" s="63" t="s">
        <v>1056</v>
      </c>
      <c r="K809" s="63" t="s">
        <v>470</v>
      </c>
      <c r="L809" s="175" t="s">
        <v>1266</v>
      </c>
      <c r="M809" s="63"/>
      <c r="N809" s="63"/>
      <c r="O809" s="63"/>
      <c r="Q809" s="63" t="s">
        <v>207</v>
      </c>
      <c r="R809" s="69" t="s">
        <v>2363</v>
      </c>
      <c r="S809" s="63"/>
      <c r="T809" s="63" t="s">
        <v>171</v>
      </c>
      <c r="U809" s="63" t="s">
        <v>1256</v>
      </c>
      <c r="X809" s="63">
        <v>18</v>
      </c>
      <c r="Y809" s="63"/>
      <c r="Z809" s="63"/>
      <c r="AA809" s="182">
        <v>8674.2546184423318</v>
      </c>
      <c r="AB809" s="61">
        <v>0.22900000000000001</v>
      </c>
      <c r="AC809" s="63" t="s">
        <v>1271</v>
      </c>
      <c r="AD809" s="69" t="s">
        <v>1961</v>
      </c>
      <c r="EA809" s="76"/>
      <c r="EB809" s="76"/>
      <c r="EC809" s="76"/>
    </row>
    <row r="810" spans="1:133" ht="17" x14ac:dyDescent="0.2">
      <c r="A810" s="100" t="str">
        <f>CONCATENATE(E810," ",F810)</f>
        <v>Canis familiaris</v>
      </c>
      <c r="B810" s="69" t="s">
        <v>1261</v>
      </c>
      <c r="C810" s="63" t="s">
        <v>1586</v>
      </c>
      <c r="D810" s="8" t="s">
        <v>2333</v>
      </c>
      <c r="E810" s="172" t="s">
        <v>296</v>
      </c>
      <c r="F810" s="172" t="s">
        <v>1262</v>
      </c>
      <c r="G810" s="63">
        <v>43133</v>
      </c>
      <c r="H810" s="63">
        <v>231</v>
      </c>
      <c r="I810" s="63" t="s">
        <v>546</v>
      </c>
      <c r="J810" s="63" t="s">
        <v>1056</v>
      </c>
      <c r="K810" s="63" t="s">
        <v>470</v>
      </c>
      <c r="L810" s="175" t="s">
        <v>1264</v>
      </c>
      <c r="M810" s="63"/>
      <c r="N810" s="63"/>
      <c r="O810" s="63"/>
      <c r="Q810" s="63" t="s">
        <v>207</v>
      </c>
      <c r="R810" s="69" t="s">
        <v>2363</v>
      </c>
      <c r="S810" s="63"/>
      <c r="T810" s="63" t="s">
        <v>166</v>
      </c>
      <c r="U810" s="63" t="s">
        <v>1256</v>
      </c>
      <c r="X810" s="63">
        <v>16.809999999999999</v>
      </c>
      <c r="Y810" s="63"/>
      <c r="Z810" s="63"/>
      <c r="AA810" s="182">
        <v>7129.8674246126611</v>
      </c>
      <c r="AB810" s="61">
        <v>0.22900000000000001</v>
      </c>
      <c r="AC810" s="63" t="s">
        <v>1271</v>
      </c>
      <c r="AD810" s="69" t="s">
        <v>1961</v>
      </c>
      <c r="EA810" s="76"/>
      <c r="EB810" s="76"/>
      <c r="EC810" s="76"/>
    </row>
    <row r="811" spans="1:133" ht="17" x14ac:dyDescent="0.2">
      <c r="A811" s="100" t="str">
        <f>CONCATENATE(E811," ",F811)</f>
        <v>Canis familiaris</v>
      </c>
      <c r="B811" s="69" t="s">
        <v>1261</v>
      </c>
      <c r="C811" s="63" t="s">
        <v>1586</v>
      </c>
      <c r="D811" s="8" t="s">
        <v>2333</v>
      </c>
      <c r="E811" s="172" t="s">
        <v>296</v>
      </c>
      <c r="F811" s="172" t="s">
        <v>1262</v>
      </c>
      <c r="G811" s="63">
        <v>43133</v>
      </c>
      <c r="H811" s="63">
        <v>219</v>
      </c>
      <c r="I811" s="63" t="s">
        <v>546</v>
      </c>
      <c r="J811" s="63" t="s">
        <v>1056</v>
      </c>
      <c r="K811" s="63" t="s">
        <v>470</v>
      </c>
      <c r="L811" s="175" t="s">
        <v>1266</v>
      </c>
      <c r="M811" s="63"/>
      <c r="N811" s="63"/>
      <c r="O811" s="63"/>
      <c r="Q811" s="63" t="s">
        <v>1322</v>
      </c>
      <c r="R811" s="63" t="s">
        <v>379</v>
      </c>
      <c r="S811" s="63"/>
      <c r="T811" s="63" t="s">
        <v>166</v>
      </c>
      <c r="U811" s="63" t="s">
        <v>1256</v>
      </c>
      <c r="X811" s="63">
        <v>120.3</v>
      </c>
      <c r="Y811" s="63"/>
      <c r="Z811" s="63"/>
      <c r="AA811" s="182">
        <v>5339.6725284842023</v>
      </c>
      <c r="AB811" s="61">
        <v>0.19700000000000001</v>
      </c>
      <c r="AC811" s="63" t="s">
        <v>1322</v>
      </c>
      <c r="AD811" s="69" t="s">
        <v>1961</v>
      </c>
      <c r="BK811" s="76"/>
      <c r="BL811" s="76"/>
      <c r="BM811" s="76"/>
      <c r="BN811" s="76"/>
      <c r="BO811" s="76"/>
      <c r="BP811" s="76"/>
      <c r="BQ811" s="76"/>
      <c r="BR811" s="76"/>
      <c r="BS811" s="76"/>
      <c r="BT811" s="76"/>
      <c r="BU811" s="76"/>
      <c r="BV811" s="76"/>
      <c r="BW811" s="76"/>
      <c r="BX811" s="76"/>
      <c r="BY811" s="76"/>
      <c r="BZ811" s="76"/>
      <c r="CA811" s="76"/>
      <c r="CB811" s="76"/>
      <c r="CC811" s="76"/>
      <c r="CD811" s="76"/>
      <c r="CE811" s="76"/>
      <c r="CF811" s="76"/>
      <c r="CG811" s="76"/>
      <c r="CH811" s="76"/>
      <c r="CI811" s="76"/>
      <c r="CJ811" s="76"/>
      <c r="CK811" s="76"/>
      <c r="CL811" s="76"/>
      <c r="CM811" s="76"/>
      <c r="CN811" s="76"/>
      <c r="CO811" s="76"/>
      <c r="CP811" s="76"/>
      <c r="CQ811" s="76"/>
      <c r="CR811" s="76"/>
      <c r="CS811" s="76"/>
      <c r="CT811" s="76"/>
      <c r="CU811" s="76"/>
      <c r="CV811" s="76"/>
      <c r="CW811" s="76"/>
      <c r="CX811" s="76"/>
      <c r="CY811" s="76"/>
      <c r="CZ811" s="76"/>
      <c r="DA811" s="76"/>
      <c r="DB811" s="76"/>
      <c r="DC811" s="76"/>
      <c r="DD811" s="76"/>
      <c r="DE811" s="76"/>
      <c r="DF811" s="76"/>
      <c r="DG811" s="76"/>
      <c r="DH811" s="76"/>
      <c r="DI811" s="76"/>
      <c r="DJ811" s="76"/>
      <c r="DK811" s="76"/>
      <c r="DL811" s="76"/>
      <c r="DM811" s="76"/>
      <c r="DN811" s="76"/>
      <c r="DO811" s="76"/>
      <c r="DP811" s="76"/>
      <c r="DQ811" s="76"/>
      <c r="DR811" s="76"/>
      <c r="DS811" s="76"/>
      <c r="DT811" s="76"/>
      <c r="DU811" s="76"/>
      <c r="DV811" s="76"/>
      <c r="DW811" s="76"/>
      <c r="DX811" s="76"/>
      <c r="DY811" s="76"/>
      <c r="DZ811" s="76"/>
      <c r="EA811" s="76"/>
      <c r="EB811" s="76"/>
      <c r="EC811" s="76"/>
    </row>
    <row r="812" spans="1:133" ht="17" x14ac:dyDescent="0.2">
      <c r="A812" s="100" t="str">
        <f>CONCATENATE(E812," ",F812)</f>
        <v>Canis familiaris</v>
      </c>
      <c r="B812" s="69" t="s">
        <v>1261</v>
      </c>
      <c r="C812" s="63" t="s">
        <v>1586</v>
      </c>
      <c r="D812" s="8" t="s">
        <v>2333</v>
      </c>
      <c r="E812" s="172" t="s">
        <v>296</v>
      </c>
      <c r="F812" s="172" t="s">
        <v>1262</v>
      </c>
      <c r="G812" s="63">
        <v>43133</v>
      </c>
      <c r="H812" s="63">
        <v>220</v>
      </c>
      <c r="I812" s="63" t="s">
        <v>546</v>
      </c>
      <c r="J812" s="63" t="s">
        <v>1056</v>
      </c>
      <c r="K812" s="63" t="s">
        <v>470</v>
      </c>
      <c r="L812" s="175" t="s">
        <v>1266</v>
      </c>
      <c r="M812" s="63"/>
      <c r="N812" s="63"/>
      <c r="O812" s="63"/>
      <c r="Q812" s="63" t="s">
        <v>1331</v>
      </c>
      <c r="R812" s="63" t="s">
        <v>2394</v>
      </c>
      <c r="S812" s="63"/>
      <c r="T812" s="63" t="s">
        <v>171</v>
      </c>
      <c r="U812" s="63" t="s">
        <v>1256</v>
      </c>
      <c r="X812" s="63">
        <v>15.17</v>
      </c>
      <c r="Y812" s="63"/>
      <c r="Z812" s="63"/>
      <c r="AA812" s="182">
        <v>5918.0119564843471</v>
      </c>
      <c r="AB812" s="61">
        <v>0.22800000000000001</v>
      </c>
      <c r="AC812" s="63" t="s">
        <v>1331</v>
      </c>
      <c r="AD812" s="69" t="s">
        <v>1961</v>
      </c>
      <c r="BK812" s="76"/>
      <c r="BL812" s="76"/>
      <c r="BM812" s="76"/>
      <c r="BN812" s="76"/>
      <c r="BO812" s="76"/>
      <c r="BP812" s="76"/>
      <c r="BQ812" s="76"/>
      <c r="BR812" s="76"/>
      <c r="BS812" s="76"/>
      <c r="BT812" s="76"/>
      <c r="BU812" s="76"/>
      <c r="BV812" s="76"/>
      <c r="BW812" s="76"/>
      <c r="BX812" s="76"/>
      <c r="BY812" s="76"/>
      <c r="BZ812" s="76"/>
      <c r="CA812" s="76"/>
      <c r="CB812" s="76"/>
      <c r="CC812" s="76"/>
      <c r="CD812" s="76"/>
      <c r="CE812" s="76"/>
      <c r="CF812" s="76"/>
      <c r="CG812" s="76"/>
      <c r="CH812" s="76"/>
      <c r="CI812" s="76"/>
      <c r="CJ812" s="76"/>
      <c r="CK812" s="76"/>
      <c r="CL812" s="76"/>
      <c r="CM812" s="76"/>
      <c r="CN812" s="76"/>
      <c r="CO812" s="76"/>
      <c r="CP812" s="76"/>
      <c r="CQ812" s="76"/>
      <c r="CR812" s="76"/>
      <c r="CS812" s="76"/>
      <c r="CT812" s="76"/>
      <c r="CU812" s="76"/>
      <c r="CV812" s="76"/>
      <c r="CW812" s="76"/>
      <c r="CX812" s="76"/>
      <c r="CY812" s="76"/>
      <c r="CZ812" s="76"/>
      <c r="DA812" s="76"/>
      <c r="DB812" s="76"/>
      <c r="DC812" s="76"/>
      <c r="DD812" s="76"/>
      <c r="DE812" s="76"/>
      <c r="DF812" s="76"/>
      <c r="DG812" s="76"/>
      <c r="DH812" s="76"/>
      <c r="DI812" s="76"/>
      <c r="DJ812" s="76"/>
      <c r="DK812" s="76"/>
      <c r="DL812" s="76"/>
      <c r="DM812" s="76"/>
      <c r="DN812" s="76"/>
      <c r="DO812" s="76"/>
      <c r="DP812" s="76"/>
      <c r="DQ812" s="76"/>
      <c r="DR812" s="76"/>
      <c r="DS812" s="76"/>
      <c r="DT812" s="76"/>
      <c r="DU812" s="76"/>
      <c r="DV812" s="76"/>
      <c r="DW812" s="76"/>
      <c r="DX812" s="76"/>
      <c r="DY812" s="76"/>
      <c r="DZ812" s="76"/>
      <c r="EA812" s="76"/>
      <c r="EB812" s="76"/>
      <c r="EC812" s="76"/>
    </row>
    <row r="813" spans="1:133" ht="17" x14ac:dyDescent="0.2">
      <c r="A813" s="100" t="str">
        <f>CONCATENATE(E813," ",F813)</f>
        <v>Canis familiaris</v>
      </c>
      <c r="B813" s="69" t="s">
        <v>1305</v>
      </c>
      <c r="C813" s="63" t="s">
        <v>1586</v>
      </c>
      <c r="D813" s="8" t="s">
        <v>2333</v>
      </c>
      <c r="E813" s="172" t="s">
        <v>296</v>
      </c>
      <c r="F813" s="172" t="s">
        <v>1262</v>
      </c>
      <c r="G813" s="63">
        <v>43202</v>
      </c>
      <c r="H813" s="63">
        <v>79</v>
      </c>
      <c r="I813" s="63" t="s">
        <v>1475</v>
      </c>
      <c r="J813" s="63"/>
      <c r="K813" s="63" t="s">
        <v>470</v>
      </c>
      <c r="L813" s="175" t="s">
        <v>1477</v>
      </c>
      <c r="M813" s="63"/>
      <c r="N813" s="63"/>
      <c r="O813" s="63"/>
      <c r="Q813" s="63" t="s">
        <v>1298</v>
      </c>
      <c r="R813" s="63" t="s">
        <v>1629</v>
      </c>
      <c r="S813" s="63" t="s">
        <v>2358</v>
      </c>
      <c r="T813" s="63" t="s">
        <v>166</v>
      </c>
      <c r="U813" s="63" t="s">
        <v>1256</v>
      </c>
      <c r="X813" s="63"/>
      <c r="Y813" s="63">
        <v>24.79</v>
      </c>
      <c r="Z813" s="63"/>
      <c r="AA813" s="181">
        <f>10^((2.86*(LOG(Y813)))+(-0.12))</f>
        <v>7372.7730665764057</v>
      </c>
      <c r="AB813" s="61">
        <v>0.14299999999999999</v>
      </c>
      <c r="AC813" s="63" t="s">
        <v>1298</v>
      </c>
      <c r="AD813" s="69" t="s">
        <v>1961</v>
      </c>
      <c r="BK813" s="76"/>
      <c r="BL813" s="76"/>
      <c r="BM813" s="76"/>
      <c r="BN813" s="76"/>
      <c r="BO813" s="76"/>
      <c r="BP813" s="76"/>
      <c r="BQ813" s="76"/>
      <c r="BR813" s="76"/>
      <c r="BS813" s="76"/>
      <c r="BT813" s="76"/>
      <c r="BU813" s="76"/>
      <c r="BV813" s="76"/>
      <c r="BW813" s="76"/>
      <c r="BX813" s="76"/>
      <c r="BY813" s="76"/>
      <c r="BZ813" s="76"/>
      <c r="CA813" s="76"/>
      <c r="CB813" s="76"/>
      <c r="CC813" s="76"/>
      <c r="CD813" s="76"/>
      <c r="CE813" s="76"/>
      <c r="CF813" s="76"/>
      <c r="CG813" s="76"/>
      <c r="CH813" s="76"/>
      <c r="CI813" s="76"/>
      <c r="CJ813" s="76"/>
      <c r="CK813" s="76"/>
      <c r="CL813" s="76"/>
      <c r="CM813" s="76"/>
      <c r="CN813" s="76"/>
      <c r="CO813" s="76"/>
      <c r="CP813" s="76"/>
      <c r="CQ813" s="76"/>
      <c r="CR813" s="76"/>
      <c r="CS813" s="76"/>
      <c r="CT813" s="76"/>
      <c r="CU813" s="76"/>
      <c r="CV813" s="76"/>
      <c r="CW813" s="76"/>
      <c r="CX813" s="76"/>
      <c r="CY813" s="76"/>
      <c r="CZ813" s="76"/>
      <c r="DA813" s="76"/>
      <c r="DB813" s="76"/>
      <c r="DC813" s="76"/>
      <c r="DD813" s="76"/>
      <c r="DE813" s="76"/>
      <c r="DF813" s="76"/>
      <c r="DG813" s="76"/>
      <c r="DH813" s="76"/>
      <c r="DI813" s="76"/>
      <c r="DJ813" s="76"/>
      <c r="DK813" s="76"/>
      <c r="DL813" s="76"/>
      <c r="DM813" s="76"/>
      <c r="DN813" s="76"/>
      <c r="DO813" s="76"/>
      <c r="DP813" s="76"/>
      <c r="DQ813" s="76"/>
      <c r="DR813" s="76"/>
      <c r="DS813" s="76"/>
      <c r="DT813" s="76"/>
      <c r="DU813" s="76"/>
      <c r="DV813" s="76"/>
      <c r="DW813" s="76"/>
      <c r="DX813" s="76"/>
      <c r="DY813" s="76"/>
      <c r="DZ813" s="76"/>
      <c r="EA813" s="76"/>
      <c r="EB813" s="76"/>
      <c r="EC813" s="76"/>
    </row>
    <row r="814" spans="1:133" ht="17" x14ac:dyDescent="0.2">
      <c r="A814" s="100" t="str">
        <f>CONCATENATE(E814," ",F814)</f>
        <v>Canis familiaris</v>
      </c>
      <c r="B814" s="69" t="s">
        <v>1305</v>
      </c>
      <c r="C814" s="63" t="s">
        <v>1586</v>
      </c>
      <c r="D814" s="8" t="s">
        <v>2333</v>
      </c>
      <c r="E814" s="172" t="s">
        <v>296</v>
      </c>
      <c r="F814" s="172" t="s">
        <v>1262</v>
      </c>
      <c r="G814" s="63">
        <v>43202</v>
      </c>
      <c r="H814" s="63">
        <v>81</v>
      </c>
      <c r="I814" s="63" t="s">
        <v>1475</v>
      </c>
      <c r="J814" s="63"/>
      <c r="K814" s="63" t="s">
        <v>470</v>
      </c>
      <c r="L814" s="175" t="s">
        <v>1477</v>
      </c>
      <c r="M814" s="63"/>
      <c r="N814" s="63"/>
      <c r="O814" s="63"/>
      <c r="Q814" s="63" t="s">
        <v>1298</v>
      </c>
      <c r="R814" s="63" t="s">
        <v>1629</v>
      </c>
      <c r="S814" s="63" t="s">
        <v>2358</v>
      </c>
      <c r="T814" s="63" t="s">
        <v>171</v>
      </c>
      <c r="U814" s="63" t="s">
        <v>1256</v>
      </c>
      <c r="X814" s="63"/>
      <c r="Y814" s="63">
        <v>24.87</v>
      </c>
      <c r="Z814" s="63"/>
      <c r="AA814" s="181">
        <f>10^((2.86*(LOG(Y814)))+(-0.12))</f>
        <v>7441.0246951964291</v>
      </c>
      <c r="AB814" s="61">
        <v>0.14299999999999999</v>
      </c>
      <c r="AC814" s="63" t="s">
        <v>1298</v>
      </c>
      <c r="AD814" s="69" t="s">
        <v>1961</v>
      </c>
      <c r="BK814" s="76"/>
      <c r="BL814" s="76"/>
      <c r="BM814" s="76"/>
      <c r="BN814" s="76"/>
      <c r="BO814" s="76"/>
      <c r="BP814" s="76"/>
      <c r="BQ814" s="76"/>
      <c r="BR814" s="76"/>
      <c r="BS814" s="76"/>
      <c r="BT814" s="76"/>
      <c r="BU814" s="76"/>
      <c r="BV814" s="76"/>
      <c r="BW814" s="76"/>
      <c r="BX814" s="76"/>
      <c r="BY814" s="76"/>
      <c r="BZ814" s="76"/>
      <c r="CA814" s="76"/>
      <c r="CB814" s="76"/>
      <c r="CC814" s="76"/>
      <c r="CD814" s="76"/>
      <c r="CE814" s="76"/>
      <c r="CF814" s="76"/>
      <c r="CG814" s="76"/>
      <c r="CH814" s="76"/>
      <c r="CI814" s="76"/>
      <c r="CJ814" s="76"/>
      <c r="CK814" s="76"/>
      <c r="CL814" s="76"/>
      <c r="CM814" s="76"/>
      <c r="CN814" s="76"/>
      <c r="CO814" s="76"/>
      <c r="CP814" s="76"/>
      <c r="CQ814" s="76"/>
      <c r="CR814" s="76"/>
      <c r="CS814" s="76"/>
      <c r="CT814" s="76"/>
      <c r="CU814" s="76"/>
      <c r="CV814" s="76"/>
      <c r="CW814" s="76"/>
      <c r="CX814" s="76"/>
      <c r="CY814" s="76"/>
      <c r="CZ814" s="76"/>
      <c r="DA814" s="76"/>
      <c r="DB814" s="76"/>
      <c r="DC814" s="76"/>
      <c r="DD814" s="76"/>
      <c r="DE814" s="76"/>
      <c r="DF814" s="76"/>
      <c r="DG814" s="76"/>
      <c r="DH814" s="76"/>
      <c r="DI814" s="76"/>
      <c r="DJ814" s="76"/>
      <c r="DK814" s="76"/>
      <c r="DL814" s="76"/>
      <c r="DM814" s="76"/>
      <c r="DN814" s="76"/>
      <c r="DO814" s="76"/>
      <c r="DP814" s="76"/>
      <c r="DQ814" s="76"/>
      <c r="DR814" s="76"/>
      <c r="DS814" s="76"/>
      <c r="DT814" s="76"/>
      <c r="DU814" s="76"/>
      <c r="DV814" s="76"/>
      <c r="DW814" s="76"/>
      <c r="DX814" s="76"/>
      <c r="DY814" s="76"/>
      <c r="DZ814" s="76"/>
      <c r="EA814" s="76"/>
      <c r="EB814" s="76"/>
      <c r="EC814" s="76"/>
    </row>
    <row r="815" spans="1:133" ht="17" x14ac:dyDescent="0.2">
      <c r="A815" s="100" t="str">
        <f>CONCATENATE(E815," ",F815)</f>
        <v>Canis familiaris</v>
      </c>
      <c r="B815" s="69" t="s">
        <v>1305</v>
      </c>
      <c r="C815" s="63" t="s">
        <v>1586</v>
      </c>
      <c r="D815" s="8" t="s">
        <v>2333</v>
      </c>
      <c r="E815" s="172" t="s">
        <v>296</v>
      </c>
      <c r="F815" s="172" t="s">
        <v>1262</v>
      </c>
      <c r="G815" s="63">
        <v>43202</v>
      </c>
      <c r="H815" s="63">
        <v>77</v>
      </c>
      <c r="I815" s="63" t="s">
        <v>1475</v>
      </c>
      <c r="J815" s="63"/>
      <c r="K815" s="63" t="s">
        <v>470</v>
      </c>
      <c r="L815" s="175" t="s">
        <v>1477</v>
      </c>
      <c r="M815" s="63"/>
      <c r="N815" s="63"/>
      <c r="O815" s="63"/>
      <c r="Q815" s="63" t="s">
        <v>1324</v>
      </c>
      <c r="R815" s="63" t="s">
        <v>1514</v>
      </c>
      <c r="S815" s="63" t="s">
        <v>2400</v>
      </c>
      <c r="T815" s="63" t="s">
        <v>166</v>
      </c>
      <c r="U815" s="63" t="s">
        <v>1256</v>
      </c>
      <c r="V815" s="63">
        <v>12.83</v>
      </c>
      <c r="X815" s="63"/>
      <c r="Z815" s="63"/>
      <c r="AA815" s="182">
        <v>10386.002631209643</v>
      </c>
      <c r="AB815" s="61">
        <v>0.20300000000000001</v>
      </c>
      <c r="AC815" s="63" t="s">
        <v>1324</v>
      </c>
      <c r="AD815" s="69" t="s">
        <v>1961</v>
      </c>
      <c r="BK815" s="76"/>
      <c r="BL815" s="76"/>
      <c r="BM815" s="76"/>
      <c r="BN815" s="76"/>
      <c r="BO815" s="76"/>
      <c r="BP815" s="76"/>
      <c r="BQ815" s="76"/>
      <c r="BR815" s="76"/>
      <c r="BS815" s="76"/>
      <c r="BT815" s="76"/>
      <c r="BU815" s="76"/>
      <c r="BV815" s="76"/>
      <c r="BW815" s="76"/>
      <c r="BX815" s="76"/>
      <c r="BY815" s="76"/>
      <c r="BZ815" s="76"/>
      <c r="CA815" s="76"/>
      <c r="CB815" s="76"/>
      <c r="CC815" s="76"/>
      <c r="CD815" s="76"/>
      <c r="CE815" s="76"/>
      <c r="CF815" s="76"/>
      <c r="CG815" s="76"/>
      <c r="CH815" s="76"/>
      <c r="CI815" s="76"/>
      <c r="CJ815" s="76"/>
      <c r="CK815" s="76"/>
      <c r="CL815" s="76"/>
      <c r="CM815" s="76"/>
      <c r="CN815" s="76"/>
      <c r="CO815" s="76"/>
      <c r="CP815" s="76"/>
      <c r="CQ815" s="76"/>
      <c r="CR815" s="76"/>
      <c r="CS815" s="76"/>
      <c r="CT815" s="76"/>
      <c r="CU815" s="76"/>
      <c r="CV815" s="76"/>
      <c r="CW815" s="76"/>
      <c r="CX815" s="76"/>
      <c r="CY815" s="76"/>
      <c r="CZ815" s="76"/>
      <c r="DA815" s="76"/>
      <c r="DB815" s="76"/>
      <c r="DC815" s="76"/>
      <c r="DD815" s="76"/>
      <c r="DE815" s="76"/>
      <c r="DF815" s="76"/>
      <c r="DG815" s="76"/>
      <c r="DH815" s="76"/>
      <c r="DI815" s="76"/>
      <c r="DJ815" s="76"/>
      <c r="DK815" s="76"/>
      <c r="DL815" s="76"/>
      <c r="DM815" s="76"/>
      <c r="DN815" s="76"/>
      <c r="DO815" s="76"/>
      <c r="DP815" s="76"/>
      <c r="DQ815" s="76"/>
      <c r="DR815" s="76"/>
      <c r="DS815" s="76"/>
      <c r="DT815" s="76"/>
      <c r="DU815" s="76"/>
      <c r="DV815" s="76"/>
      <c r="DW815" s="76"/>
      <c r="DX815" s="76"/>
      <c r="DY815" s="76"/>
      <c r="DZ815" s="76"/>
      <c r="EA815" s="76"/>
      <c r="EB815" s="76"/>
      <c r="EC815" s="76"/>
    </row>
    <row r="816" spans="1:133" ht="17" x14ac:dyDescent="0.2">
      <c r="A816" s="100" t="str">
        <f>CONCATENATE(E816," ",F816)</f>
        <v>Canis familiaris</v>
      </c>
      <c r="B816" s="69" t="s">
        <v>1305</v>
      </c>
      <c r="C816" s="63" t="s">
        <v>1586</v>
      </c>
      <c r="D816" s="8" t="s">
        <v>2333</v>
      </c>
      <c r="E816" s="172" t="s">
        <v>296</v>
      </c>
      <c r="F816" s="172" t="s">
        <v>1262</v>
      </c>
      <c r="G816" s="63">
        <v>43202</v>
      </c>
      <c r="H816" s="63">
        <v>70</v>
      </c>
      <c r="I816" s="63" t="s">
        <v>1475</v>
      </c>
      <c r="J816" s="63"/>
      <c r="K816" s="63" t="s">
        <v>470</v>
      </c>
      <c r="L816" s="175" t="s">
        <v>1477</v>
      </c>
      <c r="M816" s="63"/>
      <c r="N816" s="63"/>
      <c r="O816" s="63"/>
      <c r="Q816" s="63" t="s">
        <v>1260</v>
      </c>
      <c r="R816" s="63" t="s">
        <v>1514</v>
      </c>
      <c r="S816" s="63" t="s">
        <v>2401</v>
      </c>
      <c r="T816" s="63" t="s">
        <v>166</v>
      </c>
      <c r="U816" s="63" t="s">
        <v>1256</v>
      </c>
      <c r="X816" s="63"/>
      <c r="Y816" s="63">
        <v>26.87</v>
      </c>
      <c r="Z816" s="63"/>
      <c r="AA816" s="182">
        <v>8598.1838590099687</v>
      </c>
      <c r="AB816" s="61">
        <v>0.154</v>
      </c>
      <c r="AC816" s="63" t="s">
        <v>1260</v>
      </c>
      <c r="AD816" s="69" t="s">
        <v>1961</v>
      </c>
      <c r="BK816" s="76"/>
      <c r="BL816" s="76"/>
      <c r="BM816" s="76"/>
      <c r="BN816" s="76"/>
      <c r="BO816" s="76"/>
      <c r="BP816" s="76"/>
      <c r="BQ816" s="76"/>
      <c r="BR816" s="76"/>
      <c r="BS816" s="76"/>
      <c r="BT816" s="76"/>
      <c r="BU816" s="76"/>
      <c r="BV816" s="76"/>
      <c r="BW816" s="76"/>
      <c r="BX816" s="76"/>
      <c r="BY816" s="76"/>
      <c r="BZ816" s="76"/>
      <c r="CA816" s="76"/>
      <c r="CB816" s="76"/>
      <c r="CC816" s="76"/>
      <c r="CD816" s="76"/>
      <c r="CE816" s="76"/>
      <c r="CF816" s="76"/>
      <c r="CG816" s="76"/>
      <c r="CH816" s="76"/>
      <c r="CI816" s="76"/>
      <c r="CJ816" s="76"/>
      <c r="CK816" s="76"/>
      <c r="CL816" s="76"/>
      <c r="CM816" s="76"/>
      <c r="CN816" s="76"/>
      <c r="CO816" s="76"/>
      <c r="CP816" s="76"/>
      <c r="CQ816" s="76"/>
      <c r="CR816" s="76"/>
      <c r="CS816" s="76"/>
      <c r="CT816" s="76"/>
      <c r="CU816" s="76"/>
      <c r="CV816" s="76"/>
      <c r="CW816" s="76"/>
      <c r="CX816" s="76"/>
      <c r="CY816" s="76"/>
      <c r="CZ816" s="76"/>
      <c r="DA816" s="76"/>
      <c r="DB816" s="76"/>
      <c r="DC816" s="76"/>
      <c r="DD816" s="76"/>
      <c r="DE816" s="76"/>
      <c r="DF816" s="76"/>
      <c r="DG816" s="76"/>
      <c r="DH816" s="76"/>
      <c r="DI816" s="76"/>
      <c r="DJ816" s="76"/>
      <c r="DK816" s="76"/>
      <c r="DL816" s="76"/>
      <c r="DM816" s="76"/>
      <c r="DN816" s="76"/>
      <c r="DO816" s="76"/>
      <c r="DP816" s="76"/>
      <c r="DQ816" s="76"/>
      <c r="DR816" s="76"/>
      <c r="DS816" s="76"/>
      <c r="DT816" s="76"/>
      <c r="DU816" s="76"/>
      <c r="DV816" s="76"/>
      <c r="DW816" s="76"/>
      <c r="DX816" s="76"/>
      <c r="DY816" s="76"/>
      <c r="DZ816" s="76"/>
      <c r="EA816" s="76"/>
      <c r="EB816" s="76"/>
      <c r="EC816" s="76"/>
    </row>
    <row r="817" spans="1:133" ht="17" x14ac:dyDescent="0.2">
      <c r="A817" s="100" t="str">
        <f>CONCATENATE(E817," ",F817)</f>
        <v>Canis familiaris</v>
      </c>
      <c r="B817" s="69" t="s">
        <v>1305</v>
      </c>
      <c r="C817" s="63" t="s">
        <v>1586</v>
      </c>
      <c r="D817" s="8" t="s">
        <v>2333</v>
      </c>
      <c r="E817" s="172" t="s">
        <v>296</v>
      </c>
      <c r="F817" s="172" t="s">
        <v>1262</v>
      </c>
      <c r="G817" s="63">
        <v>43202</v>
      </c>
      <c r="H817" s="63">
        <v>71</v>
      </c>
      <c r="I817" s="63" t="s">
        <v>1475</v>
      </c>
      <c r="J817" s="63"/>
      <c r="K817" s="63" t="s">
        <v>470</v>
      </c>
      <c r="L817" s="175" t="s">
        <v>1477</v>
      </c>
      <c r="M817" s="63"/>
      <c r="N817" s="63"/>
      <c r="O817" s="63"/>
      <c r="Q817" s="63" t="s">
        <v>207</v>
      </c>
      <c r="R817" s="69" t="s">
        <v>2363</v>
      </c>
      <c r="S817" s="63"/>
      <c r="T817" s="63" t="s">
        <v>166</v>
      </c>
      <c r="U817" s="63" t="s">
        <v>1256</v>
      </c>
      <c r="X817" s="63">
        <v>18.2</v>
      </c>
      <c r="Y817" s="63"/>
      <c r="Z817" s="63"/>
      <c r="AA817" s="182">
        <v>8953.4100522738991</v>
      </c>
      <c r="AB817" s="61">
        <v>0.22900000000000001</v>
      </c>
      <c r="AC817" s="63" t="s">
        <v>1271</v>
      </c>
      <c r="AD817" s="69" t="s">
        <v>1961</v>
      </c>
      <c r="EA817" s="76"/>
      <c r="EB817" s="76"/>
      <c r="EC817" s="76"/>
    </row>
    <row r="818" spans="1:133" ht="17" x14ac:dyDescent="0.2">
      <c r="A818" s="100" t="str">
        <f>CONCATENATE(E818," ",F818)</f>
        <v>Canis familiaris</v>
      </c>
      <c r="B818" s="69" t="s">
        <v>1305</v>
      </c>
      <c r="C818" s="63" t="s">
        <v>1586</v>
      </c>
      <c r="D818" s="8" t="s">
        <v>2333</v>
      </c>
      <c r="E818" s="172" t="s">
        <v>296</v>
      </c>
      <c r="F818" s="172" t="s">
        <v>1262</v>
      </c>
      <c r="G818" s="63">
        <v>43202</v>
      </c>
      <c r="H818" s="63">
        <v>7</v>
      </c>
      <c r="I818" s="63" t="s">
        <v>1475</v>
      </c>
      <c r="J818" s="63"/>
      <c r="K818" s="63" t="s">
        <v>470</v>
      </c>
      <c r="L818" s="175" t="s">
        <v>1479</v>
      </c>
      <c r="M818" s="63"/>
      <c r="N818" s="63"/>
      <c r="O818" s="63"/>
      <c r="Q818" s="63" t="s">
        <v>1208</v>
      </c>
      <c r="R818" s="69" t="s">
        <v>2388</v>
      </c>
      <c r="S818" s="63"/>
      <c r="T818" s="63" t="s">
        <v>171</v>
      </c>
      <c r="U818" s="63" t="s">
        <v>1256</v>
      </c>
      <c r="X818" s="63">
        <v>15.04</v>
      </c>
      <c r="Y818" s="63"/>
      <c r="Z818" s="63"/>
      <c r="AA818" s="182">
        <v>7451.6740818250128</v>
      </c>
      <c r="AB818" s="61">
        <v>0.20799999999999999</v>
      </c>
      <c r="AC818" s="63" t="s">
        <v>138</v>
      </c>
      <c r="AD818" s="69" t="s">
        <v>1961</v>
      </c>
      <c r="BK818" s="76"/>
      <c r="BL818" s="76"/>
      <c r="BM818" s="76"/>
      <c r="BN818" s="76"/>
      <c r="BO818" s="76"/>
      <c r="BP818" s="76"/>
      <c r="BQ818" s="76"/>
      <c r="BR818" s="76"/>
      <c r="BS818" s="76"/>
      <c r="BT818" s="76"/>
      <c r="BU818" s="76"/>
      <c r="BV818" s="76"/>
      <c r="BW818" s="76"/>
      <c r="BX818" s="76"/>
      <c r="BY818" s="76"/>
      <c r="BZ818" s="76"/>
      <c r="CA818" s="76"/>
      <c r="CB818" s="76"/>
      <c r="CC818" s="76"/>
      <c r="CD818" s="76"/>
      <c r="CE818" s="76"/>
      <c r="CF818" s="76"/>
      <c r="CG818" s="76"/>
      <c r="CH818" s="76"/>
      <c r="CI818" s="76"/>
      <c r="CJ818" s="76"/>
      <c r="CK818" s="76"/>
      <c r="CL818" s="76"/>
      <c r="CM818" s="76"/>
      <c r="CN818" s="76"/>
      <c r="CO818" s="76"/>
      <c r="CP818" s="76"/>
      <c r="CQ818" s="76"/>
      <c r="CR818" s="76"/>
      <c r="CS818" s="76"/>
      <c r="CT818" s="76"/>
      <c r="CU818" s="76"/>
      <c r="CV818" s="76"/>
      <c r="CW818" s="76"/>
      <c r="CX818" s="76"/>
      <c r="CY818" s="76"/>
      <c r="CZ818" s="76"/>
      <c r="DA818" s="76"/>
      <c r="DB818" s="76"/>
      <c r="DC818" s="76"/>
      <c r="DD818" s="76"/>
      <c r="DE818" s="76"/>
      <c r="DF818" s="76"/>
      <c r="DG818" s="76"/>
      <c r="DH818" s="76"/>
      <c r="DI818" s="76"/>
      <c r="DJ818" s="76"/>
      <c r="DK818" s="76"/>
      <c r="DL818" s="76"/>
      <c r="DM818" s="76"/>
      <c r="DN818" s="76"/>
      <c r="DO818" s="76"/>
      <c r="DP818" s="76"/>
      <c r="DQ818" s="76"/>
      <c r="DR818" s="76"/>
      <c r="DS818" s="76"/>
      <c r="DT818" s="76"/>
      <c r="DU818" s="76"/>
      <c r="DV818" s="76"/>
      <c r="DW818" s="76"/>
      <c r="DX818" s="76"/>
      <c r="DY818" s="76"/>
      <c r="DZ818" s="76"/>
      <c r="EA818" s="76"/>
      <c r="EB818" s="76"/>
      <c r="EC818" s="76"/>
    </row>
    <row r="819" spans="1:133" ht="17" x14ac:dyDescent="0.2">
      <c r="A819" s="100" t="str">
        <f>CONCATENATE(E819," ",F819)</f>
        <v>Canis familiaris</v>
      </c>
      <c r="B819" s="69" t="s">
        <v>1305</v>
      </c>
      <c r="C819" s="63" t="s">
        <v>1586</v>
      </c>
      <c r="D819" s="8" t="s">
        <v>2333</v>
      </c>
      <c r="E819" s="172" t="s">
        <v>296</v>
      </c>
      <c r="F819" s="172" t="s">
        <v>1262</v>
      </c>
      <c r="G819" s="63">
        <v>43202</v>
      </c>
      <c r="H819" s="63">
        <v>84</v>
      </c>
      <c r="I819" s="63" t="s">
        <v>1475</v>
      </c>
      <c r="J819" s="63"/>
      <c r="K819" s="63" t="s">
        <v>470</v>
      </c>
      <c r="L819" s="175" t="s">
        <v>1477</v>
      </c>
      <c r="M819" s="63"/>
      <c r="N819" s="63"/>
      <c r="O819" s="63"/>
      <c r="Q819" s="63" t="s">
        <v>1208</v>
      </c>
      <c r="R819" s="69" t="s">
        <v>2388</v>
      </c>
      <c r="S819" s="63"/>
      <c r="T819" s="63" t="s">
        <v>166</v>
      </c>
      <c r="U819" s="63" t="s">
        <v>1256</v>
      </c>
      <c r="X819" s="63">
        <v>16.53</v>
      </c>
      <c r="Y819" s="63"/>
      <c r="Z819" s="63"/>
      <c r="AA819" s="182">
        <v>9828.9889152033247</v>
      </c>
      <c r="AB819" s="61">
        <v>0.20799999999999999</v>
      </c>
      <c r="AC819" s="63" t="s">
        <v>138</v>
      </c>
      <c r="AD819" s="69" t="s">
        <v>1961</v>
      </c>
      <c r="EA819" s="76"/>
      <c r="EB819" s="76"/>
      <c r="EC819" s="76"/>
    </row>
    <row r="820" spans="1:133" ht="17" x14ac:dyDescent="0.2">
      <c r="A820" s="100" t="str">
        <f>CONCATENATE(E820," ",F820)</f>
        <v>Canis familiaris</v>
      </c>
      <c r="B820" s="69" t="s">
        <v>1505</v>
      </c>
      <c r="C820" s="63" t="s">
        <v>1586</v>
      </c>
      <c r="D820" s="8" t="s">
        <v>2333</v>
      </c>
      <c r="E820" s="172" t="s">
        <v>296</v>
      </c>
      <c r="F820" s="172" t="s">
        <v>1262</v>
      </c>
      <c r="G820" s="63">
        <v>43481</v>
      </c>
      <c r="H820" s="63">
        <v>6</v>
      </c>
      <c r="I820" s="63" t="s">
        <v>1506</v>
      </c>
      <c r="J820" s="63"/>
      <c r="K820" s="63" t="s">
        <v>470</v>
      </c>
      <c r="L820" s="175" t="s">
        <v>1508</v>
      </c>
      <c r="M820" s="63"/>
      <c r="N820" s="63"/>
      <c r="O820" s="63"/>
      <c r="Q820" s="63" t="s">
        <v>207</v>
      </c>
      <c r="R820" s="69" t="s">
        <v>2363</v>
      </c>
      <c r="S820" s="63"/>
      <c r="T820" s="63" t="s">
        <v>171</v>
      </c>
      <c r="U820" s="63" t="s">
        <v>1256</v>
      </c>
      <c r="X820" s="63">
        <v>17.8</v>
      </c>
      <c r="Y820" s="63"/>
      <c r="Z820" s="63"/>
      <c r="AA820" s="182">
        <v>8400.8291431942362</v>
      </c>
      <c r="AB820" s="61">
        <v>0.22900000000000001</v>
      </c>
      <c r="AC820" s="63" t="s">
        <v>1271</v>
      </c>
      <c r="AD820" s="69" t="s">
        <v>1961</v>
      </c>
      <c r="BK820" s="76"/>
      <c r="BL820" s="76"/>
      <c r="BM820" s="76"/>
      <c r="BN820" s="76"/>
      <c r="BO820" s="76"/>
      <c r="BP820" s="76"/>
      <c r="BQ820" s="76"/>
      <c r="BR820" s="76"/>
      <c r="BS820" s="76"/>
      <c r="BT820" s="76"/>
      <c r="BU820" s="76"/>
      <c r="BV820" s="76"/>
      <c r="BW820" s="76"/>
      <c r="BX820" s="76"/>
      <c r="BY820" s="76"/>
      <c r="BZ820" s="76"/>
      <c r="CA820" s="76"/>
      <c r="CB820" s="76"/>
      <c r="CC820" s="76"/>
      <c r="CD820" s="76"/>
      <c r="CE820" s="76"/>
      <c r="CF820" s="76"/>
      <c r="CG820" s="76"/>
      <c r="CH820" s="76"/>
      <c r="CI820" s="76"/>
      <c r="CJ820" s="76"/>
      <c r="CK820" s="76"/>
      <c r="CL820" s="76"/>
      <c r="CM820" s="76"/>
      <c r="CN820" s="76"/>
      <c r="CO820" s="76"/>
      <c r="CP820" s="76"/>
      <c r="CQ820" s="76"/>
      <c r="CR820" s="76"/>
      <c r="CS820" s="76"/>
      <c r="CT820" s="76"/>
      <c r="CU820" s="76"/>
      <c r="CV820" s="76"/>
      <c r="CW820" s="76"/>
      <c r="CX820" s="76"/>
      <c r="CY820" s="76"/>
      <c r="CZ820" s="76"/>
      <c r="DA820" s="76"/>
      <c r="DB820" s="76"/>
      <c r="DC820" s="76"/>
      <c r="DD820" s="76"/>
      <c r="DE820" s="76"/>
      <c r="DF820" s="76"/>
      <c r="DG820" s="76"/>
      <c r="DH820" s="76"/>
      <c r="DI820" s="76"/>
      <c r="DJ820" s="76"/>
      <c r="DK820" s="76"/>
      <c r="DL820" s="76"/>
      <c r="DM820" s="76"/>
      <c r="DN820" s="76"/>
      <c r="DO820" s="76"/>
      <c r="DP820" s="76"/>
      <c r="DQ820" s="76"/>
      <c r="DR820" s="76"/>
      <c r="DS820" s="76"/>
      <c r="DT820" s="76"/>
      <c r="DU820" s="76"/>
      <c r="DV820" s="76"/>
      <c r="DW820" s="76"/>
      <c r="DX820" s="76"/>
      <c r="DY820" s="76"/>
      <c r="DZ820" s="76"/>
      <c r="EA820" s="76"/>
      <c r="EB820" s="76"/>
      <c r="EC820" s="76"/>
    </row>
    <row r="821" spans="1:133" ht="26" x14ac:dyDescent="0.2">
      <c r="A821" s="100" t="str">
        <f>CONCATENATE(E821," ",F821)</f>
        <v>Canis familiaris</v>
      </c>
      <c r="B821" s="69" t="s">
        <v>1923</v>
      </c>
      <c r="C821" s="63" t="s">
        <v>1586</v>
      </c>
      <c r="D821" s="8" t="s">
        <v>2333</v>
      </c>
      <c r="E821" s="172" t="s">
        <v>296</v>
      </c>
      <c r="F821" s="172" t="s">
        <v>1262</v>
      </c>
      <c r="G821" s="63" t="s">
        <v>1535</v>
      </c>
      <c r="H821" s="63">
        <v>7187</v>
      </c>
      <c r="I821" s="63" t="s">
        <v>574</v>
      </c>
      <c r="J821" s="63"/>
      <c r="K821" s="63" t="s">
        <v>470</v>
      </c>
      <c r="L821" s="175" t="s">
        <v>1962</v>
      </c>
      <c r="M821" s="63"/>
      <c r="N821" s="63"/>
      <c r="O821" s="63"/>
      <c r="Q821" s="63" t="s">
        <v>1979</v>
      </c>
      <c r="R821" s="63" t="s">
        <v>2394</v>
      </c>
      <c r="S821" s="63"/>
      <c r="U821" s="63" t="s">
        <v>1256</v>
      </c>
      <c r="X821" s="63">
        <v>145.08000000000001</v>
      </c>
      <c r="Y821" s="63"/>
      <c r="Z821" s="63"/>
      <c r="AA821" s="182">
        <v>5907.0730796322869</v>
      </c>
      <c r="AB821" s="61">
        <v>0.11799999999999999</v>
      </c>
      <c r="AC821" s="63" t="s">
        <v>1337</v>
      </c>
      <c r="AD821" s="69" t="s">
        <v>1961</v>
      </c>
      <c r="EA821" s="76"/>
      <c r="EB821" s="76"/>
      <c r="EC821" s="76"/>
    </row>
    <row r="822" spans="1:133" ht="17" x14ac:dyDescent="0.2">
      <c r="A822" s="100" t="str">
        <f>CONCATENATE(E822," ",F822)</f>
        <v>Canis familiaris</v>
      </c>
      <c r="B822" s="69"/>
      <c r="C822" s="63" t="s">
        <v>1586</v>
      </c>
      <c r="D822" s="8" t="s">
        <v>2333</v>
      </c>
      <c r="E822" s="172" t="s">
        <v>296</v>
      </c>
      <c r="F822" s="172" t="s">
        <v>1262</v>
      </c>
      <c r="G822" s="63"/>
      <c r="H822" s="63">
        <v>7187</v>
      </c>
      <c r="I822" s="63" t="s">
        <v>574</v>
      </c>
      <c r="J822" s="63"/>
      <c r="K822" s="63" t="s">
        <v>470</v>
      </c>
      <c r="M822" s="63"/>
      <c r="N822" s="63"/>
      <c r="O822" s="63"/>
      <c r="Q822" s="63" t="s">
        <v>1208</v>
      </c>
      <c r="R822" s="69" t="s">
        <v>2388</v>
      </c>
      <c r="S822" s="63"/>
      <c r="U822" s="63" t="s">
        <v>1256</v>
      </c>
      <c r="X822" s="63">
        <v>16.64</v>
      </c>
      <c r="Y822" s="63"/>
      <c r="Z822" s="63"/>
      <c r="AA822" s="182">
        <v>10021.950356300877</v>
      </c>
      <c r="AB822" s="61">
        <v>0.20799999999999999</v>
      </c>
      <c r="AC822" s="63" t="s">
        <v>138</v>
      </c>
      <c r="AD822" s="69" t="s">
        <v>1961</v>
      </c>
      <c r="AE822" s="68"/>
      <c r="AF822"/>
      <c r="AG822"/>
      <c r="AH822"/>
      <c r="AI822"/>
      <c r="AJ822"/>
      <c r="AK822"/>
      <c r="AL822"/>
      <c r="AM822"/>
      <c r="AN822"/>
      <c r="AO822"/>
      <c r="AP822"/>
      <c r="AQ822"/>
      <c r="AR822"/>
      <c r="AS822"/>
      <c r="AT822"/>
      <c r="AU822"/>
      <c r="AV822"/>
      <c r="AW822"/>
      <c r="AX822"/>
      <c r="AY822"/>
      <c r="AZ822"/>
      <c r="BA822"/>
      <c r="BB822"/>
      <c r="BC822"/>
      <c r="BD822"/>
      <c r="BE822"/>
      <c r="BF822"/>
      <c r="BG822"/>
      <c r="BH822"/>
      <c r="BI822"/>
      <c r="BJ822"/>
      <c r="BK822"/>
      <c r="BL822"/>
      <c r="BM822"/>
      <c r="BN822"/>
      <c r="BO822"/>
      <c r="BP822"/>
      <c r="BQ822"/>
      <c r="BR822"/>
      <c r="BS822"/>
      <c r="BT822"/>
      <c r="BU822"/>
      <c r="BV822"/>
      <c r="BW822"/>
      <c r="BX822"/>
      <c r="BY822"/>
      <c r="BZ822"/>
      <c r="CA822"/>
      <c r="CB822"/>
      <c r="CC822"/>
      <c r="CD822"/>
      <c r="CE822"/>
      <c r="CF822"/>
      <c r="CG822"/>
      <c r="CH822"/>
      <c r="CI822"/>
      <c r="CJ822"/>
      <c r="CK822"/>
      <c r="CL822"/>
      <c r="CM822"/>
      <c r="CN822"/>
      <c r="CO822"/>
      <c r="CP822"/>
      <c r="CQ822"/>
      <c r="CR822"/>
      <c r="CS822"/>
      <c r="CT822"/>
      <c r="CU822"/>
      <c r="CV822"/>
      <c r="CW822"/>
      <c r="CX822"/>
      <c r="CY822"/>
      <c r="CZ822"/>
      <c r="DA822"/>
      <c r="DB822"/>
      <c r="DC822"/>
      <c r="DD822"/>
      <c r="DE822"/>
      <c r="DF822"/>
      <c r="DG822"/>
      <c r="DH822"/>
      <c r="DI822"/>
      <c r="DJ822"/>
      <c r="DK822"/>
      <c r="DL822"/>
      <c r="DM822"/>
      <c r="DN822"/>
      <c r="DO822"/>
      <c r="DP822"/>
      <c r="DQ822"/>
      <c r="DR822"/>
      <c r="DS822"/>
      <c r="DT822"/>
      <c r="DU822"/>
      <c r="DV822"/>
      <c r="DW822"/>
      <c r="DX822"/>
      <c r="DY822"/>
      <c r="DZ822"/>
      <c r="EA822"/>
      <c r="EB822"/>
      <c r="EC822"/>
    </row>
    <row r="823" spans="1:133" ht="17" x14ac:dyDescent="0.2">
      <c r="A823" s="100" t="str">
        <f>CONCATENATE(E823," ",F823)</f>
        <v>Canis familiaris/latrans</v>
      </c>
      <c r="B823" s="69" t="s">
        <v>1407</v>
      </c>
      <c r="C823" s="63" t="s">
        <v>1586</v>
      </c>
      <c r="D823" s="8" t="s">
        <v>2333</v>
      </c>
      <c r="E823" s="172" t="s">
        <v>296</v>
      </c>
      <c r="F823" s="172" t="s">
        <v>1284</v>
      </c>
      <c r="G823" s="63">
        <v>908</v>
      </c>
      <c r="H823" s="63">
        <v>3291</v>
      </c>
      <c r="I823" s="63" t="s">
        <v>100</v>
      </c>
      <c r="J823" s="63"/>
      <c r="K823" s="63" t="s">
        <v>1993</v>
      </c>
      <c r="L823" s="175" t="s">
        <v>1413</v>
      </c>
      <c r="M823" s="63"/>
      <c r="N823" s="63"/>
      <c r="O823" s="63"/>
      <c r="Q823" s="63" t="s">
        <v>1498</v>
      </c>
      <c r="R823" s="63" t="s">
        <v>2031</v>
      </c>
      <c r="S823" s="63" t="s">
        <v>2031</v>
      </c>
      <c r="T823" s="63" t="s">
        <v>171</v>
      </c>
      <c r="U823" s="63" t="s">
        <v>1256</v>
      </c>
      <c r="X823" s="63">
        <v>43.43</v>
      </c>
      <c r="Y823" s="63"/>
      <c r="Z823" s="63"/>
      <c r="AA823" s="181">
        <f>10^((3.03*(LOG(X823)))+(-0.87))</f>
        <v>12373.802587284104</v>
      </c>
      <c r="AB823" s="61">
        <v>0.16800000000000001</v>
      </c>
      <c r="AC823" s="63" t="s">
        <v>1368</v>
      </c>
      <c r="AD823" s="69" t="s">
        <v>1961</v>
      </c>
      <c r="BK823" s="84"/>
      <c r="BL823" s="84"/>
      <c r="BM823" s="84"/>
      <c r="BN823" s="84"/>
      <c r="BO823" s="84"/>
      <c r="BP823" s="84"/>
      <c r="BQ823" s="84"/>
      <c r="BR823" s="84"/>
      <c r="BS823" s="84"/>
      <c r="BT823" s="84"/>
      <c r="BU823" s="84"/>
      <c r="BV823" s="84"/>
      <c r="BW823" s="84"/>
      <c r="BX823" s="84"/>
      <c r="BY823" s="84"/>
      <c r="BZ823" s="84"/>
      <c r="CA823" s="84"/>
      <c r="CB823" s="84"/>
      <c r="CC823" s="84"/>
      <c r="CD823" s="84"/>
      <c r="CE823" s="84"/>
      <c r="CF823" s="84"/>
      <c r="CG823" s="84"/>
      <c r="CH823" s="84"/>
      <c r="CI823" s="84"/>
      <c r="CJ823" s="84"/>
      <c r="CK823" s="84"/>
      <c r="CL823" s="84"/>
      <c r="CM823" s="84"/>
      <c r="CN823" s="84"/>
      <c r="CO823" s="84"/>
      <c r="CP823" s="84"/>
      <c r="CQ823" s="84"/>
      <c r="CR823" s="84"/>
      <c r="CS823" s="84"/>
      <c r="CT823" s="84"/>
      <c r="CU823" s="84"/>
      <c r="CV823" s="84"/>
      <c r="CW823" s="84"/>
      <c r="CX823" s="84"/>
      <c r="CY823" s="84"/>
      <c r="CZ823" s="84"/>
      <c r="DA823" s="84"/>
      <c r="DB823" s="84"/>
      <c r="DC823" s="84"/>
      <c r="DD823" s="84"/>
      <c r="DE823" s="84"/>
      <c r="DF823" s="84"/>
      <c r="DG823" s="84"/>
      <c r="DH823" s="84"/>
      <c r="DI823" s="84"/>
      <c r="DJ823" s="84"/>
      <c r="DK823" s="84"/>
      <c r="DL823" s="84"/>
      <c r="DM823" s="84"/>
      <c r="DN823" s="84"/>
      <c r="DO823" s="84"/>
      <c r="DP823" s="84"/>
      <c r="DQ823" s="84"/>
      <c r="DR823" s="84"/>
      <c r="DS823" s="84"/>
      <c r="DT823" s="84"/>
      <c r="DU823" s="84"/>
      <c r="DV823" s="84"/>
      <c r="DW823" s="84"/>
      <c r="DX823" s="84"/>
      <c r="DY823" s="84"/>
      <c r="DZ823" s="84"/>
      <c r="EA823" s="84"/>
      <c r="EB823" s="84"/>
      <c r="EC823" s="84"/>
    </row>
    <row r="824" spans="1:133" ht="17" x14ac:dyDescent="0.2">
      <c r="A824" s="100" t="str">
        <f>CONCATENATE(E824," ",F824)</f>
        <v>Canis familiaris/latrans</v>
      </c>
      <c r="B824" s="69"/>
      <c r="C824" s="63" t="s">
        <v>1586</v>
      </c>
      <c r="D824" s="8" t="s">
        <v>2333</v>
      </c>
      <c r="E824" s="172" t="s">
        <v>296</v>
      </c>
      <c r="F824" s="172" t="s">
        <v>1284</v>
      </c>
      <c r="G824" s="63">
        <v>908</v>
      </c>
      <c r="H824" s="63">
        <v>3577</v>
      </c>
      <c r="I824" s="63" t="s">
        <v>100</v>
      </c>
      <c r="J824" s="63"/>
      <c r="K824" s="63" t="s">
        <v>175</v>
      </c>
      <c r="M824" s="63"/>
      <c r="N824" s="63"/>
      <c r="O824" s="63"/>
      <c r="Q824" s="63" t="s">
        <v>1298</v>
      </c>
      <c r="R824" s="63" t="s">
        <v>1629</v>
      </c>
      <c r="S824" s="63" t="s">
        <v>2358</v>
      </c>
      <c r="U824" s="63" t="s">
        <v>1256</v>
      </c>
      <c r="X824" s="63"/>
      <c r="Y824" s="63">
        <v>26.59</v>
      </c>
      <c r="Z824" s="63"/>
      <c r="AA824" s="181">
        <f>10^((2.86*(LOG(Y824)))+(-0.12))</f>
        <v>9009.3704506545655</v>
      </c>
      <c r="AB824" s="61">
        <v>0.14299999999999999</v>
      </c>
      <c r="AC824" s="63" t="s">
        <v>1298</v>
      </c>
      <c r="AD824" s="69" t="s">
        <v>1961</v>
      </c>
      <c r="BK824" s="76"/>
      <c r="BL824" s="76"/>
      <c r="BM824" s="76"/>
      <c r="BN824" s="76"/>
      <c r="BO824" s="76"/>
      <c r="BP824" s="76"/>
      <c r="BQ824" s="76"/>
      <c r="BR824" s="76"/>
      <c r="BS824" s="76"/>
      <c r="BT824" s="76"/>
      <c r="BU824" s="76"/>
      <c r="BV824" s="76"/>
      <c r="BW824" s="76"/>
      <c r="BX824" s="76"/>
      <c r="BY824" s="76"/>
      <c r="BZ824" s="76"/>
      <c r="CA824" s="76"/>
      <c r="CB824" s="76"/>
      <c r="CC824" s="76"/>
      <c r="CD824" s="76"/>
      <c r="CE824" s="76"/>
      <c r="CF824" s="76"/>
      <c r="CG824" s="76"/>
      <c r="CH824" s="76"/>
      <c r="CI824" s="76"/>
      <c r="CJ824" s="76"/>
      <c r="CK824" s="76"/>
      <c r="CL824" s="76"/>
      <c r="CM824" s="76"/>
      <c r="CN824" s="76"/>
      <c r="CO824" s="76"/>
      <c r="CP824" s="76"/>
      <c r="CQ824" s="76"/>
      <c r="CR824" s="76"/>
      <c r="CS824" s="76"/>
      <c r="CT824" s="76"/>
      <c r="CU824" s="76"/>
      <c r="CV824" s="76"/>
      <c r="CW824" s="76"/>
      <c r="CX824" s="76"/>
      <c r="CY824" s="76"/>
      <c r="CZ824" s="76"/>
      <c r="DA824" s="76"/>
      <c r="DB824" s="76"/>
      <c r="DC824" s="76"/>
      <c r="DD824" s="76"/>
      <c r="DE824" s="76"/>
      <c r="DF824" s="76"/>
      <c r="DG824" s="76"/>
      <c r="DH824" s="76"/>
      <c r="DI824" s="76"/>
      <c r="DJ824" s="76"/>
      <c r="DK824" s="76"/>
      <c r="DL824" s="76"/>
      <c r="DM824" s="76"/>
      <c r="DN824" s="76"/>
      <c r="DO824" s="76"/>
      <c r="DP824" s="76"/>
      <c r="DQ824" s="76"/>
      <c r="DR824" s="76"/>
      <c r="DS824" s="76"/>
      <c r="DT824" s="76"/>
      <c r="DU824" s="76"/>
      <c r="DV824" s="76"/>
      <c r="DW824" s="76"/>
      <c r="DX824" s="76"/>
      <c r="DY824" s="76"/>
      <c r="DZ824" s="76"/>
      <c r="EA824" s="84"/>
      <c r="EB824" s="84"/>
      <c r="EC824" s="84"/>
    </row>
    <row r="825" spans="1:133" ht="17" x14ac:dyDescent="0.2">
      <c r="A825" s="100" t="str">
        <f>CONCATENATE(E825," ",F825)</f>
        <v>Canis familiaris/latrans</v>
      </c>
      <c r="B825" s="69" t="s">
        <v>1407</v>
      </c>
      <c r="C825" s="63" t="s">
        <v>1586</v>
      </c>
      <c r="D825" s="8" t="s">
        <v>2333</v>
      </c>
      <c r="E825" s="172" t="s">
        <v>296</v>
      </c>
      <c r="F825" s="172" t="s">
        <v>1284</v>
      </c>
      <c r="G825" s="63">
        <v>908</v>
      </c>
      <c r="H825" s="63">
        <v>4331</v>
      </c>
      <c r="I825" s="63" t="s">
        <v>100</v>
      </c>
      <c r="J825" s="63"/>
      <c r="K825" s="63" t="s">
        <v>470</v>
      </c>
      <c r="L825" s="175" t="s">
        <v>1413</v>
      </c>
      <c r="M825" s="63"/>
      <c r="N825" s="63"/>
      <c r="O825" s="63"/>
      <c r="Q825" s="63" t="s">
        <v>1293</v>
      </c>
      <c r="R825" s="63" t="s">
        <v>1629</v>
      </c>
      <c r="S825" s="63" t="s">
        <v>2359</v>
      </c>
      <c r="T825" s="63" t="s">
        <v>166</v>
      </c>
      <c r="U825" s="63" t="s">
        <v>1256</v>
      </c>
      <c r="V825" s="63">
        <v>29.18</v>
      </c>
      <c r="X825" s="63"/>
      <c r="Z825" s="63"/>
      <c r="AA825" s="181">
        <f>10^((2.7*(LOG(V825)))+(0.75))</f>
        <v>50784.394226291974</v>
      </c>
      <c r="AB825" s="61">
        <v>0.16700000000000001</v>
      </c>
      <c r="AC825" s="63" t="s">
        <v>1293</v>
      </c>
      <c r="AD825" s="69" t="s">
        <v>1961</v>
      </c>
      <c r="BK825" s="84"/>
      <c r="BL825" s="84"/>
      <c r="BM825" s="84"/>
      <c r="BN825" s="84"/>
      <c r="BO825" s="84"/>
      <c r="BP825" s="84"/>
      <c r="BQ825" s="84"/>
      <c r="BR825" s="84"/>
      <c r="BS825" s="84"/>
      <c r="BT825" s="84"/>
      <c r="BU825" s="84"/>
      <c r="BV825" s="84"/>
      <c r="BW825" s="84"/>
      <c r="BX825" s="84"/>
      <c r="BY825" s="84"/>
      <c r="BZ825" s="84"/>
      <c r="CA825" s="84"/>
      <c r="CB825" s="84"/>
      <c r="CC825" s="84"/>
      <c r="CD825" s="84"/>
      <c r="CE825" s="84"/>
      <c r="CF825" s="84"/>
      <c r="CG825" s="84"/>
      <c r="CH825" s="84"/>
      <c r="CI825" s="84"/>
      <c r="CJ825" s="84"/>
      <c r="CK825" s="84"/>
      <c r="CL825" s="84"/>
      <c r="CM825" s="84"/>
      <c r="CN825" s="84"/>
      <c r="CO825" s="84"/>
      <c r="CP825" s="84"/>
      <c r="CQ825" s="84"/>
      <c r="CR825" s="84"/>
      <c r="CS825" s="84"/>
      <c r="CT825" s="84"/>
      <c r="CU825" s="84"/>
      <c r="CV825" s="84"/>
      <c r="CW825" s="84"/>
      <c r="CX825" s="84"/>
      <c r="CY825" s="84"/>
      <c r="CZ825" s="84"/>
      <c r="DA825" s="84"/>
      <c r="DB825" s="84"/>
      <c r="DC825" s="84"/>
      <c r="DD825" s="84"/>
      <c r="DE825" s="84"/>
      <c r="DF825" s="84"/>
      <c r="DG825" s="84"/>
      <c r="DH825" s="84"/>
      <c r="DI825" s="84"/>
      <c r="DJ825" s="84"/>
      <c r="DK825" s="84"/>
      <c r="DL825" s="84"/>
      <c r="DM825" s="84"/>
      <c r="DN825" s="84"/>
      <c r="DO825" s="84"/>
      <c r="DP825" s="84"/>
      <c r="DQ825" s="84"/>
      <c r="DR825" s="84"/>
      <c r="DS825" s="84"/>
      <c r="DT825" s="84"/>
      <c r="DU825" s="84"/>
      <c r="DV825" s="84"/>
      <c r="DW825" s="84"/>
      <c r="DX825" s="84"/>
      <c r="DY825" s="84"/>
      <c r="DZ825" s="84"/>
      <c r="EA825" s="84"/>
      <c r="EB825" s="84"/>
      <c r="EC825" s="84"/>
    </row>
    <row r="826" spans="1:133" ht="17" x14ac:dyDescent="0.2">
      <c r="A826" s="100" t="str">
        <f>CONCATENATE(E826," ",F826)</f>
        <v>Canis familiaris/latrans</v>
      </c>
      <c r="B826" s="69" t="s">
        <v>1407</v>
      </c>
      <c r="C826" s="63" t="s">
        <v>1586</v>
      </c>
      <c r="D826" s="8" t="s">
        <v>2333</v>
      </c>
      <c r="E826" s="172" t="s">
        <v>296</v>
      </c>
      <c r="F826" s="172" t="s">
        <v>1284</v>
      </c>
      <c r="G826" s="63">
        <v>908</v>
      </c>
      <c r="H826" s="63">
        <v>4469</v>
      </c>
      <c r="I826" s="63" t="s">
        <v>100</v>
      </c>
      <c r="J826" s="63"/>
      <c r="K826" s="63" t="s">
        <v>175</v>
      </c>
      <c r="M826" s="63"/>
      <c r="N826" s="63"/>
      <c r="O826" s="63"/>
      <c r="Q826" s="63" t="s">
        <v>1260</v>
      </c>
      <c r="R826" s="63" t="s">
        <v>1514</v>
      </c>
      <c r="S826" s="63" t="s">
        <v>2401</v>
      </c>
      <c r="T826" s="63" t="s">
        <v>171</v>
      </c>
      <c r="U826" s="63" t="s">
        <v>1256</v>
      </c>
      <c r="X826" s="63"/>
      <c r="Y826" s="63">
        <v>36.85</v>
      </c>
      <c r="Z826" s="63"/>
      <c r="AA826" s="182">
        <v>18584.410954444225</v>
      </c>
      <c r="AB826" s="61">
        <v>0.154</v>
      </c>
      <c r="AC826" s="63" t="s">
        <v>1260</v>
      </c>
      <c r="AD826" s="69" t="s">
        <v>1961</v>
      </c>
      <c r="BK826" s="84"/>
      <c r="BL826" s="84"/>
      <c r="BM826" s="84"/>
      <c r="BN826" s="84"/>
      <c r="BO826" s="84"/>
      <c r="BP826" s="84"/>
      <c r="BQ826" s="84"/>
      <c r="BR826" s="84"/>
      <c r="BS826" s="84"/>
      <c r="BT826" s="84"/>
      <c r="BU826" s="84"/>
      <c r="BV826" s="84"/>
      <c r="BW826" s="84"/>
      <c r="BX826" s="84"/>
      <c r="BY826" s="84"/>
      <c r="BZ826" s="84"/>
      <c r="CA826" s="84"/>
      <c r="CB826" s="84"/>
      <c r="CC826" s="84"/>
      <c r="CD826" s="84"/>
      <c r="CE826" s="84"/>
      <c r="CF826" s="84"/>
      <c r="CG826" s="84"/>
      <c r="CH826" s="84"/>
      <c r="CI826" s="84"/>
      <c r="CJ826" s="84"/>
      <c r="CK826" s="84"/>
      <c r="CL826" s="84"/>
      <c r="CM826" s="84"/>
      <c r="CN826" s="84"/>
      <c r="CO826" s="84"/>
      <c r="CP826" s="84"/>
      <c r="CQ826" s="84"/>
      <c r="CR826" s="84"/>
      <c r="CS826" s="84"/>
      <c r="CT826" s="84"/>
      <c r="CU826" s="84"/>
      <c r="CV826" s="84"/>
      <c r="CW826" s="84"/>
      <c r="CX826" s="84"/>
      <c r="CY826" s="84"/>
      <c r="CZ826" s="84"/>
      <c r="DA826" s="84"/>
      <c r="DB826" s="84"/>
      <c r="DC826" s="84"/>
      <c r="DD826" s="84"/>
      <c r="DE826" s="84"/>
      <c r="DF826" s="84"/>
      <c r="DG826" s="84"/>
      <c r="DH826" s="84"/>
      <c r="DI826" s="84"/>
      <c r="DJ826" s="84"/>
      <c r="DK826" s="84"/>
      <c r="DL826" s="84"/>
      <c r="DM826" s="84"/>
      <c r="DN826" s="84"/>
      <c r="DO826" s="84"/>
      <c r="DP826" s="84"/>
      <c r="DQ826" s="84"/>
      <c r="DR826" s="84"/>
      <c r="DS826" s="84"/>
      <c r="DT826" s="84"/>
      <c r="DU826" s="84"/>
      <c r="DV826" s="84"/>
      <c r="DW826" s="84"/>
      <c r="DX826" s="84"/>
      <c r="DY826" s="84"/>
      <c r="DZ826" s="84"/>
      <c r="EA826" s="84"/>
      <c r="EB826" s="84"/>
      <c r="EC826" s="84"/>
    </row>
    <row r="827" spans="1:133" ht="17" x14ac:dyDescent="0.2">
      <c r="A827" s="100" t="str">
        <f>CONCATENATE(E827," ",F827)</f>
        <v>Canis familiaris/latrans</v>
      </c>
      <c r="B827" s="69" t="s">
        <v>1407</v>
      </c>
      <c r="C827" s="69" t="s">
        <v>1586</v>
      </c>
      <c r="D827" s="8" t="s">
        <v>2333</v>
      </c>
      <c r="E827" s="106" t="s">
        <v>296</v>
      </c>
      <c r="F827" s="106" t="s">
        <v>1284</v>
      </c>
      <c r="G827" s="69">
        <v>908</v>
      </c>
      <c r="H827" s="69">
        <v>4293</v>
      </c>
      <c r="I827" s="69" t="s">
        <v>100</v>
      </c>
      <c r="J827" s="8" t="s">
        <v>391</v>
      </c>
      <c r="K827" s="63" t="s">
        <v>470</v>
      </c>
      <c r="L827" s="175" t="s">
        <v>1413</v>
      </c>
      <c r="M827" s="99"/>
      <c r="N827" s="107"/>
      <c r="O827" s="107"/>
      <c r="P827" s="69"/>
      <c r="Q827" s="69" t="s">
        <v>1768</v>
      </c>
      <c r="R827" s="63" t="s">
        <v>1514</v>
      </c>
      <c r="S827" s="69" t="s">
        <v>2402</v>
      </c>
      <c r="T827" s="69" t="s">
        <v>171</v>
      </c>
      <c r="U827" s="63" t="s">
        <v>13</v>
      </c>
      <c r="W827" s="105"/>
      <c r="X827" s="61">
        <v>26.89</v>
      </c>
      <c r="Y827" s="61">
        <v>19.13</v>
      </c>
      <c r="Z827" s="63"/>
      <c r="AA827" s="137"/>
      <c r="AB827" s="135"/>
      <c r="AC827" s="105"/>
      <c r="AD827" s="69"/>
      <c r="BK827" s="84"/>
      <c r="BL827" s="84"/>
      <c r="BM827" s="84"/>
      <c r="BN827" s="84"/>
      <c r="BO827" s="84"/>
      <c r="BP827" s="84"/>
      <c r="BQ827" s="84"/>
      <c r="BR827" s="84"/>
      <c r="BS827" s="84"/>
      <c r="BT827" s="84"/>
      <c r="BU827" s="84"/>
      <c r="BV827" s="84"/>
      <c r="BW827" s="84"/>
      <c r="BX827" s="84"/>
      <c r="BY827" s="84"/>
      <c r="BZ827" s="84"/>
      <c r="CA827" s="84"/>
      <c r="CB827" s="84"/>
      <c r="CC827" s="84"/>
      <c r="CD827" s="84"/>
      <c r="CE827" s="84"/>
      <c r="CF827" s="84"/>
      <c r="CG827" s="84"/>
      <c r="CH827" s="84"/>
      <c r="CI827" s="84"/>
      <c r="CJ827" s="84"/>
      <c r="CK827" s="84"/>
      <c r="CL827" s="84"/>
      <c r="CM827" s="84"/>
      <c r="CN827" s="84"/>
      <c r="CO827" s="84"/>
      <c r="CP827" s="84"/>
      <c r="CQ827" s="84"/>
      <c r="CR827" s="84"/>
      <c r="CS827" s="84"/>
      <c r="CT827" s="84"/>
      <c r="CU827" s="84"/>
      <c r="CV827" s="84"/>
      <c r="CW827" s="84"/>
      <c r="CX827" s="84"/>
      <c r="CY827" s="84"/>
      <c r="CZ827" s="84"/>
      <c r="DA827" s="84"/>
      <c r="DB827" s="84"/>
      <c r="DC827" s="84"/>
      <c r="DD827" s="84"/>
      <c r="DE827" s="84"/>
      <c r="DF827" s="84"/>
      <c r="DG827" s="84"/>
      <c r="DH827" s="84"/>
      <c r="DI827" s="84"/>
      <c r="DJ827" s="84"/>
      <c r="DK827" s="84"/>
      <c r="DL827" s="84"/>
      <c r="DM827" s="84"/>
      <c r="DN827" s="84"/>
      <c r="DO827" s="84"/>
      <c r="DP827" s="84"/>
      <c r="DQ827" s="84"/>
      <c r="DR827" s="84"/>
      <c r="DS827" s="84"/>
      <c r="DT827" s="84"/>
      <c r="DU827" s="84"/>
      <c r="DV827" s="84"/>
      <c r="DW827" s="84"/>
      <c r="DX827" s="84"/>
      <c r="DY827" s="84"/>
      <c r="DZ827" s="84"/>
      <c r="EA827" s="84"/>
      <c r="EB827" s="84"/>
      <c r="EC827" s="84"/>
    </row>
    <row r="828" spans="1:133" ht="34" x14ac:dyDescent="0.2">
      <c r="A828" s="100" t="str">
        <f>CONCATENATE(E828," ",F828)</f>
        <v>Canis familiaris/latrans</v>
      </c>
      <c r="B828" s="69" t="s">
        <v>1407</v>
      </c>
      <c r="C828" s="69" t="s">
        <v>1586</v>
      </c>
      <c r="D828" s="8" t="s">
        <v>2333</v>
      </c>
      <c r="E828" s="106" t="s">
        <v>296</v>
      </c>
      <c r="F828" s="106" t="s">
        <v>1284</v>
      </c>
      <c r="G828" s="69">
        <v>908</v>
      </c>
      <c r="H828" s="69">
        <v>4294</v>
      </c>
      <c r="I828" s="69" t="s">
        <v>100</v>
      </c>
      <c r="J828" s="8" t="s">
        <v>391</v>
      </c>
      <c r="K828" s="63" t="s">
        <v>470</v>
      </c>
      <c r="L828" s="175" t="s">
        <v>1802</v>
      </c>
      <c r="M828" s="99"/>
      <c r="N828" s="107"/>
      <c r="O828" s="107"/>
      <c r="P828" s="69"/>
      <c r="Q828" s="69" t="s">
        <v>1768</v>
      </c>
      <c r="R828" s="63" t="s">
        <v>1514</v>
      </c>
      <c r="S828" s="69" t="s">
        <v>2400</v>
      </c>
      <c r="T828" s="69" t="s">
        <v>171</v>
      </c>
      <c r="U828" s="63" t="s">
        <v>13</v>
      </c>
      <c r="W828" s="105"/>
      <c r="X828" s="61">
        <v>27.51</v>
      </c>
      <c r="Y828" s="61">
        <v>22.14</v>
      </c>
      <c r="Z828" s="63"/>
      <c r="AA828" s="137"/>
      <c r="AB828" s="135"/>
      <c r="AC828" s="105"/>
      <c r="AD828" s="69"/>
      <c r="BK828" s="84"/>
      <c r="BL828" s="84"/>
      <c r="BM828" s="84"/>
      <c r="BN828" s="84"/>
      <c r="BO828" s="84"/>
      <c r="BP828" s="84"/>
      <c r="BQ828" s="84"/>
      <c r="BR828" s="84"/>
      <c r="BS828" s="84"/>
      <c r="BT828" s="84"/>
      <c r="BU828" s="84"/>
      <c r="BV828" s="84"/>
      <c r="BW828" s="84"/>
      <c r="BX828" s="84"/>
      <c r="BY828" s="84"/>
      <c r="BZ828" s="84"/>
      <c r="CA828" s="84"/>
      <c r="CB828" s="84"/>
      <c r="CC828" s="84"/>
      <c r="CD828" s="84"/>
      <c r="CE828" s="84"/>
      <c r="CF828" s="84"/>
      <c r="CG828" s="84"/>
      <c r="CH828" s="84"/>
      <c r="CI828" s="84"/>
      <c r="CJ828" s="84"/>
      <c r="CK828" s="84"/>
      <c r="CL828" s="84"/>
      <c r="CM828" s="84"/>
      <c r="CN828" s="84"/>
      <c r="CO828" s="84"/>
      <c r="CP828" s="84"/>
      <c r="CQ828" s="84"/>
      <c r="CR828" s="84"/>
      <c r="CS828" s="84"/>
      <c r="CT828" s="84"/>
      <c r="CU828" s="84"/>
      <c r="CV828" s="84"/>
      <c r="CW828" s="84"/>
      <c r="CX828" s="84"/>
      <c r="CY828" s="84"/>
      <c r="CZ828" s="84"/>
      <c r="DA828" s="84"/>
      <c r="DB828" s="84"/>
      <c r="DC828" s="84"/>
      <c r="DD828" s="84"/>
      <c r="DE828" s="84"/>
      <c r="DF828" s="84"/>
      <c r="DG828" s="84"/>
      <c r="DH828" s="84"/>
      <c r="DI828" s="84"/>
      <c r="DJ828" s="84"/>
      <c r="DK828" s="84"/>
      <c r="DL828" s="84"/>
      <c r="DM828" s="84"/>
      <c r="DN828" s="84"/>
      <c r="DO828" s="84"/>
      <c r="DP828" s="84"/>
      <c r="DQ828" s="84"/>
      <c r="DR828" s="84"/>
      <c r="DS828" s="84"/>
      <c r="DT828" s="84"/>
      <c r="DU828" s="84"/>
      <c r="DV828" s="84"/>
      <c r="DW828" s="84"/>
      <c r="DX828" s="84"/>
      <c r="DY828" s="84"/>
      <c r="DZ828" s="84"/>
      <c r="EA828" s="84"/>
      <c r="EB828" s="84"/>
      <c r="EC828" s="84"/>
    </row>
    <row r="829" spans="1:133" ht="17" x14ac:dyDescent="0.2">
      <c r="A829" s="100" t="str">
        <f>CONCATENATE(E829," ",F829)</f>
        <v>Canis familiaris/latrans</v>
      </c>
      <c r="B829" s="69" t="s">
        <v>1407</v>
      </c>
      <c r="C829" s="69" t="s">
        <v>1586</v>
      </c>
      <c r="D829" s="8" t="s">
        <v>2333</v>
      </c>
      <c r="E829" s="106" t="s">
        <v>296</v>
      </c>
      <c r="F829" s="106" t="s">
        <v>1284</v>
      </c>
      <c r="G829" s="69">
        <v>908</v>
      </c>
      <c r="H829" s="69">
        <v>4265</v>
      </c>
      <c r="I829" s="69" t="s">
        <v>100</v>
      </c>
      <c r="J829" s="8" t="s">
        <v>391</v>
      </c>
      <c r="K829" s="63" t="s">
        <v>470</v>
      </c>
      <c r="L829" s="175" t="s">
        <v>1776</v>
      </c>
      <c r="M829" s="99"/>
      <c r="N829" s="107"/>
      <c r="O829" s="107"/>
      <c r="P829" s="69"/>
      <c r="Q829" s="69" t="s">
        <v>1773</v>
      </c>
      <c r="R829" s="63" t="s">
        <v>1514</v>
      </c>
      <c r="T829" s="69" t="s">
        <v>166</v>
      </c>
      <c r="U829" s="63" t="s">
        <v>13</v>
      </c>
      <c r="W829" s="105"/>
      <c r="X829" s="61">
        <v>22.77</v>
      </c>
      <c r="Y829" s="61">
        <v>14.75</v>
      </c>
      <c r="Z829" s="63"/>
      <c r="AA829" s="182">
        <f>10^((2.5*(LOG(X829)))+(0.37))</f>
        <v>5799.7273371712126</v>
      </c>
      <c r="AB829" s="135"/>
      <c r="AC829" s="9" t="s">
        <v>1260</v>
      </c>
      <c r="BK829" s="84"/>
      <c r="BL829" s="84"/>
      <c r="BM829" s="84"/>
      <c r="BN829" s="84"/>
      <c r="BO829" s="84"/>
      <c r="BP829" s="84"/>
      <c r="BQ829" s="84"/>
      <c r="BR829" s="84"/>
      <c r="BS829" s="84"/>
      <c r="BT829" s="84"/>
      <c r="BU829" s="84"/>
      <c r="BV829" s="84"/>
      <c r="BW829" s="84"/>
      <c r="BX829" s="84"/>
      <c r="BY829" s="84"/>
      <c r="BZ829" s="84"/>
      <c r="CA829" s="84"/>
      <c r="CB829" s="84"/>
      <c r="CC829" s="84"/>
      <c r="CD829" s="84"/>
      <c r="CE829" s="84"/>
      <c r="CF829" s="84"/>
      <c r="CG829" s="84"/>
      <c r="CH829" s="84"/>
      <c r="CI829" s="84"/>
      <c r="CJ829" s="84"/>
      <c r="CK829" s="84"/>
      <c r="CL829" s="84"/>
      <c r="CM829" s="84"/>
      <c r="CN829" s="84"/>
      <c r="CO829" s="84"/>
      <c r="CP829" s="84"/>
      <c r="CQ829" s="84"/>
      <c r="CR829" s="84"/>
      <c r="CS829" s="84"/>
      <c r="CT829" s="84"/>
      <c r="CU829" s="84"/>
      <c r="CV829" s="84"/>
      <c r="CW829" s="84"/>
      <c r="CX829" s="84"/>
      <c r="CY829" s="84"/>
      <c r="CZ829" s="84"/>
      <c r="DA829" s="84"/>
      <c r="DB829" s="84"/>
      <c r="DC829" s="84"/>
      <c r="DD829" s="84"/>
      <c r="DE829" s="84"/>
      <c r="DF829" s="84"/>
      <c r="DG829" s="84"/>
      <c r="DH829" s="84"/>
      <c r="DI829" s="84"/>
      <c r="DJ829" s="84"/>
      <c r="DK829" s="84"/>
      <c r="DL829" s="84"/>
      <c r="DM829" s="84"/>
      <c r="DN829" s="84"/>
      <c r="DO829" s="84"/>
      <c r="DP829" s="84"/>
      <c r="DQ829" s="84"/>
      <c r="DR829" s="84"/>
      <c r="DS829" s="84"/>
      <c r="DT829" s="84"/>
      <c r="DU829" s="84"/>
      <c r="DV829" s="84"/>
      <c r="DW829" s="84"/>
      <c r="DX829" s="84"/>
      <c r="DY829" s="84"/>
      <c r="DZ829" s="84"/>
      <c r="EA829" s="84"/>
      <c r="EB829" s="84"/>
      <c r="EC829" s="84"/>
    </row>
    <row r="830" spans="1:133" ht="17" x14ac:dyDescent="0.2">
      <c r="A830" s="100" t="str">
        <f>CONCATENATE(E830," ",F830)</f>
        <v>Canis familiaris/latrans</v>
      </c>
      <c r="B830" s="69" t="s">
        <v>1407</v>
      </c>
      <c r="C830" s="63" t="s">
        <v>1586</v>
      </c>
      <c r="D830" s="8" t="s">
        <v>2333</v>
      </c>
      <c r="E830" s="172" t="s">
        <v>296</v>
      </c>
      <c r="F830" s="172" t="s">
        <v>1284</v>
      </c>
      <c r="G830" s="63">
        <v>908</v>
      </c>
      <c r="H830" s="63">
        <v>3935</v>
      </c>
      <c r="I830" s="63" t="s">
        <v>100</v>
      </c>
      <c r="J830" s="63"/>
      <c r="K830" s="63" t="s">
        <v>470</v>
      </c>
      <c r="L830" s="175" t="s">
        <v>1413</v>
      </c>
      <c r="M830" s="63"/>
      <c r="N830" s="63"/>
      <c r="O830" s="63"/>
      <c r="Q830" s="63" t="s">
        <v>207</v>
      </c>
      <c r="R830" s="69" t="s">
        <v>2363</v>
      </c>
      <c r="S830" s="63"/>
      <c r="T830" s="63" t="s">
        <v>171</v>
      </c>
      <c r="U830" s="63" t="s">
        <v>1256</v>
      </c>
      <c r="X830" s="63">
        <v>21.05</v>
      </c>
      <c r="Y830" s="63"/>
      <c r="Z830" s="63"/>
      <c r="AA830" s="182">
        <v>13586.265066685261</v>
      </c>
      <c r="AB830" s="61">
        <v>0.22900000000000001</v>
      </c>
      <c r="AC830" s="63" t="s">
        <v>1271</v>
      </c>
      <c r="AD830" s="69" t="s">
        <v>1961</v>
      </c>
      <c r="BK830" s="76"/>
      <c r="BL830" s="76"/>
      <c r="BM830" s="76"/>
      <c r="BN830" s="76"/>
      <c r="BO830" s="76"/>
      <c r="BP830" s="76"/>
      <c r="BQ830" s="76"/>
      <c r="BR830" s="76"/>
      <c r="BS830" s="76"/>
      <c r="BT830" s="76"/>
      <c r="BU830" s="76"/>
      <c r="BV830" s="76"/>
      <c r="BW830" s="76"/>
      <c r="BX830" s="76"/>
      <c r="BY830" s="76"/>
      <c r="BZ830" s="76"/>
      <c r="CA830" s="76"/>
      <c r="CB830" s="76"/>
      <c r="CC830" s="76"/>
      <c r="CD830" s="76"/>
      <c r="CE830" s="76"/>
      <c r="CF830" s="76"/>
      <c r="CG830" s="76"/>
      <c r="CH830" s="76"/>
      <c r="CI830" s="76"/>
      <c r="CJ830" s="76"/>
      <c r="CK830" s="76"/>
      <c r="CL830" s="76"/>
      <c r="CM830" s="76"/>
      <c r="CN830" s="76"/>
      <c r="CO830" s="76"/>
      <c r="CP830" s="76"/>
      <c r="CQ830" s="76"/>
      <c r="CR830" s="76"/>
      <c r="CS830" s="76"/>
      <c r="CT830" s="76"/>
      <c r="CU830" s="76"/>
      <c r="CV830" s="76"/>
      <c r="CW830" s="76"/>
      <c r="CX830" s="76"/>
      <c r="CY830" s="76"/>
      <c r="CZ830" s="76"/>
      <c r="DA830" s="76"/>
      <c r="DB830" s="76"/>
      <c r="DC830" s="76"/>
      <c r="DD830" s="76"/>
      <c r="DE830" s="76"/>
      <c r="DF830" s="76"/>
      <c r="DG830" s="76"/>
      <c r="DH830" s="76"/>
      <c r="DI830" s="76"/>
      <c r="DJ830" s="76"/>
      <c r="DK830" s="76"/>
      <c r="DL830" s="76"/>
      <c r="DM830" s="76"/>
      <c r="DN830" s="76"/>
      <c r="DO830" s="76"/>
      <c r="DP830" s="76"/>
      <c r="DQ830" s="76"/>
      <c r="DR830" s="76"/>
      <c r="DS830" s="76"/>
      <c r="DT830" s="76"/>
      <c r="DU830" s="76"/>
      <c r="DV830" s="76"/>
      <c r="DW830" s="76"/>
      <c r="DX830" s="76"/>
      <c r="DY830" s="76"/>
      <c r="DZ830" s="76"/>
      <c r="EA830" s="84"/>
      <c r="EB830" s="84"/>
      <c r="EC830" s="84"/>
    </row>
    <row r="831" spans="1:133" ht="17" x14ac:dyDescent="0.2">
      <c r="A831" s="100" t="str">
        <f>CONCATENATE(E831," ",F831)</f>
        <v>Canis familiaris/latrans</v>
      </c>
      <c r="B831" s="69" t="s">
        <v>1407</v>
      </c>
      <c r="C831" s="63" t="s">
        <v>1586</v>
      </c>
      <c r="D831" s="8" t="s">
        <v>2333</v>
      </c>
      <c r="E831" s="172" t="s">
        <v>296</v>
      </c>
      <c r="F831" s="172" t="s">
        <v>1284</v>
      </c>
      <c r="G831" s="63">
        <v>908</v>
      </c>
      <c r="H831" s="63">
        <v>3939</v>
      </c>
      <c r="I831" s="63" t="s">
        <v>100</v>
      </c>
      <c r="J831" s="63"/>
      <c r="K831" s="63" t="s">
        <v>470</v>
      </c>
      <c r="L831" s="175" t="s">
        <v>1413</v>
      </c>
      <c r="M831" s="63"/>
      <c r="N831" s="63"/>
      <c r="O831" s="63"/>
      <c r="Q831" s="63" t="s">
        <v>207</v>
      </c>
      <c r="R831" s="69" t="s">
        <v>2363</v>
      </c>
      <c r="S831" s="63"/>
      <c r="T831" s="63" t="s">
        <v>166</v>
      </c>
      <c r="U831" s="63" t="s">
        <v>1256</v>
      </c>
      <c r="X831" s="63">
        <v>24.81</v>
      </c>
      <c r="Y831" s="63"/>
      <c r="Z831" s="63"/>
      <c r="AA831" s="182">
        <v>21762.069166863279</v>
      </c>
      <c r="AB831" s="61">
        <v>0.22900000000000001</v>
      </c>
      <c r="AC831" s="63" t="s">
        <v>1271</v>
      </c>
      <c r="AD831" s="69" t="s">
        <v>1961</v>
      </c>
      <c r="BK831" s="76"/>
      <c r="BL831" s="76"/>
      <c r="BM831" s="76"/>
      <c r="BN831" s="76"/>
      <c r="BO831" s="76"/>
      <c r="BP831" s="76"/>
      <c r="BQ831" s="76"/>
      <c r="BR831" s="76"/>
      <c r="BS831" s="76"/>
      <c r="BT831" s="76"/>
      <c r="BU831" s="76"/>
      <c r="BV831" s="76"/>
      <c r="BW831" s="76"/>
      <c r="BX831" s="76"/>
      <c r="BY831" s="76"/>
      <c r="BZ831" s="76"/>
      <c r="CA831" s="76"/>
      <c r="CB831" s="76"/>
      <c r="CC831" s="76"/>
      <c r="CD831" s="76"/>
      <c r="CE831" s="76"/>
      <c r="CF831" s="76"/>
      <c r="CG831" s="76"/>
      <c r="CH831" s="76"/>
      <c r="CI831" s="76"/>
      <c r="CJ831" s="76"/>
      <c r="CK831" s="76"/>
      <c r="CL831" s="76"/>
      <c r="CM831" s="76"/>
      <c r="CN831" s="76"/>
      <c r="CO831" s="76"/>
      <c r="CP831" s="76"/>
      <c r="CQ831" s="76"/>
      <c r="CR831" s="76"/>
      <c r="CS831" s="76"/>
      <c r="CT831" s="76"/>
      <c r="CU831" s="76"/>
      <c r="CV831" s="76"/>
      <c r="CW831" s="76"/>
      <c r="CX831" s="76"/>
      <c r="CY831" s="76"/>
      <c r="CZ831" s="76"/>
      <c r="DA831" s="76"/>
      <c r="DB831" s="76"/>
      <c r="DC831" s="76"/>
      <c r="DD831" s="76"/>
      <c r="DE831" s="76"/>
      <c r="DF831" s="76"/>
      <c r="DG831" s="76"/>
      <c r="DH831" s="76"/>
      <c r="DI831" s="76"/>
      <c r="DJ831" s="76"/>
      <c r="DK831" s="76"/>
      <c r="DL831" s="76"/>
      <c r="DM831" s="76"/>
      <c r="DN831" s="76"/>
      <c r="DO831" s="76"/>
      <c r="DP831" s="76"/>
      <c r="DQ831" s="76"/>
      <c r="DR831" s="76"/>
      <c r="DS831" s="76"/>
      <c r="DT831" s="76"/>
      <c r="DU831" s="76"/>
      <c r="DV831" s="76"/>
      <c r="DW831" s="76"/>
      <c r="DX831" s="76"/>
      <c r="DY831" s="76"/>
      <c r="DZ831" s="76"/>
      <c r="EA831" s="84"/>
      <c r="EB831" s="84"/>
      <c r="EC831" s="84"/>
    </row>
    <row r="832" spans="1:133" ht="17" x14ac:dyDescent="0.2">
      <c r="A832" s="100" t="str">
        <f>CONCATENATE(E832," ",F832)</f>
        <v>Canis familiaris/latrans</v>
      </c>
      <c r="B832" s="69" t="s">
        <v>1407</v>
      </c>
      <c r="C832" s="63" t="s">
        <v>1586</v>
      </c>
      <c r="D832" s="8" t="s">
        <v>2333</v>
      </c>
      <c r="E832" s="172" t="s">
        <v>296</v>
      </c>
      <c r="F832" s="172" t="s">
        <v>1284</v>
      </c>
      <c r="G832" s="63">
        <v>908</v>
      </c>
      <c r="H832" s="63">
        <v>4259</v>
      </c>
      <c r="I832" s="63" t="s">
        <v>100</v>
      </c>
      <c r="J832" s="63"/>
      <c r="K832" s="63" t="s">
        <v>470</v>
      </c>
      <c r="L832" s="175" t="s">
        <v>1413</v>
      </c>
      <c r="M832" s="63"/>
      <c r="N832" s="63"/>
      <c r="O832" s="63"/>
      <c r="Q832" s="63" t="s">
        <v>207</v>
      </c>
      <c r="R832" s="69" t="s">
        <v>2363</v>
      </c>
      <c r="S832" s="63"/>
      <c r="T832" s="63" t="s">
        <v>171</v>
      </c>
      <c r="U832" s="63" t="s">
        <v>1256</v>
      </c>
      <c r="X832" s="63">
        <v>10.6</v>
      </c>
      <c r="Y832" s="63"/>
      <c r="Z832" s="63"/>
      <c r="AA832" s="182">
        <v>1901.1565527566797</v>
      </c>
      <c r="AB832" s="61">
        <v>0.22900000000000001</v>
      </c>
      <c r="AC832" s="63" t="s">
        <v>1271</v>
      </c>
      <c r="AD832" s="69" t="s">
        <v>1961</v>
      </c>
      <c r="BK832" s="76"/>
      <c r="BL832" s="76"/>
      <c r="BM832" s="76"/>
      <c r="BN832" s="76"/>
      <c r="BO832" s="76"/>
      <c r="BP832" s="76"/>
      <c r="BQ832" s="76"/>
      <c r="BR832" s="76"/>
      <c r="BS832" s="76"/>
      <c r="BT832" s="76"/>
      <c r="BU832" s="76"/>
      <c r="BV832" s="76"/>
      <c r="BW832" s="76"/>
      <c r="BX832" s="76"/>
      <c r="BY832" s="76"/>
      <c r="BZ832" s="76"/>
      <c r="CA832" s="76"/>
      <c r="CB832" s="76"/>
      <c r="CC832" s="76"/>
      <c r="CD832" s="76"/>
      <c r="CE832" s="76"/>
      <c r="CF832" s="76"/>
      <c r="CG832" s="76"/>
      <c r="CH832" s="76"/>
      <c r="CI832" s="76"/>
      <c r="CJ832" s="76"/>
      <c r="CK832" s="76"/>
      <c r="CL832" s="76"/>
      <c r="CM832" s="76"/>
      <c r="CN832" s="76"/>
      <c r="CO832" s="76"/>
      <c r="CP832" s="76"/>
      <c r="CQ832" s="76"/>
      <c r="CR832" s="76"/>
      <c r="CS832" s="76"/>
      <c r="CT832" s="76"/>
      <c r="CU832" s="76"/>
      <c r="CV832" s="76"/>
      <c r="CW832" s="76"/>
      <c r="CX832" s="76"/>
      <c r="CY832" s="76"/>
      <c r="CZ832" s="76"/>
      <c r="DA832" s="76"/>
      <c r="DB832" s="76"/>
      <c r="DC832" s="76"/>
      <c r="DD832" s="76"/>
      <c r="DE832" s="76"/>
      <c r="DF832" s="76"/>
      <c r="DG832" s="76"/>
      <c r="DH832" s="76"/>
      <c r="DI832" s="76"/>
      <c r="DJ832" s="76"/>
      <c r="DK832" s="76"/>
      <c r="DL832" s="76"/>
      <c r="DM832" s="76"/>
      <c r="DN832" s="76"/>
      <c r="DO832" s="76"/>
      <c r="DP832" s="76"/>
      <c r="DQ832" s="76"/>
      <c r="DR832" s="76"/>
      <c r="DS832" s="76"/>
      <c r="DT832" s="76"/>
      <c r="DU832" s="76"/>
      <c r="DV832" s="76"/>
      <c r="DW832" s="76"/>
      <c r="DX832" s="76"/>
      <c r="DY832" s="76"/>
      <c r="DZ832" s="76"/>
      <c r="EA832" s="84"/>
      <c r="EB832" s="84"/>
      <c r="EC832" s="84"/>
    </row>
    <row r="833" spans="1:133" ht="17" x14ac:dyDescent="0.2">
      <c r="A833" s="100" t="str">
        <f>CONCATENATE(E833," ",F833)</f>
        <v>Canis familiaris/latrans</v>
      </c>
      <c r="B833" s="69" t="s">
        <v>1407</v>
      </c>
      <c r="C833" s="63" t="s">
        <v>1586</v>
      </c>
      <c r="D833" s="8" t="s">
        <v>2333</v>
      </c>
      <c r="E833" s="172" t="s">
        <v>296</v>
      </c>
      <c r="F833" s="172" t="s">
        <v>1284</v>
      </c>
      <c r="G833" s="63">
        <v>908</v>
      </c>
      <c r="H833" s="63">
        <v>4292</v>
      </c>
      <c r="I833" s="63" t="s">
        <v>100</v>
      </c>
      <c r="J833" s="63"/>
      <c r="K833" s="63" t="s">
        <v>470</v>
      </c>
      <c r="L833" s="175" t="s">
        <v>1413</v>
      </c>
      <c r="M833" s="63"/>
      <c r="N833" s="63"/>
      <c r="O833" s="63"/>
      <c r="Q833" s="63" t="s">
        <v>207</v>
      </c>
      <c r="R833" s="69" t="s">
        <v>2363</v>
      </c>
      <c r="S833" s="63"/>
      <c r="T833" s="63" t="s">
        <v>171</v>
      </c>
      <c r="U833" s="63" t="s">
        <v>1256</v>
      </c>
      <c r="X833" s="63">
        <v>18.27</v>
      </c>
      <c r="Y833" s="63"/>
      <c r="Z833" s="63"/>
      <c r="AA833" s="182">
        <v>9052.4783618242709</v>
      </c>
      <c r="AB833" s="61">
        <v>0.22900000000000001</v>
      </c>
      <c r="AC833" s="63" t="s">
        <v>1271</v>
      </c>
      <c r="AD833" s="69" t="s">
        <v>1961</v>
      </c>
      <c r="BK833" s="76"/>
      <c r="BL833" s="76"/>
      <c r="BM833" s="76"/>
      <c r="BN833" s="76"/>
      <c r="BO833" s="76"/>
      <c r="BP833" s="76"/>
      <c r="BQ833" s="76"/>
      <c r="BR833" s="76"/>
      <c r="BS833" s="76"/>
      <c r="BT833" s="76"/>
      <c r="BU833" s="76"/>
      <c r="BV833" s="76"/>
      <c r="BW833" s="76"/>
      <c r="BX833" s="76"/>
      <c r="BY833" s="76"/>
      <c r="BZ833" s="76"/>
      <c r="CA833" s="76"/>
      <c r="CB833" s="76"/>
      <c r="CC833" s="76"/>
      <c r="CD833" s="76"/>
      <c r="CE833" s="76"/>
      <c r="CF833" s="76"/>
      <c r="CG833" s="76"/>
      <c r="CH833" s="76"/>
      <c r="CI833" s="76"/>
      <c r="CJ833" s="76"/>
      <c r="CK833" s="76"/>
      <c r="CL833" s="76"/>
      <c r="CM833" s="76"/>
      <c r="CN833" s="76"/>
      <c r="CO833" s="76"/>
      <c r="CP833" s="76"/>
      <c r="CQ833" s="76"/>
      <c r="CR833" s="76"/>
      <c r="CS833" s="76"/>
      <c r="CT833" s="76"/>
      <c r="CU833" s="76"/>
      <c r="CV833" s="76"/>
      <c r="CW833" s="76"/>
      <c r="CX833" s="76"/>
      <c r="CY833" s="76"/>
      <c r="CZ833" s="76"/>
      <c r="DA833" s="76"/>
      <c r="DB833" s="76"/>
      <c r="DC833" s="76"/>
      <c r="DD833" s="76"/>
      <c r="DE833" s="76"/>
      <c r="DF833" s="76"/>
      <c r="DG833" s="76"/>
      <c r="DH833" s="76"/>
      <c r="DI833" s="76"/>
      <c r="DJ833" s="76"/>
      <c r="DK833" s="76"/>
      <c r="DL833" s="76"/>
      <c r="DM833" s="76"/>
      <c r="DN833" s="76"/>
      <c r="DO833" s="76"/>
      <c r="DP833" s="76"/>
      <c r="DQ833" s="76"/>
      <c r="DR833" s="76"/>
      <c r="DS833" s="76"/>
      <c r="DT833" s="76"/>
      <c r="DU833" s="76"/>
      <c r="DV833" s="76"/>
      <c r="DW833" s="76"/>
      <c r="DX833" s="76"/>
      <c r="DY833" s="76"/>
      <c r="DZ833" s="76"/>
      <c r="EA833" s="84"/>
      <c r="EB833" s="84"/>
      <c r="EC833" s="84"/>
    </row>
    <row r="834" spans="1:133" ht="17" x14ac:dyDescent="0.2">
      <c r="A834" s="100" t="str">
        <f>CONCATENATE(E834," ",F834)</f>
        <v>Canis familiaris/latrans</v>
      </c>
      <c r="B834" s="69" t="s">
        <v>1407</v>
      </c>
      <c r="C834" s="63" t="s">
        <v>1586</v>
      </c>
      <c r="D834" s="8" t="s">
        <v>2333</v>
      </c>
      <c r="E834" s="172" t="s">
        <v>296</v>
      </c>
      <c r="F834" s="172" t="s">
        <v>1284</v>
      </c>
      <c r="G834" s="63">
        <v>908</v>
      </c>
      <c r="H834" s="63">
        <v>4295</v>
      </c>
      <c r="I834" s="63" t="s">
        <v>100</v>
      </c>
      <c r="J834" s="63"/>
      <c r="K834" s="63" t="s">
        <v>470</v>
      </c>
      <c r="L834" s="175" t="s">
        <v>1413</v>
      </c>
      <c r="M834" s="63"/>
      <c r="N834" s="63"/>
      <c r="O834" s="63"/>
      <c r="Q834" s="63" t="s">
        <v>207</v>
      </c>
      <c r="R834" s="69" t="s">
        <v>2363</v>
      </c>
      <c r="S834" s="63"/>
      <c r="T834" s="63" t="s">
        <v>171</v>
      </c>
      <c r="U834" s="63" t="s">
        <v>1256</v>
      </c>
      <c r="X834" s="63">
        <v>21.01</v>
      </c>
      <c r="Y834" s="63"/>
      <c r="Z834" s="63"/>
      <c r="AA834" s="182">
        <v>13512.38976259276</v>
      </c>
      <c r="AB834" s="61">
        <v>0.22900000000000001</v>
      </c>
      <c r="AC834" s="63" t="s">
        <v>1271</v>
      </c>
      <c r="AD834" s="69" t="s">
        <v>1961</v>
      </c>
      <c r="BK834" s="76"/>
      <c r="BL834" s="76"/>
      <c r="BM834" s="76"/>
      <c r="BN834" s="76"/>
      <c r="BO834" s="76"/>
      <c r="BP834" s="76"/>
      <c r="BQ834" s="76"/>
      <c r="BR834" s="76"/>
      <c r="BS834" s="76"/>
      <c r="BT834" s="76"/>
      <c r="BU834" s="76"/>
      <c r="BV834" s="76"/>
      <c r="BW834" s="76"/>
      <c r="BX834" s="76"/>
      <c r="BY834" s="76"/>
      <c r="BZ834" s="76"/>
      <c r="CA834" s="76"/>
      <c r="CB834" s="76"/>
      <c r="CC834" s="76"/>
      <c r="CD834" s="76"/>
      <c r="CE834" s="76"/>
      <c r="CF834" s="76"/>
      <c r="CG834" s="76"/>
      <c r="CH834" s="76"/>
      <c r="CI834" s="76"/>
      <c r="CJ834" s="76"/>
      <c r="CK834" s="76"/>
      <c r="CL834" s="76"/>
      <c r="CM834" s="76"/>
      <c r="CN834" s="76"/>
      <c r="CO834" s="76"/>
      <c r="CP834" s="76"/>
      <c r="CQ834" s="76"/>
      <c r="CR834" s="76"/>
      <c r="CS834" s="76"/>
      <c r="CT834" s="76"/>
      <c r="CU834" s="76"/>
      <c r="CV834" s="76"/>
      <c r="CW834" s="76"/>
      <c r="CX834" s="76"/>
      <c r="CY834" s="76"/>
      <c r="CZ834" s="76"/>
      <c r="DA834" s="76"/>
      <c r="DB834" s="76"/>
      <c r="DC834" s="76"/>
      <c r="DD834" s="76"/>
      <c r="DE834" s="76"/>
      <c r="DF834" s="76"/>
      <c r="DG834" s="76"/>
      <c r="DH834" s="76"/>
      <c r="DI834" s="76"/>
      <c r="DJ834" s="76"/>
      <c r="DK834" s="76"/>
      <c r="DL834" s="76"/>
      <c r="DM834" s="76"/>
      <c r="DN834" s="76"/>
      <c r="DO834" s="76"/>
      <c r="DP834" s="76"/>
      <c r="DQ834" s="76"/>
      <c r="DR834" s="76"/>
      <c r="DS834" s="76"/>
      <c r="DT834" s="76"/>
      <c r="DU834" s="76"/>
      <c r="DV834" s="76"/>
      <c r="DW834" s="76"/>
      <c r="DX834" s="76"/>
      <c r="DY834" s="76"/>
      <c r="DZ834" s="76"/>
      <c r="EA834" s="84"/>
      <c r="EB834" s="84"/>
      <c r="EC834" s="84"/>
    </row>
    <row r="835" spans="1:133" s="84" customFormat="1" ht="17" x14ac:dyDescent="0.2">
      <c r="A835" s="100" t="str">
        <f>CONCATENATE(E835," ",F835)</f>
        <v>Canis familiaris/latrans</v>
      </c>
      <c r="B835" s="69" t="s">
        <v>1407</v>
      </c>
      <c r="C835" s="63" t="s">
        <v>1586</v>
      </c>
      <c r="D835" s="8" t="s">
        <v>2333</v>
      </c>
      <c r="E835" s="172" t="s">
        <v>296</v>
      </c>
      <c r="F835" s="172" t="s">
        <v>1284</v>
      </c>
      <c r="G835" s="63">
        <v>908</v>
      </c>
      <c r="H835" s="63">
        <v>4296</v>
      </c>
      <c r="I835" s="63" t="s">
        <v>100</v>
      </c>
      <c r="J835" s="63"/>
      <c r="K835" s="63" t="s">
        <v>470</v>
      </c>
      <c r="L835" s="175" t="s">
        <v>1413</v>
      </c>
      <c r="M835" s="63"/>
      <c r="N835" s="63"/>
      <c r="O835" s="63"/>
      <c r="P835" s="63"/>
      <c r="Q835" s="63" t="s">
        <v>207</v>
      </c>
      <c r="R835" s="69" t="s">
        <v>2363</v>
      </c>
      <c r="S835" s="63"/>
      <c r="T835" s="63" t="s">
        <v>171</v>
      </c>
      <c r="U835" s="63" t="s">
        <v>1256</v>
      </c>
      <c r="V835" s="63"/>
      <c r="W835" s="63"/>
      <c r="X835" s="63">
        <v>21.33</v>
      </c>
      <c r="Y835" s="63"/>
      <c r="Z835" s="63"/>
      <c r="AA835" s="182">
        <v>14110.766244702343</v>
      </c>
      <c r="AB835" s="61">
        <v>0.22900000000000001</v>
      </c>
      <c r="AC835" s="63" t="s">
        <v>1271</v>
      </c>
      <c r="AD835" s="69" t="s">
        <v>1961</v>
      </c>
      <c r="AE835" s="63"/>
      <c r="AF835" s="63"/>
      <c r="AG835" s="76"/>
      <c r="AH835" s="76"/>
      <c r="AI835" s="76"/>
      <c r="AJ835" s="76"/>
      <c r="AK835" s="76"/>
      <c r="AL835" s="76"/>
      <c r="AM835" s="76"/>
      <c r="AN835" s="76"/>
      <c r="AO835" s="76"/>
      <c r="AP835" s="76"/>
      <c r="AQ835" s="76"/>
      <c r="AR835" s="76"/>
      <c r="AS835" s="76"/>
      <c r="AT835" s="76"/>
      <c r="AU835" s="76"/>
      <c r="AV835" s="76"/>
      <c r="AW835" s="76"/>
      <c r="AX835" s="76"/>
      <c r="AY835" s="76"/>
      <c r="AZ835" s="76"/>
      <c r="BA835" s="76"/>
      <c r="BB835" s="76"/>
      <c r="BC835" s="76"/>
      <c r="BD835" s="76"/>
      <c r="BE835" s="76"/>
      <c r="BF835" s="76"/>
      <c r="BG835" s="76"/>
      <c r="BH835" s="76"/>
      <c r="BI835" s="76"/>
      <c r="BJ835" s="76"/>
      <c r="BK835" s="76"/>
      <c r="BL835" s="76"/>
      <c r="BM835" s="76"/>
      <c r="BN835" s="76"/>
      <c r="BO835" s="76"/>
      <c r="BP835" s="76"/>
      <c r="BQ835" s="76"/>
      <c r="BR835" s="76"/>
      <c r="BS835" s="76"/>
      <c r="BT835" s="76"/>
      <c r="BU835" s="76"/>
      <c r="BV835" s="76"/>
      <c r="BW835" s="76"/>
      <c r="BX835" s="76"/>
      <c r="BY835" s="76"/>
      <c r="BZ835" s="76"/>
      <c r="CA835" s="76"/>
      <c r="CB835" s="76"/>
      <c r="CC835" s="76"/>
      <c r="CD835" s="76"/>
      <c r="CE835" s="76"/>
      <c r="CF835" s="76"/>
      <c r="CG835" s="76"/>
      <c r="CH835" s="76"/>
      <c r="CI835" s="76"/>
      <c r="CJ835" s="76"/>
      <c r="CK835" s="76"/>
      <c r="CL835" s="76"/>
      <c r="CM835" s="76"/>
      <c r="CN835" s="76"/>
      <c r="CO835" s="76"/>
      <c r="CP835" s="76"/>
      <c r="CQ835" s="76"/>
      <c r="CR835" s="76"/>
      <c r="CS835" s="76"/>
      <c r="CT835" s="76"/>
      <c r="CU835" s="76"/>
      <c r="CV835" s="76"/>
      <c r="CW835" s="76"/>
      <c r="CX835" s="76"/>
      <c r="CY835" s="76"/>
      <c r="CZ835" s="76"/>
      <c r="DA835" s="76"/>
      <c r="DB835" s="76"/>
      <c r="DC835" s="76"/>
      <c r="DD835" s="76"/>
      <c r="DE835" s="76"/>
      <c r="DF835" s="76"/>
      <c r="DG835" s="76"/>
      <c r="DH835" s="76"/>
      <c r="DI835" s="76"/>
      <c r="DJ835" s="76"/>
      <c r="DK835" s="76"/>
      <c r="DL835" s="76"/>
      <c r="DM835" s="76"/>
      <c r="DN835" s="76"/>
      <c r="DO835" s="76"/>
      <c r="DP835" s="76"/>
      <c r="DQ835" s="76"/>
      <c r="DR835" s="76"/>
      <c r="DS835" s="76"/>
      <c r="DT835" s="76"/>
      <c r="DU835" s="76"/>
      <c r="DV835" s="76"/>
      <c r="DW835" s="76"/>
      <c r="DX835" s="76"/>
      <c r="DY835" s="76"/>
      <c r="DZ835" s="76"/>
    </row>
    <row r="836" spans="1:133" ht="17" x14ac:dyDescent="0.2">
      <c r="A836" s="100" t="str">
        <f>CONCATENATE(E836," ",F836)</f>
        <v>Canis familiaris/latrans</v>
      </c>
      <c r="B836" s="69" t="s">
        <v>1407</v>
      </c>
      <c r="C836" s="63" t="s">
        <v>1586</v>
      </c>
      <c r="D836" s="8" t="s">
        <v>2333</v>
      </c>
      <c r="E836" s="172" t="s">
        <v>296</v>
      </c>
      <c r="F836" s="172" t="s">
        <v>1284</v>
      </c>
      <c r="G836" s="63">
        <v>908</v>
      </c>
      <c r="H836" s="63">
        <v>4315</v>
      </c>
      <c r="I836" s="63" t="s">
        <v>100</v>
      </c>
      <c r="J836" s="63"/>
      <c r="K836" s="63" t="s">
        <v>470</v>
      </c>
      <c r="L836" s="175" t="s">
        <v>1413</v>
      </c>
      <c r="M836" s="63"/>
      <c r="N836" s="63"/>
      <c r="O836" s="63"/>
      <c r="Q836" s="63" t="s">
        <v>207</v>
      </c>
      <c r="R836" s="69" t="s">
        <v>2363</v>
      </c>
      <c r="S836" s="63"/>
      <c r="T836" s="63" t="s">
        <v>171</v>
      </c>
      <c r="U836" s="63" t="s">
        <v>1256</v>
      </c>
      <c r="X836" s="63">
        <v>21.58</v>
      </c>
      <c r="Y836" s="63"/>
      <c r="Z836" s="63"/>
      <c r="AA836" s="182">
        <v>14590.060483335512</v>
      </c>
      <c r="AB836" s="61">
        <v>0.22900000000000001</v>
      </c>
      <c r="AC836" s="63" t="s">
        <v>1271</v>
      </c>
      <c r="AD836" s="69" t="s">
        <v>1961</v>
      </c>
      <c r="BK836" s="84"/>
      <c r="BL836" s="84"/>
      <c r="BM836" s="84"/>
      <c r="BN836" s="84"/>
      <c r="BO836" s="84"/>
      <c r="BP836" s="84"/>
      <c r="BQ836" s="84"/>
      <c r="BR836" s="84"/>
      <c r="BS836" s="84"/>
      <c r="BT836" s="84"/>
      <c r="BU836" s="84"/>
      <c r="BV836" s="84"/>
      <c r="BW836" s="84"/>
      <c r="BX836" s="84"/>
      <c r="BY836" s="84"/>
      <c r="BZ836" s="84"/>
      <c r="CA836" s="84"/>
      <c r="CB836" s="84"/>
      <c r="CC836" s="84"/>
      <c r="CD836" s="84"/>
      <c r="CE836" s="84"/>
      <c r="CF836" s="84"/>
      <c r="CG836" s="84"/>
      <c r="CH836" s="84"/>
      <c r="CI836" s="84"/>
      <c r="CJ836" s="84"/>
      <c r="CK836" s="84"/>
      <c r="CL836" s="84"/>
      <c r="CM836" s="84"/>
      <c r="CN836" s="84"/>
      <c r="CO836" s="84"/>
      <c r="CP836" s="84"/>
      <c r="CQ836" s="84"/>
      <c r="CR836" s="84"/>
      <c r="CS836" s="84"/>
      <c r="CT836" s="84"/>
      <c r="CU836" s="84"/>
      <c r="CV836" s="84"/>
      <c r="CW836" s="84"/>
      <c r="CX836" s="84"/>
      <c r="CY836" s="84"/>
      <c r="CZ836" s="84"/>
      <c r="DA836" s="84"/>
      <c r="DB836" s="84"/>
      <c r="DC836" s="84"/>
      <c r="DD836" s="84"/>
      <c r="DE836" s="84"/>
      <c r="DF836" s="84"/>
      <c r="DG836" s="84"/>
      <c r="DH836" s="84"/>
      <c r="DI836" s="84"/>
      <c r="DJ836" s="84"/>
      <c r="DK836" s="84"/>
      <c r="DL836" s="84"/>
      <c r="DM836" s="84"/>
      <c r="DN836" s="84"/>
      <c r="DO836" s="84"/>
      <c r="DP836" s="84"/>
      <c r="DQ836" s="84"/>
      <c r="DR836" s="84"/>
      <c r="DS836" s="84"/>
      <c r="DT836" s="84"/>
      <c r="DU836" s="84"/>
      <c r="DV836" s="84"/>
      <c r="DW836" s="84"/>
      <c r="DX836" s="84"/>
      <c r="DY836" s="84"/>
      <c r="DZ836" s="84"/>
      <c r="EA836" s="84"/>
      <c r="EB836" s="84"/>
      <c r="EC836" s="84"/>
    </row>
    <row r="837" spans="1:133" ht="17" x14ac:dyDescent="0.2">
      <c r="A837" s="100" t="str">
        <f>CONCATENATE(E837," ",F837)</f>
        <v>Canis familiaris/latrans</v>
      </c>
      <c r="B837" s="69" t="s">
        <v>1407</v>
      </c>
      <c r="C837" s="63" t="s">
        <v>1586</v>
      </c>
      <c r="D837" s="8" t="s">
        <v>2333</v>
      </c>
      <c r="E837" s="172" t="s">
        <v>296</v>
      </c>
      <c r="F837" s="172" t="s">
        <v>1284</v>
      </c>
      <c r="G837" s="63">
        <v>908</v>
      </c>
      <c r="H837" s="63">
        <v>4316</v>
      </c>
      <c r="I837" s="63" t="s">
        <v>100</v>
      </c>
      <c r="J837" s="63"/>
      <c r="K837" s="63" t="s">
        <v>470</v>
      </c>
      <c r="L837" s="175" t="s">
        <v>1413</v>
      </c>
      <c r="M837" s="63"/>
      <c r="N837" s="63"/>
      <c r="O837" s="63"/>
      <c r="Q837" s="63" t="s">
        <v>207</v>
      </c>
      <c r="R837" s="69" t="s">
        <v>2363</v>
      </c>
      <c r="S837" s="63"/>
      <c r="T837" s="63" t="s">
        <v>171</v>
      </c>
      <c r="U837" s="63" t="s">
        <v>1256</v>
      </c>
      <c r="X837" s="63">
        <v>21.69</v>
      </c>
      <c r="Y837" s="63"/>
      <c r="Z837" s="63"/>
      <c r="AA837" s="182">
        <v>14804.262855166344</v>
      </c>
      <c r="AB837" s="61">
        <v>0.22900000000000001</v>
      </c>
      <c r="AC837" s="63" t="s">
        <v>1271</v>
      </c>
      <c r="AD837" s="69" t="s">
        <v>1961</v>
      </c>
      <c r="BK837" s="84"/>
      <c r="BL837" s="84"/>
      <c r="BM837" s="84"/>
      <c r="BN837" s="84"/>
      <c r="BO837" s="84"/>
      <c r="BP837" s="84"/>
      <c r="BQ837" s="84"/>
      <c r="BR837" s="84"/>
      <c r="BS837" s="84"/>
      <c r="BT837" s="84"/>
      <c r="BU837" s="84"/>
      <c r="BV837" s="84"/>
      <c r="BW837" s="84"/>
      <c r="BX837" s="84"/>
      <c r="BY837" s="84"/>
      <c r="BZ837" s="84"/>
      <c r="CA837" s="84"/>
      <c r="CB837" s="84"/>
      <c r="CC837" s="84"/>
      <c r="CD837" s="84"/>
      <c r="CE837" s="84"/>
      <c r="CF837" s="84"/>
      <c r="CG837" s="84"/>
      <c r="CH837" s="84"/>
      <c r="CI837" s="84"/>
      <c r="CJ837" s="84"/>
      <c r="CK837" s="84"/>
      <c r="CL837" s="84"/>
      <c r="CM837" s="84"/>
      <c r="CN837" s="84"/>
      <c r="CO837" s="84"/>
      <c r="CP837" s="84"/>
      <c r="CQ837" s="84"/>
      <c r="CR837" s="84"/>
      <c r="CS837" s="84"/>
      <c r="CT837" s="84"/>
      <c r="CU837" s="84"/>
      <c r="CV837" s="84"/>
      <c r="CW837" s="84"/>
      <c r="CX837" s="84"/>
      <c r="CY837" s="84"/>
      <c r="CZ837" s="84"/>
      <c r="DA837" s="84"/>
      <c r="DB837" s="84"/>
      <c r="DC837" s="84"/>
      <c r="DD837" s="84"/>
      <c r="DE837" s="84"/>
      <c r="DF837" s="84"/>
      <c r="DG837" s="84"/>
      <c r="DH837" s="84"/>
      <c r="DI837" s="84"/>
      <c r="DJ837" s="84"/>
      <c r="DK837" s="84"/>
      <c r="DL837" s="84"/>
      <c r="DM837" s="84"/>
      <c r="DN837" s="84"/>
      <c r="DO837" s="84"/>
      <c r="DP837" s="84"/>
      <c r="DQ837" s="84"/>
      <c r="DR837" s="84"/>
      <c r="DS837" s="84"/>
      <c r="DT837" s="84"/>
      <c r="DU837" s="84"/>
      <c r="DV837" s="84"/>
      <c r="DW837" s="84"/>
      <c r="DX837" s="84"/>
      <c r="DY837" s="84"/>
      <c r="DZ837" s="84"/>
      <c r="EA837" s="84"/>
      <c r="EB837" s="84"/>
      <c r="EC837" s="84"/>
    </row>
    <row r="838" spans="1:133" ht="17" x14ac:dyDescent="0.2">
      <c r="A838" s="100" t="str">
        <f>CONCATENATE(E838," ",F838)</f>
        <v>Canis familiaris/latrans</v>
      </c>
      <c r="B838" s="69" t="s">
        <v>1407</v>
      </c>
      <c r="C838" s="63" t="s">
        <v>1586</v>
      </c>
      <c r="D838" s="8" t="s">
        <v>2333</v>
      </c>
      <c r="E838" s="172" t="s">
        <v>296</v>
      </c>
      <c r="F838" s="172" t="s">
        <v>1284</v>
      </c>
      <c r="G838" s="63">
        <v>908</v>
      </c>
      <c r="H838" s="63">
        <v>4324</v>
      </c>
      <c r="I838" s="63" t="s">
        <v>100</v>
      </c>
      <c r="J838" s="63"/>
      <c r="K838" s="63" t="s">
        <v>470</v>
      </c>
      <c r="L838" s="175" t="s">
        <v>1413</v>
      </c>
      <c r="M838" s="63"/>
      <c r="N838" s="63"/>
      <c r="O838" s="63"/>
      <c r="Q838" s="63" t="s">
        <v>207</v>
      </c>
      <c r="R838" s="69" t="s">
        <v>2363</v>
      </c>
      <c r="S838" s="63"/>
      <c r="T838" s="63" t="s">
        <v>171</v>
      </c>
      <c r="U838" s="63" t="s">
        <v>1256</v>
      </c>
      <c r="X838" s="63">
        <v>22.1</v>
      </c>
      <c r="Y838" s="63"/>
      <c r="Z838" s="63"/>
      <c r="AA838" s="182">
        <v>15620.673738300235</v>
      </c>
      <c r="AB838" s="61">
        <v>0.22900000000000001</v>
      </c>
      <c r="AC838" s="63" t="s">
        <v>1271</v>
      </c>
      <c r="AD838" s="69" t="s">
        <v>1961</v>
      </c>
      <c r="BK838" s="76"/>
      <c r="BL838" s="76"/>
      <c r="BM838" s="76"/>
      <c r="BN838" s="76"/>
      <c r="BO838" s="76"/>
      <c r="BP838" s="76"/>
      <c r="BQ838" s="76"/>
      <c r="BR838" s="76"/>
      <c r="BS838" s="76"/>
      <c r="BT838" s="76"/>
      <c r="BU838" s="76"/>
      <c r="BV838" s="76"/>
      <c r="BW838" s="76"/>
      <c r="BX838" s="76"/>
      <c r="BY838" s="76"/>
      <c r="BZ838" s="76"/>
      <c r="CA838" s="76"/>
      <c r="CB838" s="76"/>
      <c r="CC838" s="76"/>
      <c r="CD838" s="76"/>
      <c r="CE838" s="76"/>
      <c r="CF838" s="76"/>
      <c r="CG838" s="76"/>
      <c r="CH838" s="76"/>
      <c r="CI838" s="76"/>
      <c r="CJ838" s="76"/>
      <c r="CK838" s="76"/>
      <c r="CL838" s="76"/>
      <c r="CM838" s="76"/>
      <c r="CN838" s="76"/>
      <c r="CO838" s="76"/>
      <c r="CP838" s="76"/>
      <c r="CQ838" s="76"/>
      <c r="CR838" s="76"/>
      <c r="CS838" s="76"/>
      <c r="CT838" s="76"/>
      <c r="CU838" s="76"/>
      <c r="CV838" s="76"/>
      <c r="CW838" s="76"/>
      <c r="CX838" s="76"/>
      <c r="CY838" s="76"/>
      <c r="CZ838" s="76"/>
      <c r="DA838" s="76"/>
      <c r="DB838" s="76"/>
      <c r="DC838" s="76"/>
      <c r="DD838" s="76"/>
      <c r="DE838" s="76"/>
      <c r="DF838" s="76"/>
      <c r="DG838" s="76"/>
      <c r="DH838" s="76"/>
      <c r="DI838" s="76"/>
      <c r="DJ838" s="76"/>
      <c r="DK838" s="76"/>
      <c r="DL838" s="76"/>
      <c r="DM838" s="76"/>
      <c r="DN838" s="76"/>
      <c r="DO838" s="76"/>
      <c r="DP838" s="76"/>
      <c r="DQ838" s="76"/>
      <c r="DR838" s="76"/>
      <c r="DS838" s="76"/>
      <c r="DT838" s="76"/>
      <c r="DU838" s="76"/>
      <c r="DV838" s="76"/>
      <c r="DW838" s="76"/>
      <c r="DX838" s="76"/>
      <c r="DY838" s="76"/>
      <c r="DZ838" s="76"/>
      <c r="EA838" s="84"/>
      <c r="EB838" s="84"/>
      <c r="EC838" s="84"/>
    </row>
    <row r="839" spans="1:133" ht="17" x14ac:dyDescent="0.2">
      <c r="A839" s="100" t="str">
        <f>CONCATENATE(E839," ",F839)</f>
        <v>Canis familiaris/latrans</v>
      </c>
      <c r="B839" s="69" t="s">
        <v>1407</v>
      </c>
      <c r="C839" s="63" t="s">
        <v>1586</v>
      </c>
      <c r="D839" s="8" t="s">
        <v>2333</v>
      </c>
      <c r="E839" s="172" t="s">
        <v>296</v>
      </c>
      <c r="F839" s="172" t="s">
        <v>1284</v>
      </c>
      <c r="G839" s="63">
        <v>908</v>
      </c>
      <c r="H839" s="63">
        <v>4325</v>
      </c>
      <c r="I839" s="63" t="s">
        <v>100</v>
      </c>
      <c r="J839" s="63"/>
      <c r="K839" s="63" t="s">
        <v>470</v>
      </c>
      <c r="L839" s="175" t="s">
        <v>1413</v>
      </c>
      <c r="M839" s="63"/>
      <c r="N839" s="63"/>
      <c r="O839" s="63"/>
      <c r="Q839" s="63" t="s">
        <v>207</v>
      </c>
      <c r="R839" s="69" t="s">
        <v>2363</v>
      </c>
      <c r="S839" s="63"/>
      <c r="T839" s="63" t="s">
        <v>171</v>
      </c>
      <c r="U839" s="63" t="s">
        <v>1256</v>
      </c>
      <c r="X839" s="63">
        <v>22.28</v>
      </c>
      <c r="Y839" s="63"/>
      <c r="Z839" s="63"/>
      <c r="AA839" s="182">
        <v>15988.157564555497</v>
      </c>
      <c r="AB839" s="61">
        <v>0.22900000000000001</v>
      </c>
      <c r="AC839" s="63" t="s">
        <v>1271</v>
      </c>
      <c r="AD839" s="69" t="s">
        <v>1961</v>
      </c>
      <c r="BK839" s="76"/>
      <c r="BL839" s="76"/>
      <c r="BM839" s="76"/>
      <c r="BN839" s="76"/>
      <c r="BO839" s="76"/>
      <c r="BP839" s="76"/>
      <c r="BQ839" s="76"/>
      <c r="BR839" s="76"/>
      <c r="BS839" s="76"/>
      <c r="BT839" s="76"/>
      <c r="BU839" s="76"/>
      <c r="BV839" s="76"/>
      <c r="BW839" s="76"/>
      <c r="BX839" s="76"/>
      <c r="BY839" s="76"/>
      <c r="BZ839" s="76"/>
      <c r="CA839" s="76"/>
      <c r="CB839" s="76"/>
      <c r="CC839" s="76"/>
      <c r="CD839" s="76"/>
      <c r="CE839" s="76"/>
      <c r="CF839" s="76"/>
      <c r="CG839" s="76"/>
      <c r="CH839" s="76"/>
      <c r="CI839" s="76"/>
      <c r="CJ839" s="76"/>
      <c r="CK839" s="76"/>
      <c r="CL839" s="76"/>
      <c r="CM839" s="76"/>
      <c r="CN839" s="76"/>
      <c r="CO839" s="76"/>
      <c r="CP839" s="76"/>
      <c r="CQ839" s="76"/>
      <c r="CR839" s="76"/>
      <c r="CS839" s="76"/>
      <c r="CT839" s="76"/>
      <c r="CU839" s="76"/>
      <c r="CV839" s="76"/>
      <c r="CW839" s="76"/>
      <c r="CX839" s="76"/>
      <c r="CY839" s="76"/>
      <c r="CZ839" s="76"/>
      <c r="DA839" s="76"/>
      <c r="DB839" s="76"/>
      <c r="DC839" s="76"/>
      <c r="DD839" s="76"/>
      <c r="DE839" s="76"/>
      <c r="DF839" s="76"/>
      <c r="DG839" s="76"/>
      <c r="DH839" s="76"/>
      <c r="DI839" s="76"/>
      <c r="DJ839" s="76"/>
      <c r="DK839" s="76"/>
      <c r="DL839" s="76"/>
      <c r="DM839" s="76"/>
      <c r="DN839" s="76"/>
      <c r="DO839" s="76"/>
      <c r="DP839" s="76"/>
      <c r="DQ839" s="76"/>
      <c r="DR839" s="76"/>
      <c r="DS839" s="76"/>
      <c r="DT839" s="76"/>
      <c r="DU839" s="76"/>
      <c r="DV839" s="76"/>
      <c r="DW839" s="76"/>
      <c r="DX839" s="76"/>
      <c r="DY839" s="76"/>
      <c r="DZ839" s="76"/>
      <c r="EA839" s="84"/>
      <c r="EB839" s="84"/>
      <c r="EC839" s="84"/>
    </row>
    <row r="840" spans="1:133" ht="17" x14ac:dyDescent="0.2">
      <c r="A840" s="100" t="str">
        <f>CONCATENATE(E840," ",F840)</f>
        <v>Canis familiaris/latrans</v>
      </c>
      <c r="B840" s="69" t="s">
        <v>1407</v>
      </c>
      <c r="C840" s="63" t="s">
        <v>1586</v>
      </c>
      <c r="D840" s="8" t="s">
        <v>2333</v>
      </c>
      <c r="E840" s="172" t="s">
        <v>296</v>
      </c>
      <c r="F840" s="172" t="s">
        <v>1284</v>
      </c>
      <c r="G840" s="63">
        <v>908</v>
      </c>
      <c r="H840" s="63">
        <v>4326</v>
      </c>
      <c r="I840" s="63" t="s">
        <v>100</v>
      </c>
      <c r="J840" s="63"/>
      <c r="K840" s="63" t="s">
        <v>470</v>
      </c>
      <c r="L840" s="175" t="s">
        <v>1413</v>
      </c>
      <c r="M840" s="63"/>
      <c r="N840" s="63"/>
      <c r="O840" s="63"/>
      <c r="Q840" s="63" t="s">
        <v>207</v>
      </c>
      <c r="R840" s="69" t="s">
        <v>2363</v>
      </c>
      <c r="S840" s="63"/>
      <c r="T840" s="63" t="s">
        <v>166</v>
      </c>
      <c r="U840" s="63" t="s">
        <v>1256</v>
      </c>
      <c r="X840" s="63">
        <v>22.34</v>
      </c>
      <c r="Y840" s="63"/>
      <c r="Z840" s="63"/>
      <c r="AA840" s="182">
        <v>16111.891052597408</v>
      </c>
      <c r="AB840" s="61">
        <v>0.22900000000000001</v>
      </c>
      <c r="AC840" s="63" t="s">
        <v>1271</v>
      </c>
      <c r="AD840" s="69" t="s">
        <v>1961</v>
      </c>
      <c r="BK840" s="84"/>
      <c r="BL840" s="84"/>
      <c r="BM840" s="84"/>
      <c r="BN840" s="84"/>
      <c r="BO840" s="84"/>
      <c r="BP840" s="84"/>
      <c r="BQ840" s="84"/>
      <c r="BR840" s="84"/>
      <c r="BS840" s="84"/>
      <c r="BT840" s="84"/>
      <c r="BU840" s="84"/>
      <c r="BV840" s="84"/>
      <c r="BW840" s="84"/>
      <c r="BX840" s="84"/>
      <c r="BY840" s="84"/>
      <c r="BZ840" s="84"/>
      <c r="CA840" s="84"/>
      <c r="CB840" s="84"/>
      <c r="CC840" s="84"/>
      <c r="CD840" s="84"/>
      <c r="CE840" s="84"/>
      <c r="CF840" s="84"/>
      <c r="CG840" s="84"/>
      <c r="CH840" s="84"/>
      <c r="CI840" s="84"/>
      <c r="CJ840" s="84"/>
      <c r="CK840" s="84"/>
      <c r="CL840" s="84"/>
      <c r="CM840" s="84"/>
      <c r="CN840" s="84"/>
      <c r="CO840" s="84"/>
      <c r="CP840" s="84"/>
      <c r="CQ840" s="84"/>
      <c r="CR840" s="84"/>
      <c r="CS840" s="84"/>
      <c r="CT840" s="84"/>
      <c r="CU840" s="84"/>
      <c r="CV840" s="84"/>
      <c r="CW840" s="84"/>
      <c r="CX840" s="84"/>
      <c r="CY840" s="84"/>
      <c r="CZ840" s="84"/>
      <c r="DA840" s="84"/>
      <c r="DB840" s="84"/>
      <c r="DC840" s="84"/>
      <c r="DD840" s="84"/>
      <c r="DE840" s="84"/>
      <c r="DF840" s="84"/>
      <c r="DG840" s="84"/>
      <c r="DH840" s="84"/>
      <c r="DI840" s="84"/>
      <c r="DJ840" s="84"/>
      <c r="DK840" s="84"/>
      <c r="DL840" s="84"/>
      <c r="DM840" s="84"/>
      <c r="DN840" s="84"/>
      <c r="DO840" s="84"/>
      <c r="DP840" s="84"/>
      <c r="DQ840" s="84"/>
      <c r="DR840" s="84"/>
      <c r="DS840" s="84"/>
      <c r="DT840" s="84"/>
      <c r="DU840" s="84"/>
      <c r="DV840" s="84"/>
      <c r="DW840" s="84"/>
      <c r="DX840" s="84"/>
      <c r="DY840" s="84"/>
      <c r="DZ840" s="84"/>
      <c r="EA840" s="84"/>
      <c r="EB840" s="84"/>
      <c r="EC840" s="84"/>
    </row>
    <row r="841" spans="1:133" ht="17" x14ac:dyDescent="0.2">
      <c r="A841" s="100" t="str">
        <f>CONCATENATE(E841," ",F841)</f>
        <v>Canis familiaris/latrans</v>
      </c>
      <c r="B841" s="69" t="s">
        <v>1407</v>
      </c>
      <c r="C841" s="63" t="s">
        <v>1586</v>
      </c>
      <c r="D841" s="8" t="s">
        <v>2333</v>
      </c>
      <c r="E841" s="172" t="s">
        <v>296</v>
      </c>
      <c r="F841" s="172" t="s">
        <v>1284</v>
      </c>
      <c r="G841" s="63">
        <v>908</v>
      </c>
      <c r="H841" s="63">
        <v>4327</v>
      </c>
      <c r="I841" s="63" t="s">
        <v>100</v>
      </c>
      <c r="J841" s="63"/>
      <c r="K841" s="63" t="s">
        <v>470</v>
      </c>
      <c r="L841" s="175" t="s">
        <v>1413</v>
      </c>
      <c r="M841" s="63"/>
      <c r="N841" s="63"/>
      <c r="O841" s="63"/>
      <c r="Q841" s="63" t="s">
        <v>207</v>
      </c>
      <c r="R841" s="69" t="s">
        <v>2363</v>
      </c>
      <c r="S841" s="63"/>
      <c r="T841" s="63" t="s">
        <v>166</v>
      </c>
      <c r="U841" s="63" t="s">
        <v>1256</v>
      </c>
      <c r="X841" s="63">
        <v>22.5</v>
      </c>
      <c r="Y841" s="63"/>
      <c r="Z841" s="63"/>
      <c r="AA841" s="182">
        <v>16444.891119292104</v>
      </c>
      <c r="AB841" s="61">
        <v>0.22900000000000001</v>
      </c>
      <c r="AC841" s="63" t="s">
        <v>1271</v>
      </c>
      <c r="AD841" s="69" t="s">
        <v>1961</v>
      </c>
      <c r="BK841" s="84"/>
      <c r="BL841" s="84"/>
      <c r="BM841" s="84"/>
      <c r="BN841" s="84"/>
      <c r="BO841" s="84"/>
      <c r="BP841" s="84"/>
      <c r="BQ841" s="84"/>
      <c r="BR841" s="84"/>
      <c r="BS841" s="84"/>
      <c r="BT841" s="84"/>
      <c r="BU841" s="84"/>
      <c r="BV841" s="84"/>
      <c r="BW841" s="84"/>
      <c r="BX841" s="84"/>
      <c r="BY841" s="84"/>
      <c r="BZ841" s="84"/>
      <c r="CA841" s="84"/>
      <c r="CB841" s="84"/>
      <c r="CC841" s="84"/>
      <c r="CD841" s="84"/>
      <c r="CE841" s="84"/>
      <c r="CF841" s="84"/>
      <c r="CG841" s="84"/>
      <c r="CH841" s="84"/>
      <c r="CI841" s="84"/>
      <c r="CJ841" s="84"/>
      <c r="CK841" s="84"/>
      <c r="CL841" s="84"/>
      <c r="CM841" s="84"/>
      <c r="CN841" s="84"/>
      <c r="CO841" s="84"/>
      <c r="CP841" s="84"/>
      <c r="CQ841" s="84"/>
      <c r="CR841" s="84"/>
      <c r="CS841" s="84"/>
      <c r="CT841" s="84"/>
      <c r="CU841" s="84"/>
      <c r="CV841" s="84"/>
      <c r="CW841" s="84"/>
      <c r="CX841" s="84"/>
      <c r="CY841" s="84"/>
      <c r="CZ841" s="84"/>
      <c r="DA841" s="84"/>
      <c r="DB841" s="84"/>
      <c r="DC841" s="84"/>
      <c r="DD841" s="84"/>
      <c r="DE841" s="84"/>
      <c r="DF841" s="84"/>
      <c r="DG841" s="84"/>
      <c r="DH841" s="84"/>
      <c r="DI841" s="84"/>
      <c r="DJ841" s="84"/>
      <c r="DK841" s="84"/>
      <c r="DL841" s="84"/>
      <c r="DM841" s="84"/>
      <c r="DN841" s="84"/>
      <c r="DO841" s="84"/>
      <c r="DP841" s="84"/>
      <c r="DQ841" s="84"/>
      <c r="DR841" s="84"/>
      <c r="DS841" s="84"/>
      <c r="DT841" s="84"/>
      <c r="DU841" s="84"/>
      <c r="DV841" s="84"/>
      <c r="DW841" s="84"/>
      <c r="DX841" s="84"/>
      <c r="DY841" s="84"/>
      <c r="DZ841" s="84"/>
      <c r="EA841" s="84"/>
      <c r="EB841" s="84"/>
      <c r="EC841" s="84"/>
    </row>
    <row r="842" spans="1:133" ht="17" x14ac:dyDescent="0.2">
      <c r="A842" s="100" t="str">
        <f>CONCATENATE(E842," ",F842)</f>
        <v>Canis familiaris/latrans</v>
      </c>
      <c r="B842" s="69" t="s">
        <v>1407</v>
      </c>
      <c r="C842" s="63" t="s">
        <v>1586</v>
      </c>
      <c r="D842" s="8" t="s">
        <v>2333</v>
      </c>
      <c r="E842" s="172" t="s">
        <v>296</v>
      </c>
      <c r="F842" s="172" t="s">
        <v>1284</v>
      </c>
      <c r="G842" s="63">
        <v>908</v>
      </c>
      <c r="H842" s="63">
        <v>4330</v>
      </c>
      <c r="I842" s="63" t="s">
        <v>100</v>
      </c>
      <c r="J842" s="63"/>
      <c r="K842" s="63" t="s">
        <v>470</v>
      </c>
      <c r="L842" s="175" t="s">
        <v>1413</v>
      </c>
      <c r="M842" s="63"/>
      <c r="N842" s="63"/>
      <c r="O842" s="63"/>
      <c r="Q842" s="63" t="s">
        <v>207</v>
      </c>
      <c r="R842" s="69" t="s">
        <v>2363</v>
      </c>
      <c r="S842" s="63"/>
      <c r="T842" s="63" t="s">
        <v>166</v>
      </c>
      <c r="U842" s="63" t="s">
        <v>1256</v>
      </c>
      <c r="X842" s="63">
        <v>23.73</v>
      </c>
      <c r="Y842" s="63"/>
      <c r="Z842" s="63"/>
      <c r="AA842" s="182">
        <v>19155.446508206787</v>
      </c>
      <c r="AB842" s="61">
        <v>0.22900000000000001</v>
      </c>
      <c r="AC842" s="63" t="s">
        <v>1271</v>
      </c>
      <c r="AD842" s="69" t="s">
        <v>1961</v>
      </c>
      <c r="BK842" s="84"/>
      <c r="BL842" s="84"/>
      <c r="BM842" s="84"/>
      <c r="BN842" s="84"/>
      <c r="BO842" s="84"/>
      <c r="BP842" s="84"/>
      <c r="BQ842" s="84"/>
      <c r="BR842" s="84"/>
      <c r="BS842" s="84"/>
      <c r="BT842" s="84"/>
      <c r="BU842" s="84"/>
      <c r="BV842" s="84"/>
      <c r="BW842" s="84"/>
      <c r="BX842" s="84"/>
      <c r="BY842" s="84"/>
      <c r="BZ842" s="84"/>
      <c r="CA842" s="84"/>
      <c r="CB842" s="84"/>
      <c r="CC842" s="84"/>
      <c r="CD842" s="84"/>
      <c r="CE842" s="84"/>
      <c r="CF842" s="84"/>
      <c r="CG842" s="84"/>
      <c r="CH842" s="84"/>
      <c r="CI842" s="84"/>
      <c r="CJ842" s="84"/>
      <c r="CK842" s="84"/>
      <c r="CL842" s="84"/>
      <c r="CM842" s="84"/>
      <c r="CN842" s="84"/>
      <c r="CO842" s="84"/>
      <c r="CP842" s="84"/>
      <c r="CQ842" s="84"/>
      <c r="CR842" s="84"/>
      <c r="CS842" s="84"/>
      <c r="CT842" s="84"/>
      <c r="CU842" s="84"/>
      <c r="CV842" s="84"/>
      <c r="CW842" s="84"/>
      <c r="CX842" s="84"/>
      <c r="CY842" s="84"/>
      <c r="CZ842" s="84"/>
      <c r="DA842" s="84"/>
      <c r="DB842" s="84"/>
      <c r="DC842" s="84"/>
      <c r="DD842" s="84"/>
      <c r="DE842" s="84"/>
      <c r="DF842" s="84"/>
      <c r="DG842" s="84"/>
      <c r="DH842" s="84"/>
      <c r="DI842" s="84"/>
      <c r="DJ842" s="84"/>
      <c r="DK842" s="84"/>
      <c r="DL842" s="84"/>
      <c r="DM842" s="84"/>
      <c r="DN842" s="84"/>
      <c r="DO842" s="84"/>
      <c r="DP842" s="84"/>
      <c r="DQ842" s="84"/>
      <c r="DR842" s="84"/>
      <c r="DS842" s="84"/>
      <c r="DT842" s="84"/>
      <c r="DU842" s="84"/>
      <c r="DV842" s="84"/>
      <c r="DW842" s="84"/>
      <c r="DX842" s="84"/>
      <c r="DY842" s="84"/>
      <c r="DZ842" s="84"/>
      <c r="EA842" s="84"/>
      <c r="EB842" s="84"/>
      <c r="EC842" s="84"/>
    </row>
    <row r="843" spans="1:133" ht="17" x14ac:dyDescent="0.2">
      <c r="A843" s="100" t="str">
        <f>CONCATENATE(E843," ",F843)</f>
        <v>Canis familiaris/latrans</v>
      </c>
      <c r="B843" s="69" t="s">
        <v>1407</v>
      </c>
      <c r="C843" s="63" t="s">
        <v>1586</v>
      </c>
      <c r="D843" s="8" t="s">
        <v>2333</v>
      </c>
      <c r="E843" s="172" t="s">
        <v>296</v>
      </c>
      <c r="F843" s="172" t="s">
        <v>1284</v>
      </c>
      <c r="G843" s="63">
        <v>908</v>
      </c>
      <c r="H843" s="63">
        <v>4332</v>
      </c>
      <c r="I843" s="63" t="s">
        <v>100</v>
      </c>
      <c r="J843" s="63"/>
      <c r="K843" s="63" t="s">
        <v>470</v>
      </c>
      <c r="L843" s="175" t="s">
        <v>1413</v>
      </c>
      <c r="M843" s="63"/>
      <c r="N843" s="63"/>
      <c r="O843" s="63"/>
      <c r="Q843" s="63" t="s">
        <v>207</v>
      </c>
      <c r="R843" s="69" t="s">
        <v>2363</v>
      </c>
      <c r="S843" s="63"/>
      <c r="T843" s="63" t="s">
        <v>171</v>
      </c>
      <c r="U843" s="63" t="s">
        <v>1256</v>
      </c>
      <c r="X843" s="63">
        <v>19.850000000000001</v>
      </c>
      <c r="Y843" s="63"/>
      <c r="Z843" s="63"/>
      <c r="AA843" s="182">
        <v>11482.244497929765</v>
      </c>
      <c r="AB843" s="61">
        <v>0.22900000000000001</v>
      </c>
      <c r="AC843" s="63" t="s">
        <v>1271</v>
      </c>
      <c r="AD843" s="69" t="s">
        <v>1961</v>
      </c>
      <c r="BK843" s="76"/>
      <c r="BL843" s="76"/>
      <c r="BM843" s="76"/>
      <c r="BN843" s="76"/>
      <c r="BO843" s="76"/>
      <c r="BP843" s="76"/>
      <c r="BQ843" s="76"/>
      <c r="BR843" s="76"/>
      <c r="BS843" s="76"/>
      <c r="BT843" s="76"/>
      <c r="BU843" s="76"/>
      <c r="BV843" s="76"/>
      <c r="BW843" s="76"/>
      <c r="BX843" s="76"/>
      <c r="BY843" s="76"/>
      <c r="BZ843" s="76"/>
      <c r="CA843" s="76"/>
      <c r="CB843" s="76"/>
      <c r="CC843" s="76"/>
      <c r="CD843" s="76"/>
      <c r="CE843" s="76"/>
      <c r="CF843" s="76"/>
      <c r="CG843" s="76"/>
      <c r="CH843" s="76"/>
      <c r="CI843" s="76"/>
      <c r="CJ843" s="76"/>
      <c r="CK843" s="76"/>
      <c r="CL843" s="76"/>
      <c r="CM843" s="76"/>
      <c r="CN843" s="76"/>
      <c r="CO843" s="76"/>
      <c r="CP843" s="76"/>
      <c r="CQ843" s="76"/>
      <c r="CR843" s="76"/>
      <c r="CS843" s="76"/>
      <c r="CT843" s="76"/>
      <c r="CU843" s="76"/>
      <c r="CV843" s="76"/>
      <c r="CW843" s="76"/>
      <c r="CX843" s="76"/>
      <c r="CY843" s="76"/>
      <c r="CZ843" s="76"/>
      <c r="DA843" s="76"/>
      <c r="DB843" s="76"/>
      <c r="DC843" s="76"/>
      <c r="DD843" s="76"/>
      <c r="DE843" s="76"/>
      <c r="DF843" s="76"/>
      <c r="DG843" s="76"/>
      <c r="DH843" s="76"/>
      <c r="DI843" s="76"/>
      <c r="DJ843" s="76"/>
      <c r="DK843" s="76"/>
      <c r="DL843" s="76"/>
      <c r="DM843" s="76"/>
      <c r="DN843" s="76"/>
      <c r="DO843" s="76"/>
      <c r="DP843" s="76"/>
      <c r="DQ843" s="76"/>
      <c r="DR843" s="76"/>
      <c r="DS843" s="76"/>
      <c r="DT843" s="76"/>
      <c r="DU843" s="76"/>
      <c r="DV843" s="76"/>
      <c r="DW843" s="76"/>
      <c r="DX843" s="76"/>
      <c r="DY843" s="76"/>
      <c r="DZ843" s="76"/>
      <c r="EA843" s="84"/>
      <c r="EB843" s="84"/>
      <c r="EC843" s="84"/>
    </row>
    <row r="844" spans="1:133" ht="17" x14ac:dyDescent="0.2">
      <c r="A844" s="100" t="str">
        <f>CONCATENATE(E844," ",F844)</f>
        <v>Canis familiaris/latrans</v>
      </c>
      <c r="B844" s="69"/>
      <c r="C844" s="63" t="s">
        <v>1586</v>
      </c>
      <c r="D844" s="8" t="s">
        <v>2333</v>
      </c>
      <c r="E844" s="172" t="s">
        <v>296</v>
      </c>
      <c r="F844" s="172" t="s">
        <v>1284</v>
      </c>
      <c r="G844" s="63">
        <v>908</v>
      </c>
      <c r="H844" s="63">
        <v>3934</v>
      </c>
      <c r="I844" s="63" t="s">
        <v>100</v>
      </c>
      <c r="J844" s="63"/>
      <c r="K844" s="63" t="s">
        <v>175</v>
      </c>
      <c r="M844" s="63"/>
      <c r="N844" s="63"/>
      <c r="O844" s="63"/>
      <c r="Q844" s="63" t="s">
        <v>207</v>
      </c>
      <c r="R844" s="69" t="s">
        <v>2363</v>
      </c>
      <c r="S844" s="63"/>
      <c r="U844" s="63" t="s">
        <v>1256</v>
      </c>
      <c r="X844" s="63">
        <v>19.8</v>
      </c>
      <c r="Y844" s="63"/>
      <c r="Z844" s="63"/>
      <c r="AA844" s="182">
        <v>11399.530951700315</v>
      </c>
      <c r="AB844" s="61">
        <v>0.22900000000000001</v>
      </c>
      <c r="AC844" s="63" t="s">
        <v>1271</v>
      </c>
      <c r="AD844" s="69" t="s">
        <v>1961</v>
      </c>
      <c r="BK844" s="76"/>
      <c r="BL844" s="76"/>
      <c r="BM844" s="76"/>
      <c r="BN844" s="76"/>
      <c r="BO844" s="76"/>
      <c r="BP844" s="76"/>
      <c r="BQ844" s="76"/>
      <c r="BR844" s="76"/>
      <c r="BS844" s="76"/>
      <c r="BT844" s="76"/>
      <c r="BU844" s="76"/>
      <c r="BV844" s="76"/>
      <c r="BW844" s="76"/>
      <c r="BX844" s="76"/>
      <c r="BY844" s="76"/>
      <c r="BZ844" s="76"/>
      <c r="CA844" s="76"/>
      <c r="CB844" s="76"/>
      <c r="CC844" s="76"/>
      <c r="CD844" s="76"/>
      <c r="CE844" s="76"/>
      <c r="CF844" s="76"/>
      <c r="CG844" s="76"/>
      <c r="CH844" s="76"/>
      <c r="CI844" s="76"/>
      <c r="CJ844" s="76"/>
      <c r="CK844" s="76"/>
      <c r="CL844" s="76"/>
      <c r="CM844" s="76"/>
      <c r="CN844" s="76"/>
      <c r="CO844" s="76"/>
      <c r="CP844" s="76"/>
      <c r="CQ844" s="76"/>
      <c r="CR844" s="76"/>
      <c r="CS844" s="76"/>
      <c r="CT844" s="76"/>
      <c r="CU844" s="76"/>
      <c r="CV844" s="76"/>
      <c r="CW844" s="76"/>
      <c r="CX844" s="76"/>
      <c r="CY844" s="76"/>
      <c r="CZ844" s="76"/>
      <c r="DA844" s="76"/>
      <c r="DB844" s="76"/>
      <c r="DC844" s="76"/>
      <c r="DD844" s="76"/>
      <c r="DE844" s="76"/>
      <c r="DF844" s="76"/>
      <c r="DG844" s="76"/>
      <c r="DH844" s="76"/>
      <c r="DI844" s="76"/>
      <c r="DJ844" s="76"/>
      <c r="DK844" s="76"/>
      <c r="DL844" s="76"/>
      <c r="DM844" s="76"/>
      <c r="DN844" s="76"/>
      <c r="DO844" s="76"/>
      <c r="DP844" s="76"/>
      <c r="DQ844" s="76"/>
      <c r="DR844" s="76"/>
      <c r="DS844" s="76"/>
      <c r="DT844" s="76"/>
      <c r="DU844" s="76"/>
      <c r="DV844" s="76"/>
      <c r="DW844" s="76"/>
      <c r="DX844" s="76"/>
      <c r="DY844" s="76"/>
      <c r="DZ844" s="76"/>
      <c r="EA844" s="84"/>
      <c r="EB844" s="84"/>
      <c r="EC844" s="84"/>
    </row>
    <row r="845" spans="1:133" ht="17" x14ac:dyDescent="0.2">
      <c r="A845" s="100" t="str">
        <f>CONCATENATE(E845," ",F845)</f>
        <v>Canis familiaris/latrans</v>
      </c>
      <c r="B845" s="69"/>
      <c r="C845" s="63" t="s">
        <v>1586</v>
      </c>
      <c r="D845" s="8" t="s">
        <v>2333</v>
      </c>
      <c r="E845" s="172" t="s">
        <v>296</v>
      </c>
      <c r="F845" s="172" t="s">
        <v>1284</v>
      </c>
      <c r="G845" s="63">
        <v>908</v>
      </c>
      <c r="H845" s="63">
        <v>3935</v>
      </c>
      <c r="I845" s="63" t="s">
        <v>100</v>
      </c>
      <c r="J845" s="63"/>
      <c r="K845" s="63" t="s">
        <v>175</v>
      </c>
      <c r="M845" s="63"/>
      <c r="N845" s="63"/>
      <c r="O845" s="63"/>
      <c r="Q845" s="63" t="s">
        <v>207</v>
      </c>
      <c r="R845" s="69" t="s">
        <v>2363</v>
      </c>
      <c r="S845" s="63"/>
      <c r="U845" s="63" t="s">
        <v>1256</v>
      </c>
      <c r="X845" s="63">
        <v>18.59</v>
      </c>
      <c r="Y845" s="63"/>
      <c r="Z845" s="63"/>
      <c r="AA845" s="182">
        <v>9514.4526509170137</v>
      </c>
      <c r="AB845" s="61">
        <v>0.22900000000000001</v>
      </c>
      <c r="AC845" s="63" t="s">
        <v>1271</v>
      </c>
      <c r="AD845" s="69" t="s">
        <v>1961</v>
      </c>
      <c r="BK845" s="76"/>
      <c r="BL845" s="76"/>
      <c r="BM845" s="76"/>
      <c r="BN845" s="76"/>
      <c r="BO845" s="76"/>
      <c r="BP845" s="76"/>
      <c r="BQ845" s="76"/>
      <c r="BR845" s="76"/>
      <c r="BS845" s="76"/>
      <c r="BT845" s="76"/>
      <c r="BU845" s="76"/>
      <c r="BV845" s="76"/>
      <c r="BW845" s="76"/>
      <c r="BX845" s="76"/>
      <c r="BY845" s="76"/>
      <c r="BZ845" s="76"/>
      <c r="CA845" s="76"/>
      <c r="CB845" s="76"/>
      <c r="CC845" s="76"/>
      <c r="CD845" s="76"/>
      <c r="CE845" s="76"/>
      <c r="CF845" s="76"/>
      <c r="CG845" s="76"/>
      <c r="CH845" s="76"/>
      <c r="CI845" s="76"/>
      <c r="CJ845" s="76"/>
      <c r="CK845" s="76"/>
      <c r="CL845" s="76"/>
      <c r="CM845" s="76"/>
      <c r="CN845" s="76"/>
      <c r="CO845" s="76"/>
      <c r="CP845" s="76"/>
      <c r="CQ845" s="76"/>
      <c r="CR845" s="76"/>
      <c r="CS845" s="76"/>
      <c r="CT845" s="76"/>
      <c r="CU845" s="76"/>
      <c r="CV845" s="76"/>
      <c r="CW845" s="76"/>
      <c r="CX845" s="76"/>
      <c r="CY845" s="76"/>
      <c r="CZ845" s="76"/>
      <c r="DA845" s="76"/>
      <c r="DB845" s="76"/>
      <c r="DC845" s="76"/>
      <c r="DD845" s="76"/>
      <c r="DE845" s="76"/>
      <c r="DF845" s="76"/>
      <c r="DG845" s="76"/>
      <c r="DH845" s="76"/>
      <c r="DI845" s="76"/>
      <c r="DJ845" s="76"/>
      <c r="DK845" s="76"/>
      <c r="DL845" s="76"/>
      <c r="DM845" s="76"/>
      <c r="DN845" s="76"/>
      <c r="DO845" s="76"/>
      <c r="DP845" s="76"/>
      <c r="DQ845" s="76"/>
      <c r="DR845" s="76"/>
      <c r="DS845" s="76"/>
      <c r="DT845" s="76"/>
      <c r="DU845" s="76"/>
      <c r="DV845" s="76"/>
      <c r="DW845" s="76"/>
      <c r="DX845" s="76"/>
      <c r="DY845" s="76"/>
      <c r="DZ845" s="76"/>
      <c r="EA845" s="84"/>
      <c r="EB845" s="84"/>
      <c r="EC845" s="84"/>
    </row>
    <row r="846" spans="1:133" ht="17" x14ac:dyDescent="0.2">
      <c r="A846" s="100" t="str">
        <f>CONCATENATE(E846," ",F846)</f>
        <v>Canis familiaris/latrans</v>
      </c>
      <c r="B846" s="69"/>
      <c r="C846" s="63" t="s">
        <v>1586</v>
      </c>
      <c r="D846" s="8" t="s">
        <v>2333</v>
      </c>
      <c r="E846" s="172" t="s">
        <v>296</v>
      </c>
      <c r="F846" s="172" t="s">
        <v>1284</v>
      </c>
      <c r="G846" s="63">
        <v>908</v>
      </c>
      <c r="H846" s="63">
        <v>4258</v>
      </c>
      <c r="I846" s="63" t="s">
        <v>100</v>
      </c>
      <c r="J846" s="63"/>
      <c r="K846" s="63" t="s">
        <v>175</v>
      </c>
      <c r="M846" s="63"/>
      <c r="N846" s="63"/>
      <c r="O846" s="63"/>
      <c r="Q846" s="63" t="s">
        <v>207</v>
      </c>
      <c r="R846" s="69" t="s">
        <v>2363</v>
      </c>
      <c r="S846" s="63"/>
      <c r="U846" s="63" t="s">
        <v>1256</v>
      </c>
      <c r="X846" s="63">
        <v>25.26</v>
      </c>
      <c r="Y846" s="63"/>
      <c r="Z846" s="63"/>
      <c r="AA846" s="182">
        <v>22912.805032358316</v>
      </c>
      <c r="AB846" s="61">
        <v>0.22900000000000001</v>
      </c>
      <c r="AC846" s="63" t="s">
        <v>1271</v>
      </c>
      <c r="AD846" s="69" t="s">
        <v>1961</v>
      </c>
      <c r="BK846" s="76"/>
      <c r="BL846" s="76"/>
      <c r="BM846" s="76"/>
      <c r="BN846" s="76"/>
      <c r="BO846" s="76"/>
      <c r="BP846" s="76"/>
      <c r="BQ846" s="76"/>
      <c r="BR846" s="76"/>
      <c r="BS846" s="76"/>
      <c r="BT846" s="76"/>
      <c r="BU846" s="76"/>
      <c r="BV846" s="76"/>
      <c r="BW846" s="76"/>
      <c r="BX846" s="76"/>
      <c r="BY846" s="76"/>
      <c r="BZ846" s="76"/>
      <c r="CA846" s="76"/>
      <c r="CB846" s="76"/>
      <c r="CC846" s="76"/>
      <c r="CD846" s="76"/>
      <c r="CE846" s="76"/>
      <c r="CF846" s="76"/>
      <c r="CG846" s="76"/>
      <c r="CH846" s="76"/>
      <c r="CI846" s="76"/>
      <c r="CJ846" s="76"/>
      <c r="CK846" s="76"/>
      <c r="CL846" s="76"/>
      <c r="CM846" s="76"/>
      <c r="CN846" s="76"/>
      <c r="CO846" s="76"/>
      <c r="CP846" s="76"/>
      <c r="CQ846" s="76"/>
      <c r="CR846" s="76"/>
      <c r="CS846" s="76"/>
      <c r="CT846" s="76"/>
      <c r="CU846" s="76"/>
      <c r="CV846" s="76"/>
      <c r="CW846" s="76"/>
      <c r="CX846" s="76"/>
      <c r="CY846" s="76"/>
      <c r="CZ846" s="76"/>
      <c r="DA846" s="76"/>
      <c r="DB846" s="76"/>
      <c r="DC846" s="76"/>
      <c r="DD846" s="76"/>
      <c r="DE846" s="76"/>
      <c r="DF846" s="76"/>
      <c r="DG846" s="76"/>
      <c r="DH846" s="76"/>
      <c r="DI846" s="76"/>
      <c r="DJ846" s="76"/>
      <c r="DK846" s="76"/>
      <c r="DL846" s="76"/>
      <c r="DM846" s="76"/>
      <c r="DN846" s="76"/>
      <c r="DO846" s="76"/>
      <c r="DP846" s="76"/>
      <c r="DQ846" s="76"/>
      <c r="DR846" s="76"/>
      <c r="DS846" s="76"/>
      <c r="DT846" s="76"/>
      <c r="DU846" s="76"/>
      <c r="DV846" s="76"/>
      <c r="DW846" s="76"/>
      <c r="DX846" s="76"/>
      <c r="DY846" s="76"/>
      <c r="DZ846" s="76"/>
      <c r="EA846" s="84"/>
      <c r="EB846" s="84"/>
      <c r="EC846" s="84"/>
    </row>
    <row r="847" spans="1:133" ht="17" x14ac:dyDescent="0.2">
      <c r="A847" s="100" t="str">
        <f>CONCATENATE(E847," ",F847)</f>
        <v>Canis familiaris/latrans</v>
      </c>
      <c r="B847" s="69"/>
      <c r="C847" s="63" t="s">
        <v>1586</v>
      </c>
      <c r="D847" s="8" t="s">
        <v>2333</v>
      </c>
      <c r="E847" s="172" t="s">
        <v>296</v>
      </c>
      <c r="F847" s="172" t="s">
        <v>1284</v>
      </c>
      <c r="G847" s="63">
        <v>908</v>
      </c>
      <c r="H847" s="63">
        <v>4292</v>
      </c>
      <c r="I847" s="63" t="s">
        <v>100</v>
      </c>
      <c r="J847" s="63"/>
      <c r="K847" s="63" t="s">
        <v>175</v>
      </c>
      <c r="M847" s="63"/>
      <c r="N847" s="63"/>
      <c r="O847" s="63"/>
      <c r="Q847" s="63" t="s">
        <v>207</v>
      </c>
      <c r="R847" s="69" t="s">
        <v>2363</v>
      </c>
      <c r="S847" s="63"/>
      <c r="U847" s="63" t="s">
        <v>1256</v>
      </c>
      <c r="X847" s="63">
        <v>19.079999999999998</v>
      </c>
      <c r="Y847" s="63"/>
      <c r="Z847" s="63"/>
      <c r="AA847" s="182">
        <v>10251.161361875469</v>
      </c>
      <c r="AB847" s="61">
        <v>0.22900000000000001</v>
      </c>
      <c r="AC847" s="63" t="s">
        <v>1271</v>
      </c>
      <c r="AD847" s="69" t="s">
        <v>1961</v>
      </c>
      <c r="BK847" s="76"/>
      <c r="BL847" s="76"/>
      <c r="BM847" s="76"/>
      <c r="BN847" s="76"/>
      <c r="BO847" s="76"/>
      <c r="BP847" s="76"/>
      <c r="BQ847" s="76"/>
      <c r="BR847" s="76"/>
      <c r="BS847" s="76"/>
      <c r="BT847" s="76"/>
      <c r="BU847" s="76"/>
      <c r="BV847" s="76"/>
      <c r="BW847" s="76"/>
      <c r="BX847" s="76"/>
      <c r="BY847" s="76"/>
      <c r="BZ847" s="76"/>
      <c r="CA847" s="76"/>
      <c r="CB847" s="76"/>
      <c r="CC847" s="76"/>
      <c r="CD847" s="76"/>
      <c r="CE847" s="76"/>
      <c r="CF847" s="76"/>
      <c r="CG847" s="76"/>
      <c r="CH847" s="76"/>
      <c r="CI847" s="76"/>
      <c r="CJ847" s="76"/>
      <c r="CK847" s="76"/>
      <c r="CL847" s="76"/>
      <c r="CM847" s="76"/>
      <c r="CN847" s="76"/>
      <c r="CO847" s="76"/>
      <c r="CP847" s="76"/>
      <c r="CQ847" s="76"/>
      <c r="CR847" s="76"/>
      <c r="CS847" s="76"/>
      <c r="CT847" s="76"/>
      <c r="CU847" s="76"/>
      <c r="CV847" s="76"/>
      <c r="CW847" s="76"/>
      <c r="CX847" s="76"/>
      <c r="CY847" s="76"/>
      <c r="CZ847" s="76"/>
      <c r="DA847" s="76"/>
      <c r="DB847" s="76"/>
      <c r="DC847" s="76"/>
      <c r="DD847" s="76"/>
      <c r="DE847" s="76"/>
      <c r="DF847" s="76"/>
      <c r="DG847" s="76"/>
      <c r="DH847" s="76"/>
      <c r="DI847" s="76"/>
      <c r="DJ847" s="76"/>
      <c r="DK847" s="76"/>
      <c r="DL847" s="76"/>
      <c r="DM847" s="76"/>
      <c r="DN847" s="76"/>
      <c r="DO847" s="76"/>
      <c r="DP847" s="76"/>
      <c r="DQ847" s="76"/>
      <c r="DR847" s="76"/>
      <c r="DS847" s="76"/>
      <c r="DT847" s="76"/>
      <c r="DU847" s="76"/>
      <c r="DV847" s="76"/>
      <c r="DW847" s="76"/>
      <c r="DX847" s="76"/>
      <c r="DY847" s="76"/>
      <c r="DZ847" s="76"/>
      <c r="EA847" s="84"/>
      <c r="EB847" s="84"/>
      <c r="EC847" s="84"/>
    </row>
    <row r="848" spans="1:133" ht="17" x14ac:dyDescent="0.2">
      <c r="A848" s="100" t="str">
        <f>CONCATENATE(E848," ",F848)</f>
        <v>Canis familiaris/latrans</v>
      </c>
      <c r="B848" s="69"/>
      <c r="C848" s="63" t="s">
        <v>1586</v>
      </c>
      <c r="D848" s="8" t="s">
        <v>2333</v>
      </c>
      <c r="E848" s="172" t="s">
        <v>296</v>
      </c>
      <c r="F848" s="172" t="s">
        <v>1284</v>
      </c>
      <c r="G848" s="63">
        <v>908</v>
      </c>
      <c r="H848" s="63">
        <v>4326</v>
      </c>
      <c r="I848" s="63" t="s">
        <v>100</v>
      </c>
      <c r="J848" s="63"/>
      <c r="K848" s="63" t="s">
        <v>175</v>
      </c>
      <c r="M848" s="63"/>
      <c r="N848" s="63"/>
      <c r="O848" s="63"/>
      <c r="Q848" s="63" t="s">
        <v>207</v>
      </c>
      <c r="R848" s="69" t="s">
        <v>2363</v>
      </c>
      <c r="S848" s="63"/>
      <c r="U848" s="63" t="s">
        <v>1256</v>
      </c>
      <c r="X848" s="63">
        <v>22.48</v>
      </c>
      <c r="Y848" s="63"/>
      <c r="Z848" s="63"/>
      <c r="AA848" s="182">
        <v>16403.023341599612</v>
      </c>
      <c r="AB848" s="61">
        <v>0.22900000000000001</v>
      </c>
      <c r="AC848" s="63" t="s">
        <v>1271</v>
      </c>
      <c r="AD848" s="69" t="s">
        <v>1961</v>
      </c>
      <c r="BK848" s="76"/>
      <c r="BL848" s="76"/>
      <c r="BM848" s="76"/>
      <c r="BN848" s="76"/>
      <c r="BO848" s="76"/>
      <c r="BP848" s="76"/>
      <c r="BQ848" s="76"/>
      <c r="BR848" s="76"/>
      <c r="BS848" s="76"/>
      <c r="BT848" s="76"/>
      <c r="BU848" s="76"/>
      <c r="BV848" s="76"/>
      <c r="BW848" s="76"/>
      <c r="BX848" s="76"/>
      <c r="BY848" s="76"/>
      <c r="BZ848" s="76"/>
      <c r="CA848" s="76"/>
      <c r="CB848" s="76"/>
      <c r="CC848" s="76"/>
      <c r="CD848" s="76"/>
      <c r="CE848" s="76"/>
      <c r="CF848" s="76"/>
      <c r="CG848" s="76"/>
      <c r="CH848" s="76"/>
      <c r="CI848" s="76"/>
      <c r="CJ848" s="76"/>
      <c r="CK848" s="76"/>
      <c r="CL848" s="76"/>
      <c r="CM848" s="76"/>
      <c r="CN848" s="76"/>
      <c r="CO848" s="76"/>
      <c r="CP848" s="76"/>
      <c r="CQ848" s="76"/>
      <c r="CR848" s="76"/>
      <c r="CS848" s="76"/>
      <c r="CT848" s="76"/>
      <c r="CU848" s="76"/>
      <c r="CV848" s="76"/>
      <c r="CW848" s="76"/>
      <c r="CX848" s="76"/>
      <c r="CY848" s="76"/>
      <c r="CZ848" s="76"/>
      <c r="DA848" s="76"/>
      <c r="DB848" s="76"/>
      <c r="DC848" s="76"/>
      <c r="DD848" s="76"/>
      <c r="DE848" s="76"/>
      <c r="DF848" s="76"/>
      <c r="DG848" s="76"/>
      <c r="DH848" s="76"/>
      <c r="DI848" s="76"/>
      <c r="DJ848" s="76"/>
      <c r="DK848" s="76"/>
      <c r="DL848" s="76"/>
      <c r="DM848" s="76"/>
      <c r="DN848" s="76"/>
      <c r="DO848" s="76"/>
      <c r="DP848" s="76"/>
      <c r="DQ848" s="76"/>
      <c r="DR848" s="76"/>
      <c r="DS848" s="76"/>
      <c r="DT848" s="76"/>
      <c r="DU848" s="76"/>
      <c r="DV848" s="76"/>
      <c r="DW848" s="76"/>
      <c r="DX848" s="76"/>
      <c r="DY848" s="76"/>
      <c r="DZ848" s="76"/>
      <c r="EA848" s="84"/>
      <c r="EB848" s="84"/>
      <c r="EC848" s="84"/>
    </row>
    <row r="849" spans="1:133" ht="17" x14ac:dyDescent="0.2">
      <c r="A849" s="100" t="str">
        <f>CONCATENATE(E849," ",F849)</f>
        <v>Canis familiaris/latrans</v>
      </c>
      <c r="B849" s="69"/>
      <c r="C849" s="63" t="s">
        <v>1586</v>
      </c>
      <c r="D849" s="8" t="s">
        <v>2333</v>
      </c>
      <c r="E849" s="172" t="s">
        <v>296</v>
      </c>
      <c r="F849" s="172" t="s">
        <v>1284</v>
      </c>
      <c r="G849" s="63">
        <v>908</v>
      </c>
      <c r="H849" s="63">
        <v>4327</v>
      </c>
      <c r="I849" s="63" t="s">
        <v>100</v>
      </c>
      <c r="J849" s="63"/>
      <c r="K849" s="63" t="s">
        <v>175</v>
      </c>
      <c r="M849" s="63"/>
      <c r="N849" s="63"/>
      <c r="O849" s="63"/>
      <c r="Q849" s="63" t="s">
        <v>207</v>
      </c>
      <c r="R849" s="69" t="s">
        <v>2363</v>
      </c>
      <c r="S849" s="63"/>
      <c r="U849" s="63" t="s">
        <v>1256</v>
      </c>
      <c r="X849" s="63">
        <v>22.53</v>
      </c>
      <c r="Y849" s="63"/>
      <c r="Z849" s="63"/>
      <c r="AA849" s="182">
        <v>16507.823158881412</v>
      </c>
      <c r="AB849" s="61">
        <v>0.22900000000000001</v>
      </c>
      <c r="AC849" s="63" t="s">
        <v>1271</v>
      </c>
      <c r="AD849" s="69" t="s">
        <v>1961</v>
      </c>
      <c r="BK849" s="76"/>
      <c r="BL849" s="76"/>
      <c r="BM849" s="76"/>
      <c r="BN849" s="76"/>
      <c r="BO849" s="76"/>
      <c r="BP849" s="76"/>
      <c r="BQ849" s="76"/>
      <c r="BR849" s="76"/>
      <c r="BS849" s="76"/>
      <c r="BT849" s="76"/>
      <c r="BU849" s="76"/>
      <c r="BV849" s="76"/>
      <c r="BW849" s="76"/>
      <c r="BX849" s="76"/>
      <c r="BY849" s="76"/>
      <c r="BZ849" s="76"/>
      <c r="CA849" s="76"/>
      <c r="CB849" s="76"/>
      <c r="CC849" s="76"/>
      <c r="CD849" s="76"/>
      <c r="CE849" s="76"/>
      <c r="CF849" s="76"/>
      <c r="CG849" s="76"/>
      <c r="CH849" s="76"/>
      <c r="CI849" s="76"/>
      <c r="CJ849" s="76"/>
      <c r="CK849" s="76"/>
      <c r="CL849" s="76"/>
      <c r="CM849" s="76"/>
      <c r="CN849" s="76"/>
      <c r="CO849" s="76"/>
      <c r="CP849" s="76"/>
      <c r="CQ849" s="76"/>
      <c r="CR849" s="76"/>
      <c r="CS849" s="76"/>
      <c r="CT849" s="76"/>
      <c r="CU849" s="76"/>
      <c r="CV849" s="76"/>
      <c r="CW849" s="76"/>
      <c r="CX849" s="76"/>
      <c r="CY849" s="76"/>
      <c r="CZ849" s="76"/>
      <c r="DA849" s="76"/>
      <c r="DB849" s="76"/>
      <c r="DC849" s="76"/>
      <c r="DD849" s="76"/>
      <c r="DE849" s="76"/>
      <c r="DF849" s="76"/>
      <c r="DG849" s="76"/>
      <c r="DH849" s="76"/>
      <c r="DI849" s="76"/>
      <c r="DJ849" s="76"/>
      <c r="DK849" s="76"/>
      <c r="DL849" s="76"/>
      <c r="DM849" s="76"/>
      <c r="DN849" s="76"/>
      <c r="DO849" s="76"/>
      <c r="DP849" s="76"/>
      <c r="DQ849" s="76"/>
      <c r="DR849" s="76"/>
      <c r="DS849" s="76"/>
      <c r="DT849" s="76"/>
      <c r="DU849" s="76"/>
      <c r="DV849" s="76"/>
      <c r="DW849" s="76"/>
      <c r="DX849" s="76"/>
      <c r="DY849" s="76"/>
      <c r="DZ849" s="76"/>
      <c r="EA849" s="84"/>
      <c r="EB849" s="84"/>
      <c r="EC849" s="84"/>
    </row>
    <row r="850" spans="1:133" ht="17" x14ac:dyDescent="0.2">
      <c r="A850" s="100" t="str">
        <f>CONCATENATE(E850," ",F850)</f>
        <v>Canis familiaris/latrans</v>
      </c>
      <c r="B850" s="69"/>
      <c r="C850" s="63" t="s">
        <v>1586</v>
      </c>
      <c r="D850" s="8" t="s">
        <v>2333</v>
      </c>
      <c r="E850" s="172" t="s">
        <v>296</v>
      </c>
      <c r="F850" s="172" t="s">
        <v>1284</v>
      </c>
      <c r="G850" s="63">
        <v>908</v>
      </c>
      <c r="H850" s="63">
        <v>4330</v>
      </c>
      <c r="I850" s="63" t="s">
        <v>100</v>
      </c>
      <c r="J850" s="63"/>
      <c r="K850" s="63" t="s">
        <v>175</v>
      </c>
      <c r="M850" s="63"/>
      <c r="N850" s="63"/>
      <c r="O850" s="63"/>
      <c r="Q850" s="63" t="s">
        <v>207</v>
      </c>
      <c r="R850" s="69" t="s">
        <v>2363</v>
      </c>
      <c r="S850" s="63"/>
      <c r="U850" s="63" t="s">
        <v>1256</v>
      </c>
      <c r="X850" s="63">
        <v>22.74</v>
      </c>
      <c r="Y850" s="63"/>
      <c r="Z850" s="63"/>
      <c r="AA850" s="182">
        <v>16952.742584915792</v>
      </c>
      <c r="AB850" s="61">
        <v>0.22900000000000001</v>
      </c>
      <c r="AC850" s="63" t="s">
        <v>1271</v>
      </c>
      <c r="AD850" s="69" t="s">
        <v>1961</v>
      </c>
      <c r="BK850" s="76"/>
      <c r="BL850" s="76"/>
      <c r="BM850" s="76"/>
      <c r="BN850" s="76"/>
      <c r="BO850" s="76"/>
      <c r="BP850" s="76"/>
      <c r="BQ850" s="76"/>
      <c r="BR850" s="76"/>
      <c r="BS850" s="76"/>
      <c r="BT850" s="76"/>
      <c r="BU850" s="76"/>
      <c r="BV850" s="76"/>
      <c r="BW850" s="76"/>
      <c r="BX850" s="76"/>
      <c r="BY850" s="76"/>
      <c r="BZ850" s="76"/>
      <c r="CA850" s="76"/>
      <c r="CB850" s="76"/>
      <c r="CC850" s="76"/>
      <c r="CD850" s="76"/>
      <c r="CE850" s="76"/>
      <c r="CF850" s="76"/>
      <c r="CG850" s="76"/>
      <c r="CH850" s="76"/>
      <c r="CI850" s="76"/>
      <c r="CJ850" s="76"/>
      <c r="CK850" s="76"/>
      <c r="CL850" s="76"/>
      <c r="CM850" s="76"/>
      <c r="CN850" s="76"/>
      <c r="CO850" s="76"/>
      <c r="CP850" s="76"/>
      <c r="CQ850" s="76"/>
      <c r="CR850" s="76"/>
      <c r="CS850" s="76"/>
      <c r="CT850" s="76"/>
      <c r="CU850" s="76"/>
      <c r="CV850" s="76"/>
      <c r="CW850" s="76"/>
      <c r="CX850" s="76"/>
      <c r="CY850" s="76"/>
      <c r="CZ850" s="76"/>
      <c r="DA850" s="76"/>
      <c r="DB850" s="76"/>
      <c r="DC850" s="76"/>
      <c r="DD850" s="76"/>
      <c r="DE850" s="76"/>
      <c r="DF850" s="76"/>
      <c r="DG850" s="76"/>
      <c r="DH850" s="76"/>
      <c r="DI850" s="76"/>
      <c r="DJ850" s="76"/>
      <c r="DK850" s="76"/>
      <c r="DL850" s="76"/>
      <c r="DM850" s="76"/>
      <c r="DN850" s="76"/>
      <c r="DO850" s="76"/>
      <c r="DP850" s="76"/>
      <c r="DQ850" s="76"/>
      <c r="DR850" s="76"/>
      <c r="DS850" s="76"/>
      <c r="DT850" s="76"/>
      <c r="DU850" s="76"/>
      <c r="DV850" s="76"/>
      <c r="DW850" s="76"/>
      <c r="DX850" s="76"/>
      <c r="DY850" s="76"/>
      <c r="DZ850" s="76"/>
      <c r="EA850" s="84"/>
      <c r="EB850" s="84"/>
      <c r="EC850" s="84"/>
    </row>
    <row r="851" spans="1:133" ht="17" x14ac:dyDescent="0.2">
      <c r="A851" s="100" t="str">
        <f>CONCATENATE(E851," ",F851)</f>
        <v>Canis familiaris/latrans</v>
      </c>
      <c r="B851" s="69"/>
      <c r="C851" s="63" t="s">
        <v>1586</v>
      </c>
      <c r="D851" s="8" t="s">
        <v>2333</v>
      </c>
      <c r="E851" s="172" t="s">
        <v>296</v>
      </c>
      <c r="F851" s="172" t="s">
        <v>1284</v>
      </c>
      <c r="G851" s="63">
        <v>908</v>
      </c>
      <c r="H851" s="63">
        <v>4331</v>
      </c>
      <c r="I851" s="63" t="s">
        <v>100</v>
      </c>
      <c r="J851" s="63"/>
      <c r="K851" s="63" t="s">
        <v>175</v>
      </c>
      <c r="M851" s="63"/>
      <c r="N851" s="63"/>
      <c r="O851" s="63"/>
      <c r="Q851" s="63" t="s">
        <v>207</v>
      </c>
      <c r="R851" s="69" t="s">
        <v>2363</v>
      </c>
      <c r="S851" s="63"/>
      <c r="U851" s="63" t="s">
        <v>1256</v>
      </c>
      <c r="X851" s="63">
        <v>18.850000000000001</v>
      </c>
      <c r="Y851" s="63"/>
      <c r="Z851" s="63"/>
      <c r="AA851" s="182">
        <v>9900.9034927803332</v>
      </c>
      <c r="AB851" s="61">
        <v>0.22900000000000001</v>
      </c>
      <c r="AC851" s="63" t="s">
        <v>1271</v>
      </c>
      <c r="AD851" s="69" t="s">
        <v>1961</v>
      </c>
      <c r="EA851" s="84"/>
      <c r="EB851" s="84"/>
      <c r="EC851" s="84"/>
    </row>
    <row r="852" spans="1:133" ht="17" x14ac:dyDescent="0.2">
      <c r="A852" s="100" t="str">
        <f>CONCATENATE(E852," ",F852)</f>
        <v>Canis familiaris/latrans</v>
      </c>
      <c r="B852" s="69" t="s">
        <v>1407</v>
      </c>
      <c r="C852" s="69" t="s">
        <v>1586</v>
      </c>
      <c r="D852" s="8" t="s">
        <v>2333</v>
      </c>
      <c r="E852" s="106" t="s">
        <v>296</v>
      </c>
      <c r="F852" s="106" t="s">
        <v>1284</v>
      </c>
      <c r="G852" s="69">
        <v>908</v>
      </c>
      <c r="H852" s="69">
        <v>2147</v>
      </c>
      <c r="I852" s="69" t="s">
        <v>100</v>
      </c>
      <c r="J852" s="8" t="s">
        <v>391</v>
      </c>
      <c r="K852" s="63" t="s">
        <v>470</v>
      </c>
      <c r="L852" s="175" t="s">
        <v>1781</v>
      </c>
      <c r="M852" s="99"/>
      <c r="N852" s="107"/>
      <c r="O852" s="107"/>
      <c r="P852" s="69"/>
      <c r="Q852" s="69" t="s">
        <v>1769</v>
      </c>
      <c r="R852" s="63" t="s">
        <v>379</v>
      </c>
      <c r="T852" s="69" t="s">
        <v>171</v>
      </c>
      <c r="U852" s="63" t="s">
        <v>13</v>
      </c>
      <c r="W852" s="105"/>
      <c r="X852" s="61">
        <v>20.62</v>
      </c>
      <c r="Y852" s="61">
        <v>14.52</v>
      </c>
      <c r="Z852" s="63"/>
      <c r="AA852" s="137"/>
      <c r="AB852" s="135"/>
      <c r="AC852" s="105"/>
      <c r="BK852" s="84"/>
      <c r="BL852" s="84"/>
      <c r="BM852" s="84"/>
      <c r="BN852" s="84"/>
      <c r="BO852" s="84"/>
      <c r="BP852" s="84"/>
      <c r="BQ852" s="84"/>
      <c r="BR852" s="84"/>
      <c r="BS852" s="84"/>
      <c r="BT852" s="84"/>
      <c r="BU852" s="84"/>
      <c r="BV852" s="84"/>
      <c r="BW852" s="84"/>
      <c r="BX852" s="84"/>
      <c r="BY852" s="84"/>
      <c r="BZ852" s="84"/>
      <c r="CA852" s="84"/>
      <c r="CB852" s="84"/>
      <c r="CC852" s="84"/>
      <c r="CD852" s="84"/>
      <c r="CE852" s="84"/>
      <c r="CF852" s="84"/>
      <c r="CG852" s="84"/>
      <c r="CH852" s="84"/>
      <c r="CI852" s="84"/>
      <c r="CJ852" s="84"/>
      <c r="CK852" s="84"/>
      <c r="CL852" s="84"/>
      <c r="CM852" s="84"/>
      <c r="CN852" s="84"/>
      <c r="CO852" s="84"/>
      <c r="CP852" s="84"/>
      <c r="CQ852" s="84"/>
      <c r="CR852" s="84"/>
      <c r="CS852" s="84"/>
      <c r="CT852" s="84"/>
      <c r="CU852" s="84"/>
      <c r="CV852" s="84"/>
      <c r="CW852" s="84"/>
      <c r="EA852" s="84"/>
      <c r="EB852" s="84"/>
      <c r="EC852" s="84"/>
    </row>
    <row r="853" spans="1:133" ht="17" x14ac:dyDescent="0.2">
      <c r="A853" s="100" t="str">
        <f>CONCATENATE(E853," ",F853)</f>
        <v>Canis familiaris/latrans</v>
      </c>
      <c r="B853" s="69" t="s">
        <v>1407</v>
      </c>
      <c r="C853" s="69" t="s">
        <v>1586</v>
      </c>
      <c r="D853" s="8" t="s">
        <v>2333</v>
      </c>
      <c r="E853" s="106" t="s">
        <v>296</v>
      </c>
      <c r="F853" s="106" t="s">
        <v>1284</v>
      </c>
      <c r="G853" s="69">
        <v>908</v>
      </c>
      <c r="H853" s="69">
        <v>4297</v>
      </c>
      <c r="I853" s="69" t="s">
        <v>100</v>
      </c>
      <c r="J853" s="8" t="s">
        <v>391</v>
      </c>
      <c r="K853" s="63" t="s">
        <v>470</v>
      </c>
      <c r="L853" s="175" t="s">
        <v>1774</v>
      </c>
      <c r="M853" s="99"/>
      <c r="N853" s="107"/>
      <c r="O853" s="107"/>
      <c r="P853" s="69"/>
      <c r="Q853" s="69" t="s">
        <v>1769</v>
      </c>
      <c r="R853" s="63" t="s">
        <v>379</v>
      </c>
      <c r="T853" s="69" t="s">
        <v>171</v>
      </c>
      <c r="U853" s="63" t="s">
        <v>13</v>
      </c>
      <c r="W853" s="105"/>
      <c r="X853" s="61">
        <v>21.77</v>
      </c>
      <c r="Y853" s="61">
        <v>12.08</v>
      </c>
      <c r="Z853" s="63"/>
      <c r="AA853" s="137"/>
      <c r="AB853" s="135"/>
      <c r="AC853" s="105"/>
      <c r="AD853" s="69"/>
      <c r="BK853" s="84"/>
      <c r="BL853" s="84"/>
      <c r="BM853" s="84"/>
      <c r="BN853" s="84"/>
      <c r="BO853" s="84"/>
      <c r="BP853" s="84"/>
      <c r="BQ853" s="84"/>
      <c r="BR853" s="84"/>
      <c r="BS853" s="84"/>
      <c r="BT853" s="84"/>
      <c r="BU853" s="84"/>
      <c r="BV853" s="84"/>
      <c r="BW853" s="84"/>
      <c r="BX853" s="84"/>
      <c r="BY853" s="84"/>
      <c r="BZ853" s="84"/>
      <c r="CA853" s="84"/>
      <c r="CB853" s="84"/>
      <c r="CC853" s="84"/>
      <c r="CD853" s="84"/>
      <c r="CE853" s="84"/>
      <c r="CF853" s="84"/>
      <c r="CG853" s="84"/>
      <c r="CH853" s="84"/>
      <c r="CI853" s="84"/>
      <c r="CJ853" s="84"/>
      <c r="CK853" s="84"/>
      <c r="CL853" s="84"/>
      <c r="CM853" s="84"/>
      <c r="CN853" s="84"/>
      <c r="CO853" s="84"/>
      <c r="CP853" s="84"/>
      <c r="CQ853" s="84"/>
      <c r="CR853" s="84"/>
      <c r="CS853" s="84"/>
      <c r="CT853" s="84"/>
      <c r="CU853" s="84"/>
      <c r="CV853" s="84"/>
      <c r="CW853" s="84"/>
      <c r="CX853" s="84"/>
      <c r="CY853" s="84"/>
      <c r="CZ853" s="84"/>
      <c r="DA853" s="84"/>
      <c r="DB853" s="84"/>
      <c r="DC853" s="84"/>
      <c r="DD853" s="84"/>
      <c r="DE853" s="84"/>
      <c r="DF853" s="84"/>
      <c r="DG853" s="84"/>
      <c r="DH853" s="84"/>
      <c r="DI853" s="84"/>
      <c r="DJ853" s="84"/>
      <c r="DK853" s="84"/>
      <c r="DL853" s="84"/>
      <c r="DM853" s="84"/>
      <c r="DN853" s="84"/>
      <c r="DO853" s="84"/>
      <c r="DP853" s="84"/>
      <c r="DQ853" s="84"/>
      <c r="DR853" s="84"/>
      <c r="DS853" s="84"/>
      <c r="DT853" s="84"/>
      <c r="DU853" s="84"/>
      <c r="DV853" s="84"/>
      <c r="DW853" s="84"/>
      <c r="DX853" s="84"/>
      <c r="DY853" s="84"/>
      <c r="DZ853" s="84"/>
      <c r="EA853" s="84"/>
      <c r="EB853" s="84"/>
      <c r="EC853" s="84"/>
    </row>
    <row r="854" spans="1:133" ht="17" x14ac:dyDescent="0.2">
      <c r="A854" s="100" t="str">
        <f>CONCATENATE(E854," ",F854)</f>
        <v>Canis familiaris/latrans</v>
      </c>
      <c r="B854" s="69" t="s">
        <v>1407</v>
      </c>
      <c r="C854" s="69" t="s">
        <v>1586</v>
      </c>
      <c r="D854" s="8" t="s">
        <v>2333</v>
      </c>
      <c r="E854" s="106" t="s">
        <v>296</v>
      </c>
      <c r="F854" s="106" t="s">
        <v>1284</v>
      </c>
      <c r="G854" s="69">
        <v>908</v>
      </c>
      <c r="H854" s="69">
        <v>4305</v>
      </c>
      <c r="I854" s="69" t="s">
        <v>100</v>
      </c>
      <c r="J854" s="8" t="s">
        <v>391</v>
      </c>
      <c r="K854" s="69" t="s">
        <v>1222</v>
      </c>
      <c r="L854" s="175" t="s">
        <v>1782</v>
      </c>
      <c r="M854" s="99"/>
      <c r="N854" s="107"/>
      <c r="O854" s="107"/>
      <c r="P854" s="69"/>
      <c r="Q854" s="69" t="s">
        <v>1769</v>
      </c>
      <c r="R854" s="63" t="s">
        <v>379</v>
      </c>
      <c r="T854" s="69" t="s">
        <v>171</v>
      </c>
      <c r="U854" s="63" t="s">
        <v>13</v>
      </c>
      <c r="W854" s="105"/>
      <c r="X854" s="61">
        <v>18.38</v>
      </c>
      <c r="Y854" s="61">
        <v>12.12</v>
      </c>
      <c r="Z854" s="63"/>
      <c r="AA854" s="137"/>
      <c r="AB854" s="135"/>
      <c r="AC854" s="105"/>
      <c r="BK854" s="76"/>
      <c r="BL854" s="76"/>
      <c r="BM854" s="76"/>
      <c r="BN854" s="76"/>
      <c r="BO854" s="76"/>
      <c r="BP854" s="76"/>
      <c r="BQ854" s="76"/>
      <c r="BR854" s="76"/>
      <c r="BS854" s="76"/>
      <c r="BT854" s="76"/>
      <c r="BU854" s="76"/>
      <c r="BV854" s="76"/>
      <c r="BW854" s="76"/>
      <c r="BX854" s="76"/>
      <c r="BY854" s="76"/>
      <c r="BZ854" s="76"/>
      <c r="CA854" s="76"/>
      <c r="CB854" s="76"/>
      <c r="CC854" s="76"/>
      <c r="CD854" s="76"/>
      <c r="CE854" s="76"/>
      <c r="CF854" s="76"/>
      <c r="CG854" s="76"/>
      <c r="CH854" s="76"/>
      <c r="CI854" s="76"/>
      <c r="CJ854" s="76"/>
      <c r="CK854" s="76"/>
      <c r="CL854" s="76"/>
      <c r="CM854" s="76"/>
      <c r="CN854" s="76"/>
      <c r="CO854" s="76"/>
      <c r="CP854" s="76"/>
      <c r="CQ854" s="76"/>
      <c r="CR854" s="76"/>
      <c r="CS854" s="76"/>
      <c r="CT854" s="76"/>
      <c r="CU854" s="76"/>
      <c r="CV854" s="76"/>
      <c r="CW854" s="76"/>
      <c r="EA854" s="84"/>
      <c r="EB854" s="84"/>
      <c r="EC854" s="84"/>
    </row>
    <row r="855" spans="1:133" ht="17" x14ac:dyDescent="0.2">
      <c r="A855" s="100" t="str">
        <f>CONCATENATE(E855," ",F855)</f>
        <v>Canis familiaris/latrans</v>
      </c>
      <c r="B855" s="69" t="s">
        <v>1407</v>
      </c>
      <c r="C855" s="69" t="s">
        <v>1586</v>
      </c>
      <c r="D855" s="8" t="s">
        <v>2333</v>
      </c>
      <c r="E855" s="106" t="s">
        <v>296</v>
      </c>
      <c r="F855" s="106" t="s">
        <v>1284</v>
      </c>
      <c r="G855" s="69">
        <v>908</v>
      </c>
      <c r="H855" s="69">
        <v>1449</v>
      </c>
      <c r="I855" s="69" t="s">
        <v>100</v>
      </c>
      <c r="J855" s="8" t="s">
        <v>391</v>
      </c>
      <c r="L855" s="175" t="s">
        <v>1803</v>
      </c>
      <c r="M855" s="99"/>
      <c r="N855" s="107"/>
      <c r="O855" s="107"/>
      <c r="P855" s="69"/>
      <c r="Q855" s="69" t="s">
        <v>1769</v>
      </c>
      <c r="R855" s="63" t="s">
        <v>379</v>
      </c>
      <c r="T855" s="69" t="s">
        <v>171</v>
      </c>
      <c r="U855" s="63" t="s">
        <v>13</v>
      </c>
      <c r="W855" s="105"/>
      <c r="X855" s="61">
        <v>18.63</v>
      </c>
      <c r="Y855" s="61">
        <v>13.81</v>
      </c>
      <c r="Z855" s="63"/>
      <c r="AA855" s="137"/>
      <c r="AB855" s="135"/>
      <c r="AC855" s="105"/>
      <c r="BK855" s="76"/>
      <c r="BL855" s="76"/>
      <c r="BM855" s="76"/>
      <c r="BN855" s="76"/>
      <c r="BO855" s="76"/>
      <c r="BP855" s="76"/>
      <c r="BQ855" s="76"/>
      <c r="BR855" s="76"/>
      <c r="BS855" s="76"/>
      <c r="BT855" s="76"/>
      <c r="BU855" s="76"/>
      <c r="BV855" s="76"/>
      <c r="BW855" s="76"/>
      <c r="BX855" s="76"/>
      <c r="BY855" s="76"/>
      <c r="BZ855" s="76"/>
      <c r="CA855" s="76"/>
      <c r="CB855" s="76"/>
      <c r="CC855" s="76"/>
      <c r="CD855" s="76"/>
      <c r="CE855" s="76"/>
      <c r="CF855" s="76"/>
      <c r="CG855" s="76"/>
      <c r="CH855" s="76"/>
      <c r="CI855" s="76"/>
      <c r="CJ855" s="76"/>
      <c r="CK855" s="76"/>
      <c r="CL855" s="76"/>
      <c r="CM855" s="76"/>
      <c r="CN855" s="76"/>
      <c r="CO855" s="76"/>
      <c r="CP855" s="76"/>
      <c r="CQ855" s="76"/>
      <c r="CR855" s="76"/>
      <c r="CS855" s="76"/>
      <c r="CT855" s="76"/>
      <c r="CU855" s="76"/>
      <c r="CV855" s="76"/>
      <c r="CW855" s="76"/>
      <c r="EA855" s="84"/>
      <c r="EB855" s="84"/>
      <c r="EC855" s="84"/>
    </row>
    <row r="856" spans="1:133" ht="17" x14ac:dyDescent="0.2">
      <c r="A856" s="100" t="str">
        <f>CONCATENATE(E856," ",F856)</f>
        <v>Canis familiaris/latrans</v>
      </c>
      <c r="B856" s="69" t="s">
        <v>1407</v>
      </c>
      <c r="C856" s="69" t="s">
        <v>1586</v>
      </c>
      <c r="D856" s="8" t="s">
        <v>2333</v>
      </c>
      <c r="E856" s="106" t="s">
        <v>296</v>
      </c>
      <c r="F856" s="106" t="s">
        <v>1284</v>
      </c>
      <c r="G856" s="69">
        <v>908</v>
      </c>
      <c r="H856" s="69">
        <v>4306</v>
      </c>
      <c r="I856" s="69" t="s">
        <v>100</v>
      </c>
      <c r="J856" s="8" t="s">
        <v>391</v>
      </c>
      <c r="L856" s="175" t="s">
        <v>1803</v>
      </c>
      <c r="M856" s="99"/>
      <c r="N856" s="107"/>
      <c r="O856" s="107"/>
      <c r="P856" s="69"/>
      <c r="Q856" s="69" t="s">
        <v>1769</v>
      </c>
      <c r="R856" s="63" t="s">
        <v>379</v>
      </c>
      <c r="T856" s="69" t="s">
        <v>166</v>
      </c>
      <c r="U856" s="63" t="s">
        <v>13</v>
      </c>
      <c r="W856" s="105"/>
      <c r="X856" s="61">
        <v>17.059999999999999</v>
      </c>
      <c r="Y856" s="69" t="s">
        <v>1407</v>
      </c>
      <c r="AA856" s="138"/>
      <c r="AB856" s="136"/>
      <c r="AC856" s="106"/>
      <c r="AD856" s="69"/>
      <c r="EA856" s="84"/>
      <c r="EB856" s="84"/>
      <c r="EC856" s="84"/>
    </row>
    <row r="857" spans="1:133" ht="17" x14ac:dyDescent="0.2">
      <c r="A857" s="100" t="str">
        <f>CONCATENATE(E857," ",F857)</f>
        <v>Canis familiaris/latrans</v>
      </c>
      <c r="B857" s="69" t="s">
        <v>1407</v>
      </c>
      <c r="C857" s="63" t="s">
        <v>1586</v>
      </c>
      <c r="D857" s="8" t="s">
        <v>2333</v>
      </c>
      <c r="E857" s="172" t="s">
        <v>296</v>
      </c>
      <c r="F857" s="172" t="s">
        <v>1284</v>
      </c>
      <c r="G857" s="63">
        <v>908</v>
      </c>
      <c r="H857" s="63">
        <v>3937</v>
      </c>
      <c r="I857" s="63" t="s">
        <v>100</v>
      </c>
      <c r="J857" s="63"/>
      <c r="K857" s="63" t="s">
        <v>470</v>
      </c>
      <c r="L857" s="175" t="s">
        <v>1413</v>
      </c>
      <c r="M857" s="63"/>
      <c r="N857" s="63"/>
      <c r="O857" s="63"/>
      <c r="Q857" s="63" t="s">
        <v>1281</v>
      </c>
      <c r="R857" s="63" t="s">
        <v>2389</v>
      </c>
      <c r="S857" s="63" t="s">
        <v>2398</v>
      </c>
      <c r="T857" s="63" t="s">
        <v>166</v>
      </c>
      <c r="U857" s="63" t="s">
        <v>1256</v>
      </c>
      <c r="X857" s="63">
        <v>194.29</v>
      </c>
      <c r="Y857" s="63"/>
      <c r="Z857" s="63"/>
      <c r="AA857" s="182">
        <v>16317.521781941128</v>
      </c>
      <c r="AB857" s="61">
        <v>0.13800000000000001</v>
      </c>
      <c r="AC857" s="63" t="s">
        <v>1281</v>
      </c>
      <c r="AD857" s="69" t="s">
        <v>1961</v>
      </c>
      <c r="EA857" s="84"/>
      <c r="EB857" s="84"/>
      <c r="EC857" s="84"/>
    </row>
    <row r="858" spans="1:133" ht="17" x14ac:dyDescent="0.2">
      <c r="A858" s="100" t="str">
        <f>CONCATENATE(E858," ",F858)</f>
        <v>Canis familiaris/latrans</v>
      </c>
      <c r="B858" s="69" t="s">
        <v>1407</v>
      </c>
      <c r="C858" s="63" t="s">
        <v>1586</v>
      </c>
      <c r="D858" s="8" t="s">
        <v>2333</v>
      </c>
      <c r="E858" s="172" t="s">
        <v>296</v>
      </c>
      <c r="F858" s="172" t="s">
        <v>1284</v>
      </c>
      <c r="G858" s="63">
        <v>908</v>
      </c>
      <c r="H858" s="63">
        <v>3938</v>
      </c>
      <c r="I858" s="63" t="s">
        <v>100</v>
      </c>
      <c r="J858" s="63"/>
      <c r="K858" s="63" t="s">
        <v>470</v>
      </c>
      <c r="L858" s="175" t="s">
        <v>1413</v>
      </c>
      <c r="M858" s="63"/>
      <c r="N858" s="63"/>
      <c r="O858" s="63"/>
      <c r="Q858" s="63" t="s">
        <v>1281</v>
      </c>
      <c r="R858" s="63" t="s">
        <v>2389</v>
      </c>
      <c r="S858" s="63" t="s">
        <v>2398</v>
      </c>
      <c r="T858" s="63" t="s">
        <v>166</v>
      </c>
      <c r="U858" s="63" t="s">
        <v>1256</v>
      </c>
      <c r="X858" s="63">
        <v>196.22</v>
      </c>
      <c r="Y858" s="63"/>
      <c r="Z858" s="63"/>
      <c r="AA858" s="182">
        <v>16895.861590610988</v>
      </c>
      <c r="AB858" s="61">
        <v>0.13800000000000001</v>
      </c>
      <c r="AC858" s="63" t="s">
        <v>1281</v>
      </c>
      <c r="AD858" s="69" t="s">
        <v>1961</v>
      </c>
      <c r="EA858" s="84"/>
      <c r="EB858" s="84"/>
      <c r="EC858" s="84"/>
    </row>
    <row r="859" spans="1:133" ht="17" x14ac:dyDescent="0.2">
      <c r="A859" s="100" t="str">
        <f>CONCATENATE(E859," ",F859)</f>
        <v>Canis familiaris/latrans</v>
      </c>
      <c r="B859" s="69" t="s">
        <v>1407</v>
      </c>
      <c r="C859" s="63" t="s">
        <v>1586</v>
      </c>
      <c r="D859" s="8" t="s">
        <v>2333</v>
      </c>
      <c r="E859" s="172" t="s">
        <v>296</v>
      </c>
      <c r="F859" s="172" t="s">
        <v>1284</v>
      </c>
      <c r="G859" s="63">
        <v>908</v>
      </c>
      <c r="H859" s="63">
        <v>4258</v>
      </c>
      <c r="I859" s="63" t="s">
        <v>100</v>
      </c>
      <c r="J859" s="63"/>
      <c r="K859" s="63" t="s">
        <v>470</v>
      </c>
      <c r="L859" s="175" t="s">
        <v>1413</v>
      </c>
      <c r="M859" s="63"/>
      <c r="N859" s="63"/>
      <c r="O859" s="63"/>
      <c r="Q859" s="63" t="s">
        <v>1281</v>
      </c>
      <c r="R859" s="63" t="s">
        <v>2389</v>
      </c>
      <c r="S859" s="63" t="s">
        <v>2398</v>
      </c>
      <c r="T859" s="63" t="s">
        <v>166</v>
      </c>
      <c r="U859" s="63" t="s">
        <v>1256</v>
      </c>
      <c r="X859" s="63">
        <v>9.59</v>
      </c>
      <c r="Y859" s="63"/>
      <c r="Z859" s="63"/>
      <c r="AA859" s="182">
        <v>0.4060890564072453</v>
      </c>
      <c r="AB859" s="61">
        <v>0.13800000000000001</v>
      </c>
      <c r="AC859" s="63" t="s">
        <v>1281</v>
      </c>
      <c r="AD859" s="69" t="s">
        <v>1961</v>
      </c>
      <c r="EA859" s="84"/>
      <c r="EB859" s="84"/>
      <c r="EC859" s="84"/>
    </row>
    <row r="860" spans="1:133" ht="17" x14ac:dyDescent="0.2">
      <c r="A860" s="100" t="str">
        <f>CONCATENATE(E860," ",F860)</f>
        <v>Canis familiaris/latrans</v>
      </c>
      <c r="B860" s="69" t="s">
        <v>1407</v>
      </c>
      <c r="C860" s="63" t="s">
        <v>1586</v>
      </c>
      <c r="D860" s="8" t="s">
        <v>2333</v>
      </c>
      <c r="E860" s="172" t="s">
        <v>296</v>
      </c>
      <c r="F860" s="172" t="s">
        <v>1284</v>
      </c>
      <c r="G860" s="63">
        <v>908</v>
      </c>
      <c r="H860" s="63">
        <v>4260</v>
      </c>
      <c r="I860" s="63" t="s">
        <v>100</v>
      </c>
      <c r="J860" s="63"/>
      <c r="K860" s="63" t="s">
        <v>470</v>
      </c>
      <c r="L860" s="175" t="s">
        <v>1413</v>
      </c>
      <c r="M860" s="63"/>
      <c r="N860" s="63"/>
      <c r="O860" s="63"/>
      <c r="Q860" s="63" t="s">
        <v>1281</v>
      </c>
      <c r="R860" s="63" t="s">
        <v>2389</v>
      </c>
      <c r="S860" s="63" t="s">
        <v>2398</v>
      </c>
      <c r="T860" s="63" t="s">
        <v>171</v>
      </c>
      <c r="U860" s="63" t="s">
        <v>1256</v>
      </c>
      <c r="X860" s="63">
        <v>114.61</v>
      </c>
      <c r="Y860" s="63"/>
      <c r="Z860" s="63"/>
      <c r="AA860" s="182">
        <v>2540.6760008099213</v>
      </c>
      <c r="AB860" s="61">
        <v>0.13800000000000001</v>
      </c>
      <c r="AC860" s="63" t="s">
        <v>1281</v>
      </c>
      <c r="AD860" s="69" t="s">
        <v>1961</v>
      </c>
      <c r="EA860" s="84"/>
      <c r="EB860" s="84"/>
      <c r="EC860" s="84"/>
    </row>
    <row r="861" spans="1:133" ht="17" x14ac:dyDescent="0.2">
      <c r="A861" s="100" t="str">
        <f>CONCATENATE(E861," ",F861)</f>
        <v>Canis familiaris/latrans</v>
      </c>
      <c r="B861" s="69" t="s">
        <v>1407</v>
      </c>
      <c r="C861" s="63" t="s">
        <v>1586</v>
      </c>
      <c r="D861" s="8" t="s">
        <v>2333</v>
      </c>
      <c r="E861" s="172" t="s">
        <v>296</v>
      </c>
      <c r="F861" s="172" t="s">
        <v>1284</v>
      </c>
      <c r="G861" s="63">
        <v>908</v>
      </c>
      <c r="H861" s="63">
        <v>4262</v>
      </c>
      <c r="I861" s="63" t="s">
        <v>100</v>
      </c>
      <c r="J861" s="63"/>
      <c r="K861" s="63" t="s">
        <v>470</v>
      </c>
      <c r="L861" s="175" t="s">
        <v>1413</v>
      </c>
      <c r="M861" s="63"/>
      <c r="N861" s="63"/>
      <c r="O861" s="63"/>
      <c r="Q861" s="63" t="s">
        <v>1281</v>
      </c>
      <c r="R861" s="63" t="s">
        <v>2389</v>
      </c>
      <c r="S861" s="63" t="s">
        <v>2398</v>
      </c>
      <c r="T861" s="63" t="s">
        <v>166</v>
      </c>
      <c r="U861" s="63" t="s">
        <v>1256</v>
      </c>
      <c r="X861" s="63">
        <v>115.18</v>
      </c>
      <c r="Y861" s="63"/>
      <c r="Z861" s="63"/>
      <c r="AA861" s="182">
        <v>2585.4793529534941</v>
      </c>
      <c r="AB861" s="61">
        <v>0.13800000000000001</v>
      </c>
      <c r="AC861" s="63" t="s">
        <v>1281</v>
      </c>
      <c r="AD861" s="69" t="s">
        <v>1961</v>
      </c>
      <c r="EA861" s="84"/>
      <c r="EB861" s="84"/>
      <c r="EC861" s="84"/>
    </row>
    <row r="862" spans="1:133" ht="17" x14ac:dyDescent="0.2">
      <c r="A862" s="100" t="str">
        <f>CONCATENATE(E862," ",F862)</f>
        <v>Canis familiaris/latrans</v>
      </c>
      <c r="B862" s="69" t="s">
        <v>1407</v>
      </c>
      <c r="C862" s="63" t="s">
        <v>1586</v>
      </c>
      <c r="D862" s="8" t="s">
        <v>2333</v>
      </c>
      <c r="E862" s="172" t="s">
        <v>296</v>
      </c>
      <c r="F862" s="172" t="s">
        <v>1284</v>
      </c>
      <c r="G862" s="63">
        <v>908</v>
      </c>
      <c r="H862" s="63">
        <v>4263</v>
      </c>
      <c r="I862" s="63" t="s">
        <v>100</v>
      </c>
      <c r="J862" s="63"/>
      <c r="K862" s="63" t="s">
        <v>470</v>
      </c>
      <c r="L862" s="175" t="s">
        <v>1413</v>
      </c>
      <c r="M862" s="63"/>
      <c r="N862" s="63"/>
      <c r="O862" s="63"/>
      <c r="Q862" s="63" t="s">
        <v>1281</v>
      </c>
      <c r="R862" s="63" t="s">
        <v>2389</v>
      </c>
      <c r="S862" s="63" t="s">
        <v>2398</v>
      </c>
      <c r="T862" s="63" t="s">
        <v>166</v>
      </c>
      <c r="U862" s="63" t="s">
        <v>1256</v>
      </c>
      <c r="X862" s="63">
        <v>115.99</v>
      </c>
      <c r="Y862" s="63"/>
      <c r="Z862" s="63"/>
      <c r="AA862" s="182">
        <v>2650.1168579404562</v>
      </c>
      <c r="AB862" s="61">
        <v>0.13800000000000001</v>
      </c>
      <c r="AC862" s="63" t="s">
        <v>1281</v>
      </c>
      <c r="AD862" s="69" t="s">
        <v>1961</v>
      </c>
      <c r="EA862" s="84"/>
      <c r="EB862" s="84"/>
      <c r="EC862" s="84"/>
    </row>
    <row r="863" spans="1:133" ht="17" x14ac:dyDescent="0.2">
      <c r="A863" s="100" t="str">
        <f>CONCATENATE(E863," ",F863)</f>
        <v>Canis familiaris/latrans</v>
      </c>
      <c r="B863" s="69" t="s">
        <v>1407</v>
      </c>
      <c r="C863" s="63" t="s">
        <v>1586</v>
      </c>
      <c r="D863" s="8" t="s">
        <v>2333</v>
      </c>
      <c r="E863" s="172" t="s">
        <v>296</v>
      </c>
      <c r="F863" s="172" t="s">
        <v>1284</v>
      </c>
      <c r="G863" s="63">
        <v>908</v>
      </c>
      <c r="H863" s="63">
        <v>4264</v>
      </c>
      <c r="I863" s="63" t="s">
        <v>100</v>
      </c>
      <c r="J863" s="63"/>
      <c r="K863" s="63" t="s">
        <v>470</v>
      </c>
      <c r="L863" s="175" t="s">
        <v>1413</v>
      </c>
      <c r="M863" s="63"/>
      <c r="N863" s="63"/>
      <c r="O863" s="63"/>
      <c r="Q863" s="63" t="s">
        <v>1281</v>
      </c>
      <c r="R863" s="63" t="s">
        <v>2389</v>
      </c>
      <c r="S863" s="63" t="s">
        <v>2398</v>
      </c>
      <c r="T863" s="63" t="s">
        <v>166</v>
      </c>
      <c r="U863" s="63" t="s">
        <v>1256</v>
      </c>
      <c r="X863" s="63">
        <v>117.54</v>
      </c>
      <c r="Y863" s="63"/>
      <c r="Z863" s="63"/>
      <c r="AA863" s="182">
        <v>2777.0199418821326</v>
      </c>
      <c r="AB863" s="61">
        <v>0.13800000000000001</v>
      </c>
      <c r="AC863" s="63" t="s">
        <v>1281</v>
      </c>
      <c r="AD863" s="69" t="s">
        <v>1961</v>
      </c>
      <c r="EA863" s="84"/>
      <c r="EB863" s="84"/>
      <c r="EC863" s="84"/>
    </row>
    <row r="864" spans="1:133" ht="17" x14ac:dyDescent="0.2">
      <c r="A864" s="100" t="str">
        <f>CONCATENATE(E864," ",F864)</f>
        <v>Canis familiaris/latrans</v>
      </c>
      <c r="B864" s="69"/>
      <c r="C864" s="63" t="s">
        <v>1586</v>
      </c>
      <c r="D864" s="8" t="s">
        <v>2333</v>
      </c>
      <c r="E864" s="172" t="s">
        <v>296</v>
      </c>
      <c r="F864" s="172" t="s">
        <v>1284</v>
      </c>
      <c r="G864" s="63">
        <v>908</v>
      </c>
      <c r="H864" s="63">
        <v>3937</v>
      </c>
      <c r="I864" s="63" t="s">
        <v>100</v>
      </c>
      <c r="J864" s="63"/>
      <c r="K864" s="63" t="s">
        <v>175</v>
      </c>
      <c r="M864" s="63"/>
      <c r="N864" s="63"/>
      <c r="O864" s="63"/>
      <c r="Q864" s="63" t="s">
        <v>1281</v>
      </c>
      <c r="R864" s="63" t="s">
        <v>2389</v>
      </c>
      <c r="S864" s="63" t="s">
        <v>2398</v>
      </c>
      <c r="U864" s="63" t="s">
        <v>1256</v>
      </c>
      <c r="X864" s="63">
        <v>188.51</v>
      </c>
      <c r="Y864" s="63"/>
      <c r="Z864" s="63"/>
      <c r="AA864" s="182">
        <v>14670.287372328297</v>
      </c>
      <c r="AB864" s="61">
        <v>0.13800000000000001</v>
      </c>
      <c r="AC864" s="63" t="s">
        <v>1281</v>
      </c>
      <c r="AD864" s="69" t="s">
        <v>1961</v>
      </c>
      <c r="EA864" s="84"/>
      <c r="EB864" s="84"/>
      <c r="EC864" s="84"/>
    </row>
    <row r="865" spans="1:133" ht="17" x14ac:dyDescent="0.2">
      <c r="A865" s="100" t="str">
        <f>CONCATENATE(E865," ",F865)</f>
        <v>Canis familiaris/latrans</v>
      </c>
      <c r="B865" s="69"/>
      <c r="C865" s="63" t="s">
        <v>1586</v>
      </c>
      <c r="D865" s="8" t="s">
        <v>2333</v>
      </c>
      <c r="E865" s="172" t="s">
        <v>296</v>
      </c>
      <c r="F865" s="172" t="s">
        <v>1284</v>
      </c>
      <c r="G865" s="63">
        <v>908</v>
      </c>
      <c r="H865" s="63">
        <v>4259</v>
      </c>
      <c r="I865" s="63" t="s">
        <v>100</v>
      </c>
      <c r="J865" s="63"/>
      <c r="K865" s="63" t="s">
        <v>175</v>
      </c>
      <c r="M865" s="63"/>
      <c r="N865" s="63"/>
      <c r="O865" s="63"/>
      <c r="Q865" s="63" t="s">
        <v>1281</v>
      </c>
      <c r="R865" s="63" t="s">
        <v>2389</v>
      </c>
      <c r="S865" s="63" t="s">
        <v>2398</v>
      </c>
      <c r="U865" s="63" t="s">
        <v>1256</v>
      </c>
      <c r="X865" s="63">
        <v>114.48</v>
      </c>
      <c r="Y865" s="63"/>
      <c r="Z865" s="63"/>
      <c r="AA865" s="182">
        <v>2530.5361014237542</v>
      </c>
      <c r="AB865" s="61">
        <v>0.13800000000000001</v>
      </c>
      <c r="AC865" s="63" t="s">
        <v>1281</v>
      </c>
      <c r="AD865" s="69" t="s">
        <v>1961</v>
      </c>
      <c r="EA865" s="84"/>
      <c r="EB865" s="84"/>
      <c r="EC865" s="84"/>
    </row>
    <row r="866" spans="1:133" ht="17" x14ac:dyDescent="0.2">
      <c r="A866" s="100" t="str">
        <f>CONCATENATE(E866," ",F866)</f>
        <v>Canis familiaris/latrans</v>
      </c>
      <c r="B866" s="69"/>
      <c r="C866" s="63" t="s">
        <v>1586</v>
      </c>
      <c r="D866" s="8" t="s">
        <v>2333</v>
      </c>
      <c r="E866" s="172" t="s">
        <v>296</v>
      </c>
      <c r="F866" s="172" t="s">
        <v>1284</v>
      </c>
      <c r="G866" s="63">
        <v>908</v>
      </c>
      <c r="H866" s="63">
        <v>4260</v>
      </c>
      <c r="I866" s="63" t="s">
        <v>100</v>
      </c>
      <c r="J866" s="63"/>
      <c r="K866" s="63" t="s">
        <v>175</v>
      </c>
      <c r="M866" s="63"/>
      <c r="N866" s="63"/>
      <c r="O866" s="63"/>
      <c r="Q866" s="63" t="s">
        <v>1281</v>
      </c>
      <c r="R866" s="63" t="s">
        <v>2389</v>
      </c>
      <c r="S866" s="63" t="s">
        <v>2398</v>
      </c>
      <c r="U866" s="63" t="s">
        <v>1256</v>
      </c>
      <c r="X866" s="63">
        <v>115.11</v>
      </c>
      <c r="Y866" s="63"/>
      <c r="Z866" s="63"/>
      <c r="AA866" s="182">
        <v>2579.9469454785276</v>
      </c>
      <c r="AB866" s="61">
        <v>0.13800000000000001</v>
      </c>
      <c r="AC866" s="63" t="s">
        <v>1281</v>
      </c>
      <c r="AD866" s="69" t="s">
        <v>1961</v>
      </c>
      <c r="EA866" s="84"/>
      <c r="EB866" s="84"/>
      <c r="EC866" s="84"/>
    </row>
    <row r="867" spans="1:133" ht="17" x14ac:dyDescent="0.2">
      <c r="A867" s="100" t="str">
        <f>CONCATENATE(E867," ",F867)</f>
        <v>Canis familiaris/latrans</v>
      </c>
      <c r="B867" s="69"/>
      <c r="C867" s="63" t="s">
        <v>1586</v>
      </c>
      <c r="D867" s="8" t="s">
        <v>2333</v>
      </c>
      <c r="E867" s="172" t="s">
        <v>296</v>
      </c>
      <c r="F867" s="172" t="s">
        <v>1284</v>
      </c>
      <c r="G867" s="63">
        <v>908</v>
      </c>
      <c r="H867" s="63">
        <v>4262</v>
      </c>
      <c r="I867" s="63" t="s">
        <v>100</v>
      </c>
      <c r="J867" s="63"/>
      <c r="K867" s="63" t="s">
        <v>175</v>
      </c>
      <c r="M867" s="63"/>
      <c r="N867" s="63"/>
      <c r="O867" s="63"/>
      <c r="Q867" s="63" t="s">
        <v>1281</v>
      </c>
      <c r="R867" s="63" t="s">
        <v>2389</v>
      </c>
      <c r="S867" s="63" t="s">
        <v>2398</v>
      </c>
      <c r="U867" s="63" t="s">
        <v>1256</v>
      </c>
      <c r="X867" s="63">
        <v>115.8</v>
      </c>
      <c r="Y867" s="63"/>
      <c r="Z867" s="63"/>
      <c r="AA867" s="182">
        <v>2634.8522578338489</v>
      </c>
      <c r="AB867" s="61">
        <v>0.13800000000000001</v>
      </c>
      <c r="AC867" s="63" t="s">
        <v>1281</v>
      </c>
      <c r="AD867" s="69" t="s">
        <v>1961</v>
      </c>
      <c r="EA867" s="84"/>
      <c r="EB867" s="84"/>
      <c r="EC867" s="84"/>
    </row>
    <row r="868" spans="1:133" ht="17" x14ac:dyDescent="0.2">
      <c r="A868" s="100" t="str">
        <f>CONCATENATE(E868," ",F868)</f>
        <v>Canis familiaris/latrans</v>
      </c>
      <c r="B868" s="69"/>
      <c r="C868" s="63" t="s">
        <v>1586</v>
      </c>
      <c r="D868" s="8" t="s">
        <v>2333</v>
      </c>
      <c r="E868" s="172" t="s">
        <v>296</v>
      </c>
      <c r="F868" s="172" t="s">
        <v>1284</v>
      </c>
      <c r="G868" s="63">
        <v>908</v>
      </c>
      <c r="H868" s="63">
        <v>4263</v>
      </c>
      <c r="I868" s="63" t="s">
        <v>100</v>
      </c>
      <c r="J868" s="63"/>
      <c r="K868" s="63" t="s">
        <v>175</v>
      </c>
      <c r="M868" s="63"/>
      <c r="N868" s="63"/>
      <c r="O868" s="63"/>
      <c r="Q868" s="63" t="s">
        <v>1281</v>
      </c>
      <c r="R868" s="63" t="s">
        <v>2389</v>
      </c>
      <c r="S868" s="63" t="s">
        <v>2398</v>
      </c>
      <c r="U868" s="63" t="s">
        <v>1256</v>
      </c>
      <c r="X868" s="63">
        <v>117.04</v>
      </c>
      <c r="Y868" s="63"/>
      <c r="Z868" s="63"/>
      <c r="AA868" s="182">
        <v>2735.6184299929591</v>
      </c>
      <c r="AB868" s="61">
        <v>0.13800000000000001</v>
      </c>
      <c r="AC868" s="63" t="s">
        <v>1281</v>
      </c>
      <c r="AD868" s="69" t="s">
        <v>1961</v>
      </c>
      <c r="EA868" s="84"/>
      <c r="EB868" s="84"/>
      <c r="EC868" s="84"/>
    </row>
    <row r="869" spans="1:133" ht="17" x14ac:dyDescent="0.2">
      <c r="A869" s="100" t="str">
        <f>CONCATENATE(E869," ",F869)</f>
        <v>Canis familiaris/latrans</v>
      </c>
      <c r="B869" s="69"/>
      <c r="C869" s="63" t="s">
        <v>1586</v>
      </c>
      <c r="D869" s="8" t="s">
        <v>2333</v>
      </c>
      <c r="E869" s="172" t="s">
        <v>296</v>
      </c>
      <c r="F869" s="172" t="s">
        <v>1284</v>
      </c>
      <c r="G869" s="63">
        <v>908</v>
      </c>
      <c r="H869" s="63">
        <v>4264</v>
      </c>
      <c r="I869" s="63" t="s">
        <v>100</v>
      </c>
      <c r="J869" s="63"/>
      <c r="K869" s="63" t="s">
        <v>175</v>
      </c>
      <c r="M869" s="63"/>
      <c r="N869" s="63"/>
      <c r="O869" s="63"/>
      <c r="Q869" s="63" t="s">
        <v>1281</v>
      </c>
      <c r="R869" s="63" t="s">
        <v>2389</v>
      </c>
      <c r="S869" s="63" t="s">
        <v>2398</v>
      </c>
      <c r="U869" s="63" t="s">
        <v>1256</v>
      </c>
      <c r="X869" s="63">
        <v>117.13</v>
      </c>
      <c r="Y869" s="63"/>
      <c r="Z869" s="63"/>
      <c r="AA869" s="182">
        <v>2743.0378549555076</v>
      </c>
      <c r="AB869" s="61">
        <v>0.13800000000000001</v>
      </c>
      <c r="AC869" s="63" t="s">
        <v>1281</v>
      </c>
      <c r="AD869" s="69" t="s">
        <v>1961</v>
      </c>
      <c r="EA869" s="84"/>
      <c r="EB869" s="84"/>
      <c r="EC869" s="84"/>
    </row>
    <row r="870" spans="1:133" ht="17" x14ac:dyDescent="0.2">
      <c r="A870" s="100" t="str">
        <f>CONCATENATE(E870," ",F870)</f>
        <v>Canis familiaris/latrans</v>
      </c>
      <c r="B870" s="69" t="s">
        <v>1407</v>
      </c>
      <c r="C870" s="63" t="s">
        <v>1586</v>
      </c>
      <c r="D870" s="8" t="s">
        <v>2333</v>
      </c>
      <c r="E870" s="172" t="s">
        <v>296</v>
      </c>
      <c r="F870" s="172" t="s">
        <v>1284</v>
      </c>
      <c r="G870" s="63">
        <v>908</v>
      </c>
      <c r="H870" s="63">
        <v>4267</v>
      </c>
      <c r="I870" s="63" t="s">
        <v>100</v>
      </c>
      <c r="J870" s="63"/>
      <c r="K870" s="63" t="s">
        <v>175</v>
      </c>
      <c r="M870" s="63"/>
      <c r="N870" s="63"/>
      <c r="O870" s="63"/>
      <c r="Q870" s="63" t="s">
        <v>1281</v>
      </c>
      <c r="R870" s="63" t="s">
        <v>2389</v>
      </c>
      <c r="S870" s="63" t="s">
        <v>2398</v>
      </c>
      <c r="T870" s="63" t="s">
        <v>166</v>
      </c>
      <c r="U870" s="63" t="s">
        <v>1256</v>
      </c>
      <c r="X870" s="63">
        <v>118.4</v>
      </c>
      <c r="Y870" s="63"/>
      <c r="Z870" s="63"/>
      <c r="AA870" s="182">
        <v>2849.2774174713663</v>
      </c>
      <c r="AB870" s="61">
        <v>0.13800000000000001</v>
      </c>
      <c r="AC870" s="63" t="s">
        <v>1281</v>
      </c>
      <c r="AD870" s="69" t="s">
        <v>1961</v>
      </c>
      <c r="EA870" s="84"/>
      <c r="EB870" s="84"/>
      <c r="EC870" s="84"/>
    </row>
    <row r="871" spans="1:133" ht="17" x14ac:dyDescent="0.2">
      <c r="A871" s="100" t="str">
        <f>CONCATENATE(E871," ",F871)</f>
        <v>Canis familiaris/latrans</v>
      </c>
      <c r="B871" s="69"/>
      <c r="C871" s="63" t="s">
        <v>1586</v>
      </c>
      <c r="D871" s="8" t="s">
        <v>2333</v>
      </c>
      <c r="E871" s="172" t="s">
        <v>296</v>
      </c>
      <c r="F871" s="172" t="s">
        <v>1284</v>
      </c>
      <c r="G871" s="63">
        <v>908</v>
      </c>
      <c r="H871" s="63">
        <v>4267</v>
      </c>
      <c r="I871" s="63" t="s">
        <v>100</v>
      </c>
      <c r="J871" s="63"/>
      <c r="K871" s="63" t="s">
        <v>175</v>
      </c>
      <c r="M871" s="63"/>
      <c r="N871" s="63"/>
      <c r="O871" s="63"/>
      <c r="Q871" s="63" t="s">
        <v>1281</v>
      </c>
      <c r="R871" s="63" t="s">
        <v>2389</v>
      </c>
      <c r="S871" s="63" t="s">
        <v>2398</v>
      </c>
      <c r="U871" s="63" t="s">
        <v>1256</v>
      </c>
      <c r="X871" s="63">
        <v>119.06</v>
      </c>
      <c r="Y871" s="63"/>
      <c r="Z871" s="63"/>
      <c r="AA871" s="182">
        <v>2905.6366055795506</v>
      </c>
      <c r="AB871" s="61">
        <v>0.13800000000000001</v>
      </c>
      <c r="AC871" s="63" t="s">
        <v>1281</v>
      </c>
      <c r="AD871" s="69" t="s">
        <v>1961</v>
      </c>
      <c r="EA871" s="84"/>
      <c r="EB871" s="84"/>
      <c r="EC871" s="84"/>
    </row>
    <row r="872" spans="1:133" ht="17" x14ac:dyDescent="0.2">
      <c r="A872" s="100" t="str">
        <f>CONCATENATE(E872," ",F872)</f>
        <v>Canis familiaris/latrans</v>
      </c>
      <c r="B872" s="69" t="s">
        <v>1407</v>
      </c>
      <c r="C872" s="63" t="s">
        <v>1586</v>
      </c>
      <c r="D872" s="8" t="s">
        <v>2333</v>
      </c>
      <c r="E872" s="172" t="s">
        <v>296</v>
      </c>
      <c r="F872" s="172" t="s">
        <v>1284</v>
      </c>
      <c r="G872" s="63">
        <v>908</v>
      </c>
      <c r="H872" s="63">
        <v>4268</v>
      </c>
      <c r="I872" s="63" t="s">
        <v>100</v>
      </c>
      <c r="J872" s="63"/>
      <c r="K872" s="63" t="s">
        <v>175</v>
      </c>
      <c r="M872" s="63"/>
      <c r="N872" s="63"/>
      <c r="O872" s="63"/>
      <c r="Q872" s="63" t="s">
        <v>1281</v>
      </c>
      <c r="R872" s="63" t="s">
        <v>2389</v>
      </c>
      <c r="S872" s="63" t="s">
        <v>2398</v>
      </c>
      <c r="T872" s="63" t="s">
        <v>166</v>
      </c>
      <c r="U872" s="63" t="s">
        <v>1256</v>
      </c>
      <c r="X872" s="63">
        <v>119.14</v>
      </c>
      <c r="Y872" s="63"/>
      <c r="Z872" s="63"/>
      <c r="AA872" s="182">
        <v>2912.5218406193485</v>
      </c>
      <c r="AB872" s="61">
        <v>0.13800000000000001</v>
      </c>
      <c r="AC872" s="63" t="s">
        <v>1281</v>
      </c>
      <c r="AD872" s="69" t="s">
        <v>1961</v>
      </c>
      <c r="EA872" s="84"/>
      <c r="EB872" s="84"/>
      <c r="EC872" s="84"/>
    </row>
    <row r="873" spans="1:133" ht="17" x14ac:dyDescent="0.2">
      <c r="A873" s="100" t="str">
        <f>CONCATENATE(E873," ",F873)</f>
        <v>Canis familiaris/latrans</v>
      </c>
      <c r="B873" s="69"/>
      <c r="C873" s="63" t="s">
        <v>1586</v>
      </c>
      <c r="D873" s="8" t="s">
        <v>2333</v>
      </c>
      <c r="E873" s="172" t="s">
        <v>296</v>
      </c>
      <c r="F873" s="172" t="s">
        <v>1284</v>
      </c>
      <c r="G873" s="63">
        <v>908</v>
      </c>
      <c r="H873" s="63">
        <v>4268</v>
      </c>
      <c r="I873" s="63" t="s">
        <v>100</v>
      </c>
      <c r="J873" s="63"/>
      <c r="K873" s="63" t="s">
        <v>175</v>
      </c>
      <c r="M873" s="63"/>
      <c r="N873" s="63"/>
      <c r="O873" s="63"/>
      <c r="Q873" s="63" t="s">
        <v>1281</v>
      </c>
      <c r="R873" s="63" t="s">
        <v>2389</v>
      </c>
      <c r="S873" s="63" t="s">
        <v>2398</v>
      </c>
      <c r="U873" s="63" t="s">
        <v>1256</v>
      </c>
      <c r="X873" s="63">
        <v>124.07</v>
      </c>
      <c r="Y873" s="63"/>
      <c r="Z873" s="63"/>
      <c r="AA873" s="182">
        <v>3359.8254657431712</v>
      </c>
      <c r="AB873" s="61">
        <v>0.13800000000000001</v>
      </c>
      <c r="AC873" s="63" t="s">
        <v>1281</v>
      </c>
      <c r="AD873" s="69" t="s">
        <v>1961</v>
      </c>
      <c r="EA873" s="84"/>
      <c r="EB873" s="84"/>
      <c r="EC873" s="84"/>
    </row>
    <row r="874" spans="1:133" ht="17" x14ac:dyDescent="0.2">
      <c r="A874" s="100" t="str">
        <f>CONCATENATE(E874," ",F874)</f>
        <v>Canis familiaris/latrans</v>
      </c>
      <c r="B874" s="69" t="s">
        <v>1407</v>
      </c>
      <c r="C874" s="63" t="s">
        <v>1586</v>
      </c>
      <c r="D874" s="8" t="s">
        <v>2333</v>
      </c>
      <c r="E874" s="172" t="s">
        <v>296</v>
      </c>
      <c r="F874" s="172" t="s">
        <v>1284</v>
      </c>
      <c r="G874" s="63">
        <v>908</v>
      </c>
      <c r="H874" s="63">
        <v>3934</v>
      </c>
      <c r="I874" s="63" t="s">
        <v>100</v>
      </c>
      <c r="J874" s="63"/>
      <c r="K874" s="63" t="s">
        <v>470</v>
      </c>
      <c r="L874" s="175" t="s">
        <v>1413</v>
      </c>
      <c r="M874" s="63"/>
      <c r="N874" s="63"/>
      <c r="O874" s="63"/>
      <c r="Q874" s="63" t="s">
        <v>1314</v>
      </c>
      <c r="R874" s="63" t="s">
        <v>374</v>
      </c>
      <c r="S874" s="63"/>
      <c r="T874" s="63" t="s">
        <v>166</v>
      </c>
      <c r="U874" s="63" t="s">
        <v>1256</v>
      </c>
      <c r="X874" s="63">
        <v>152.63999999999999</v>
      </c>
      <c r="Y874" s="63"/>
      <c r="Z874" s="63"/>
      <c r="AA874" s="182">
        <v>6981.3547133888114</v>
      </c>
      <c r="AB874" s="61">
        <v>0.17399999999999999</v>
      </c>
      <c r="AC874" s="63" t="s">
        <v>1314</v>
      </c>
      <c r="AD874" s="69" t="s">
        <v>1961</v>
      </c>
      <c r="EA874" s="84"/>
      <c r="EB874" s="84"/>
      <c r="EC874" s="84"/>
    </row>
    <row r="875" spans="1:133" ht="17" x14ac:dyDescent="0.2">
      <c r="A875" s="100" t="str">
        <f>CONCATENATE(E875," ",F875)</f>
        <v>Canis familiaris/latrans</v>
      </c>
      <c r="B875" s="69" t="s">
        <v>1407</v>
      </c>
      <c r="C875" s="63" t="s">
        <v>1586</v>
      </c>
      <c r="D875" s="8" t="s">
        <v>2333</v>
      </c>
      <c r="E875" s="172" t="s">
        <v>296</v>
      </c>
      <c r="F875" s="172" t="s">
        <v>1284</v>
      </c>
      <c r="G875" s="63">
        <v>908</v>
      </c>
      <c r="H875" s="63">
        <v>3577</v>
      </c>
      <c r="I875" s="63" t="s">
        <v>100</v>
      </c>
      <c r="J875" s="63"/>
      <c r="K875" s="63" t="s">
        <v>470</v>
      </c>
      <c r="L875" s="175" t="s">
        <v>1427</v>
      </c>
      <c r="M875" s="63"/>
      <c r="N875" s="63"/>
      <c r="O875" s="63"/>
      <c r="Q875" s="63" t="s">
        <v>1208</v>
      </c>
      <c r="R875" s="69" t="s">
        <v>2388</v>
      </c>
      <c r="S875" s="63"/>
      <c r="U875" s="63" t="s">
        <v>1256</v>
      </c>
      <c r="X875" s="63">
        <v>15.3</v>
      </c>
      <c r="Y875" s="63"/>
      <c r="Z875" s="63"/>
      <c r="AA875" s="182">
        <v>7835.6127257108292</v>
      </c>
      <c r="AB875" s="61">
        <v>0.20799999999999999</v>
      </c>
      <c r="AC875" s="63" t="s">
        <v>138</v>
      </c>
      <c r="AD875" s="69" t="s">
        <v>1961</v>
      </c>
    </row>
    <row r="876" spans="1:133" ht="17" x14ac:dyDescent="0.2">
      <c r="A876" s="100" t="str">
        <f>CONCATENATE(E876," ",F876)</f>
        <v>Canis familiaris/latrans</v>
      </c>
      <c r="B876" s="69"/>
      <c r="C876" s="63" t="s">
        <v>1586</v>
      </c>
      <c r="D876" s="8" t="s">
        <v>2333</v>
      </c>
      <c r="E876" s="172" t="s">
        <v>296</v>
      </c>
      <c r="F876" s="172" t="s">
        <v>1284</v>
      </c>
      <c r="G876" s="63">
        <v>41229</v>
      </c>
      <c r="H876" s="63">
        <v>6561</v>
      </c>
      <c r="I876" s="63" t="s">
        <v>1360</v>
      </c>
      <c r="J876" s="63"/>
      <c r="K876" s="63" t="s">
        <v>470</v>
      </c>
      <c r="L876" s="175" t="s">
        <v>1365</v>
      </c>
      <c r="M876" s="63"/>
      <c r="N876" s="63"/>
      <c r="O876" s="63"/>
      <c r="Q876" s="63" t="s">
        <v>1314</v>
      </c>
      <c r="R876" s="63" t="s">
        <v>374</v>
      </c>
      <c r="S876" s="63"/>
      <c r="U876" s="63" t="s">
        <v>1256</v>
      </c>
      <c r="X876" s="63">
        <v>172.54</v>
      </c>
      <c r="Y876" s="63"/>
      <c r="Z876" s="63"/>
      <c r="AA876" s="182">
        <v>10961.798743326934</v>
      </c>
      <c r="AB876" s="61">
        <v>0.17399999999999999</v>
      </c>
      <c r="AC876" s="63" t="s">
        <v>1314</v>
      </c>
      <c r="AD876" s="69" t="s">
        <v>1961</v>
      </c>
      <c r="BK876" s="76"/>
      <c r="BL876" s="76"/>
      <c r="BM876" s="76"/>
      <c r="BN876" s="76"/>
      <c r="BO876" s="76"/>
      <c r="BP876" s="76"/>
      <c r="BQ876" s="76"/>
      <c r="BR876" s="76"/>
      <c r="BS876" s="76"/>
      <c r="BT876" s="76"/>
      <c r="BU876" s="76"/>
      <c r="BV876" s="76"/>
      <c r="BW876" s="76"/>
      <c r="BX876" s="76"/>
      <c r="BY876" s="76"/>
      <c r="BZ876" s="76"/>
      <c r="CA876" s="76"/>
      <c r="CB876" s="76"/>
      <c r="CC876" s="76"/>
      <c r="CD876" s="76"/>
      <c r="CE876" s="76"/>
      <c r="CF876" s="76"/>
      <c r="CG876" s="76"/>
      <c r="CH876" s="76"/>
      <c r="CI876" s="76"/>
      <c r="CJ876" s="76"/>
      <c r="CK876" s="76"/>
      <c r="CL876" s="76"/>
      <c r="CM876" s="76"/>
      <c r="CN876" s="76"/>
      <c r="CO876" s="76"/>
      <c r="CP876" s="76"/>
      <c r="CQ876" s="76"/>
      <c r="CR876" s="76"/>
      <c r="CS876" s="76"/>
      <c r="CT876" s="76"/>
      <c r="CU876" s="76"/>
      <c r="CV876" s="76"/>
      <c r="CW876" s="76"/>
      <c r="CX876" s="76"/>
      <c r="CY876" s="76"/>
      <c r="CZ876" s="76"/>
      <c r="DA876" s="76"/>
      <c r="DB876" s="76"/>
      <c r="DC876" s="76"/>
      <c r="DD876" s="76"/>
      <c r="DE876" s="76"/>
      <c r="DF876" s="76"/>
      <c r="DG876" s="76"/>
      <c r="DH876" s="76"/>
      <c r="DI876" s="76"/>
      <c r="DJ876" s="76"/>
      <c r="DK876" s="76"/>
      <c r="DL876" s="76"/>
      <c r="DM876" s="76"/>
      <c r="DN876" s="76"/>
      <c r="DO876" s="76"/>
      <c r="DP876" s="76"/>
      <c r="DQ876" s="76"/>
      <c r="DR876" s="76"/>
      <c r="DS876" s="76"/>
      <c r="DT876" s="76"/>
      <c r="DU876" s="76"/>
      <c r="DV876" s="76"/>
      <c r="DW876" s="76"/>
      <c r="DX876" s="76"/>
      <c r="DY876" s="76"/>
      <c r="DZ876" s="76"/>
      <c r="EA876" s="76"/>
      <c r="EB876" s="76"/>
      <c r="EC876" s="76"/>
    </row>
    <row r="877" spans="1:133" ht="17" x14ac:dyDescent="0.2">
      <c r="A877" s="100" t="str">
        <f>CONCATENATE(E877," ",F877)</f>
        <v>Canis familiaris/latrans</v>
      </c>
      <c r="B877" s="69" t="s">
        <v>1305</v>
      </c>
      <c r="C877" s="63" t="s">
        <v>1586</v>
      </c>
      <c r="D877" s="8" t="s">
        <v>2333</v>
      </c>
      <c r="E877" s="172" t="s">
        <v>296</v>
      </c>
      <c r="F877" s="172" t="s">
        <v>1284</v>
      </c>
      <c r="G877" s="63">
        <v>43201</v>
      </c>
      <c r="H877" s="63">
        <v>2</v>
      </c>
      <c r="I877" s="63" t="s">
        <v>1306</v>
      </c>
      <c r="J877" s="63"/>
      <c r="K877" s="63" t="s">
        <v>470</v>
      </c>
      <c r="L877" s="175" t="s">
        <v>1307</v>
      </c>
      <c r="M877" s="63"/>
      <c r="N877" s="63"/>
      <c r="O877" s="63"/>
      <c r="Q877" s="63" t="s">
        <v>1319</v>
      </c>
      <c r="R877" s="63" t="s">
        <v>1629</v>
      </c>
      <c r="S877" s="63" t="s">
        <v>2357</v>
      </c>
      <c r="T877" s="63" t="s">
        <v>171</v>
      </c>
      <c r="U877" s="63" t="s">
        <v>1256</v>
      </c>
      <c r="V877" s="63">
        <v>11.83</v>
      </c>
      <c r="X877" s="63"/>
      <c r="Y877" s="63"/>
      <c r="Z877" s="63"/>
      <c r="AA877" s="181">
        <f>10^((2.68*(LOG(V877)))+(1.23))</f>
        <v>12752.611095157645</v>
      </c>
      <c r="AB877" s="61">
        <v>0.17399999999999999</v>
      </c>
      <c r="AC877" s="63" t="s">
        <v>1319</v>
      </c>
      <c r="AD877" s="69" t="s">
        <v>1961</v>
      </c>
      <c r="BK877" s="76"/>
      <c r="BL877" s="76"/>
      <c r="BM877" s="76"/>
      <c r="BN877" s="76"/>
      <c r="BO877" s="76"/>
      <c r="BP877" s="76"/>
      <c r="BQ877" s="76"/>
      <c r="BR877" s="76"/>
      <c r="BS877" s="76"/>
      <c r="BT877" s="76"/>
      <c r="BU877" s="76"/>
      <c r="BV877" s="76"/>
      <c r="BW877" s="76"/>
      <c r="BX877" s="76"/>
      <c r="BY877" s="76"/>
      <c r="BZ877" s="76"/>
      <c r="CA877" s="76"/>
      <c r="CB877" s="76"/>
      <c r="CC877" s="76"/>
      <c r="CD877" s="76"/>
      <c r="CE877" s="76"/>
      <c r="CF877" s="76"/>
      <c r="CG877" s="76"/>
      <c r="CH877" s="76"/>
      <c r="CI877" s="76"/>
      <c r="CJ877" s="76"/>
      <c r="CK877" s="76"/>
      <c r="CL877" s="76"/>
      <c r="CM877" s="76"/>
      <c r="CN877" s="76"/>
      <c r="CO877" s="76"/>
      <c r="CP877" s="76"/>
      <c r="CQ877" s="76"/>
      <c r="CR877" s="76"/>
      <c r="CS877" s="76"/>
      <c r="CT877" s="76"/>
      <c r="CU877" s="76"/>
      <c r="CV877" s="76"/>
      <c r="CW877" s="76"/>
      <c r="CX877" s="76"/>
      <c r="CY877" s="76"/>
      <c r="CZ877" s="76"/>
      <c r="DA877" s="76"/>
      <c r="DB877" s="76"/>
      <c r="DC877" s="76"/>
      <c r="DD877" s="76"/>
      <c r="DE877" s="76"/>
      <c r="DF877" s="76"/>
      <c r="DG877" s="76"/>
      <c r="DH877" s="76"/>
      <c r="DI877" s="76"/>
      <c r="DJ877" s="76"/>
      <c r="DK877" s="76"/>
      <c r="DL877" s="76"/>
      <c r="DM877" s="76"/>
      <c r="DN877" s="76"/>
      <c r="DO877" s="76"/>
      <c r="DP877" s="76"/>
      <c r="DQ877" s="76"/>
      <c r="DR877" s="76"/>
      <c r="DS877" s="76"/>
      <c r="DT877" s="76"/>
      <c r="DU877" s="76"/>
      <c r="DV877" s="76"/>
      <c r="DW877" s="76"/>
      <c r="DX877" s="76"/>
      <c r="DY877" s="76"/>
      <c r="DZ877" s="76"/>
      <c r="EA877" s="76"/>
      <c r="EB877" s="76"/>
      <c r="EC877" s="76"/>
    </row>
    <row r="878" spans="1:133" ht="17" x14ac:dyDescent="0.2">
      <c r="A878" s="100" t="str">
        <f>CONCATENATE(E878," ",F878)</f>
        <v>Canis familiaris/latrans</v>
      </c>
      <c r="B878" s="69" t="s">
        <v>1305</v>
      </c>
      <c r="C878" s="63" t="s">
        <v>1586</v>
      </c>
      <c r="D878" s="8" t="s">
        <v>2333</v>
      </c>
      <c r="E878" s="172" t="s">
        <v>296</v>
      </c>
      <c r="F878" s="172" t="s">
        <v>1284</v>
      </c>
      <c r="G878" s="63">
        <v>43202</v>
      </c>
      <c r="H878" s="63">
        <v>73</v>
      </c>
      <c r="I878" s="63" t="s">
        <v>1475</v>
      </c>
      <c r="J878" s="63"/>
      <c r="K878" s="63" t="s">
        <v>470</v>
      </c>
      <c r="L878" s="175" t="s">
        <v>1477</v>
      </c>
      <c r="M878" s="63"/>
      <c r="N878" s="63"/>
      <c r="O878" s="63"/>
      <c r="Q878" s="63" t="s">
        <v>1319</v>
      </c>
      <c r="R878" s="63" t="s">
        <v>1629</v>
      </c>
      <c r="S878" s="63" t="s">
        <v>2357</v>
      </c>
      <c r="T878" s="63" t="s">
        <v>171</v>
      </c>
      <c r="U878" s="63" t="s">
        <v>1256</v>
      </c>
      <c r="V878" s="63">
        <v>8.52</v>
      </c>
      <c r="X878" s="63"/>
      <c r="Z878" s="63"/>
      <c r="AA878" s="181">
        <f>10^((2.68*(LOG(V878)))+(1.23))</f>
        <v>5291.4916357504417</v>
      </c>
      <c r="AB878" s="61">
        <v>0.17399999999999999</v>
      </c>
      <c r="AC878" s="63" t="s">
        <v>1319</v>
      </c>
      <c r="AD878" s="69" t="s">
        <v>1961</v>
      </c>
      <c r="BK878" s="76"/>
      <c r="BL878" s="76"/>
      <c r="BM878" s="76"/>
      <c r="BN878" s="76"/>
      <c r="BO878" s="76"/>
      <c r="BP878" s="76"/>
      <c r="BQ878" s="76"/>
      <c r="BR878" s="76"/>
      <c r="BS878" s="76"/>
      <c r="BT878" s="76"/>
      <c r="BU878" s="76"/>
      <c r="BV878" s="76"/>
      <c r="BW878" s="76"/>
      <c r="BX878" s="76"/>
      <c r="BY878" s="76"/>
      <c r="BZ878" s="76"/>
      <c r="CA878" s="76"/>
      <c r="CB878" s="76"/>
      <c r="CC878" s="76"/>
      <c r="CD878" s="76"/>
      <c r="CE878" s="76"/>
      <c r="CF878" s="76"/>
      <c r="CG878" s="76"/>
      <c r="CH878" s="76"/>
      <c r="CI878" s="76"/>
      <c r="CJ878" s="76"/>
      <c r="CK878" s="76"/>
      <c r="CL878" s="76"/>
      <c r="CM878" s="76"/>
      <c r="CN878" s="76"/>
      <c r="CO878" s="76"/>
      <c r="CP878" s="76"/>
      <c r="CQ878" s="76"/>
      <c r="CR878" s="76"/>
      <c r="CS878" s="76"/>
      <c r="CT878" s="76"/>
      <c r="CU878" s="76"/>
      <c r="CV878" s="76"/>
      <c r="CW878" s="76"/>
      <c r="CX878" s="76"/>
      <c r="CY878" s="76"/>
      <c r="CZ878" s="76"/>
      <c r="DA878" s="76"/>
      <c r="DB878" s="76"/>
      <c r="DC878" s="76"/>
      <c r="DD878" s="76"/>
      <c r="DE878" s="76"/>
      <c r="DF878" s="76"/>
      <c r="DG878" s="76"/>
      <c r="DH878" s="76"/>
      <c r="DI878" s="76"/>
      <c r="DJ878" s="76"/>
      <c r="DK878" s="76"/>
      <c r="DL878" s="76"/>
      <c r="DM878" s="76"/>
      <c r="DN878" s="76"/>
      <c r="DO878" s="76"/>
      <c r="DP878" s="76"/>
      <c r="DQ878" s="76"/>
      <c r="DR878" s="76"/>
      <c r="DS878" s="76"/>
      <c r="DT878" s="76"/>
      <c r="DU878" s="76"/>
      <c r="DV878" s="76"/>
      <c r="DW878" s="76"/>
      <c r="DX878" s="76"/>
      <c r="DY878" s="76"/>
      <c r="DZ878" s="76"/>
      <c r="EA878" s="76"/>
      <c r="EB878" s="76"/>
      <c r="EC878" s="76"/>
    </row>
    <row r="879" spans="1:133" ht="17" x14ac:dyDescent="0.2">
      <c r="A879" s="100" t="str">
        <f>CONCATENATE(E879," ",F879)</f>
        <v>Canis familiaris/latrans</v>
      </c>
      <c r="B879" s="69" t="s">
        <v>1305</v>
      </c>
      <c r="C879" s="63" t="s">
        <v>1586</v>
      </c>
      <c r="D879" s="8" t="s">
        <v>2333</v>
      </c>
      <c r="E879" s="172" t="s">
        <v>296</v>
      </c>
      <c r="F879" s="172" t="s">
        <v>1284</v>
      </c>
      <c r="G879" s="63">
        <v>43202</v>
      </c>
      <c r="H879" s="63">
        <v>5</v>
      </c>
      <c r="I879" s="63" t="s">
        <v>1475</v>
      </c>
      <c r="J879" s="63"/>
      <c r="K879" s="63" t="s">
        <v>470</v>
      </c>
      <c r="L879" s="175" t="s">
        <v>1479</v>
      </c>
      <c r="M879" s="63"/>
      <c r="N879" s="63"/>
      <c r="O879" s="63"/>
      <c r="Q879" s="63" t="s">
        <v>207</v>
      </c>
      <c r="R879" s="69" t="s">
        <v>2363</v>
      </c>
      <c r="S879" s="63"/>
      <c r="T879" s="63" t="s">
        <v>171</v>
      </c>
      <c r="U879" s="63" t="s">
        <v>1256</v>
      </c>
      <c r="X879" s="63">
        <v>11.9</v>
      </c>
      <c r="Y879" s="63"/>
      <c r="Z879" s="63"/>
      <c r="AA879" s="182">
        <v>2648.7272569070292</v>
      </c>
      <c r="AB879" s="61">
        <v>0.22900000000000001</v>
      </c>
      <c r="AC879" s="63" t="s">
        <v>1271</v>
      </c>
      <c r="AD879" s="69" t="s">
        <v>1961</v>
      </c>
      <c r="BK879" s="84"/>
      <c r="BL879" s="84"/>
      <c r="BM879" s="84"/>
      <c r="BN879" s="84"/>
      <c r="BO879" s="84"/>
      <c r="BP879" s="84"/>
      <c r="BQ879" s="84"/>
      <c r="BR879" s="84"/>
      <c r="BS879" s="84"/>
      <c r="BT879" s="84"/>
      <c r="BU879" s="84"/>
      <c r="BV879" s="84"/>
      <c r="BW879" s="84"/>
      <c r="BX879" s="84"/>
      <c r="BY879" s="84"/>
      <c r="BZ879" s="84"/>
      <c r="CA879" s="84"/>
      <c r="CB879" s="84"/>
      <c r="CC879" s="84"/>
      <c r="CD879" s="84"/>
      <c r="CE879" s="84"/>
      <c r="CF879" s="84"/>
      <c r="CG879" s="84"/>
      <c r="CH879" s="84"/>
      <c r="CI879" s="84"/>
      <c r="CJ879" s="84"/>
      <c r="CK879" s="84"/>
      <c r="CL879" s="84"/>
      <c r="CM879" s="84"/>
      <c r="CN879" s="84"/>
      <c r="CO879" s="84"/>
      <c r="CP879" s="84"/>
      <c r="CQ879" s="84"/>
      <c r="CR879" s="84"/>
      <c r="CS879" s="84"/>
      <c r="CT879" s="84"/>
      <c r="CU879" s="84"/>
      <c r="CV879" s="84"/>
      <c r="CW879" s="84"/>
      <c r="EA879" s="76"/>
      <c r="EB879" s="76"/>
      <c r="EC879" s="76"/>
    </row>
    <row r="880" spans="1:133" ht="17" x14ac:dyDescent="0.2">
      <c r="A880" s="100" t="str">
        <f>CONCATENATE(E880," ",F880)</f>
        <v>Canis familiaris/latrans</v>
      </c>
      <c r="B880" s="69" t="s">
        <v>1305</v>
      </c>
      <c r="C880" s="63" t="s">
        <v>1586</v>
      </c>
      <c r="D880" s="8" t="s">
        <v>2333</v>
      </c>
      <c r="E880" s="172" t="s">
        <v>296</v>
      </c>
      <c r="F880" s="172" t="s">
        <v>1284</v>
      </c>
      <c r="G880" s="63">
        <v>43202</v>
      </c>
      <c r="H880" s="63">
        <v>6</v>
      </c>
      <c r="I880" s="63" t="s">
        <v>1475</v>
      </c>
      <c r="J880" s="63"/>
      <c r="K880" s="63" t="s">
        <v>470</v>
      </c>
      <c r="L880" s="175" t="s">
        <v>1479</v>
      </c>
      <c r="M880" s="63"/>
      <c r="N880" s="63"/>
      <c r="O880" s="63"/>
      <c r="Q880" s="63" t="s">
        <v>1208</v>
      </c>
      <c r="R880" s="69" t="s">
        <v>2388</v>
      </c>
      <c r="S880" s="63"/>
      <c r="T880" s="63" t="s">
        <v>166</v>
      </c>
      <c r="U880" s="63" t="s">
        <v>1256</v>
      </c>
      <c r="X880" s="63">
        <v>10.61</v>
      </c>
      <c r="Y880" s="63"/>
      <c r="Z880" s="63"/>
      <c r="AA880" s="182">
        <v>2679.6176534083784</v>
      </c>
      <c r="AB880" s="61">
        <v>0.20799999999999999</v>
      </c>
      <c r="AC880" s="63" t="s">
        <v>138</v>
      </c>
      <c r="AD880" s="69" t="s">
        <v>1961</v>
      </c>
      <c r="EA880" s="76"/>
      <c r="EB880" s="76"/>
      <c r="EC880" s="76"/>
    </row>
    <row r="881" spans="1:133" ht="17" x14ac:dyDescent="0.2">
      <c r="A881" s="100" t="str">
        <f>CONCATENATE(E881," ",F881)</f>
        <v>Canis familiaris/latrans</v>
      </c>
      <c r="B881" s="69" t="s">
        <v>1593</v>
      </c>
      <c r="C881" s="69" t="s">
        <v>1586</v>
      </c>
      <c r="D881" s="8" t="s">
        <v>2333</v>
      </c>
      <c r="E881" s="106" t="s">
        <v>296</v>
      </c>
      <c r="F881" s="106" t="s">
        <v>1284</v>
      </c>
      <c r="G881" s="69">
        <v>43279</v>
      </c>
      <c r="H881" s="69">
        <v>2</v>
      </c>
      <c r="I881" s="69" t="s">
        <v>1590</v>
      </c>
      <c r="J881" s="63" t="s">
        <v>1591</v>
      </c>
      <c r="K881" s="69" t="s">
        <v>470</v>
      </c>
      <c r="M881" s="99"/>
      <c r="N881" s="107"/>
      <c r="O881" s="107"/>
      <c r="P881" s="69"/>
      <c r="Q881" s="69" t="s">
        <v>377</v>
      </c>
      <c r="R881" s="69" t="s">
        <v>2372</v>
      </c>
      <c r="T881" s="69" t="s">
        <v>166</v>
      </c>
      <c r="U881" s="63" t="s">
        <v>13</v>
      </c>
      <c r="W881" s="105"/>
      <c r="X881" s="61">
        <v>10.73</v>
      </c>
      <c r="Y881" s="61">
        <v>6.01</v>
      </c>
      <c r="Z881" s="63"/>
      <c r="AA881" s="137"/>
      <c r="AB881" s="135"/>
      <c r="AC881" s="105"/>
      <c r="AD881" s="69" t="s">
        <v>1594</v>
      </c>
      <c r="EA881" s="76"/>
      <c r="EB881" s="76"/>
      <c r="EC881" s="76"/>
    </row>
    <row r="882" spans="1:133" ht="17" x14ac:dyDescent="0.2">
      <c r="A882" s="100" t="str">
        <f>CONCATENATE(E882," ",F882)</f>
        <v>Canis familiaris/latrans</v>
      </c>
      <c r="B882" s="69" t="s">
        <v>1283</v>
      </c>
      <c r="C882" s="63" t="s">
        <v>1586</v>
      </c>
      <c r="D882" s="8" t="s">
        <v>2333</v>
      </c>
      <c r="E882" s="172" t="s">
        <v>296</v>
      </c>
      <c r="F882" s="172" t="s">
        <v>1284</v>
      </c>
      <c r="G882" s="63">
        <v>43445</v>
      </c>
      <c r="H882" s="63">
        <v>36</v>
      </c>
      <c r="I882" s="63" t="s">
        <v>1285</v>
      </c>
      <c r="J882" s="63"/>
      <c r="K882" s="63" t="s">
        <v>470</v>
      </c>
      <c r="L882" s="175" t="s">
        <v>1287</v>
      </c>
      <c r="M882" s="63"/>
      <c r="N882" s="63"/>
      <c r="O882" s="63"/>
      <c r="Q882" s="63" t="s">
        <v>1319</v>
      </c>
      <c r="R882" s="63" t="s">
        <v>1629</v>
      </c>
      <c r="S882" s="63" t="s">
        <v>2357</v>
      </c>
      <c r="T882" s="63" t="s">
        <v>171</v>
      </c>
      <c r="U882" s="63" t="s">
        <v>1256</v>
      </c>
      <c r="V882" s="63">
        <v>11.36</v>
      </c>
      <c r="X882" s="63"/>
      <c r="Z882" s="63"/>
      <c r="AA882" s="181">
        <f>10^((2.68*(LOG(V882)))+(1.23))</f>
        <v>11439.681366965657</v>
      </c>
      <c r="AB882" s="61">
        <v>0.17399999999999999</v>
      </c>
      <c r="AC882" s="63" t="s">
        <v>1319</v>
      </c>
      <c r="AD882" s="69" t="s">
        <v>1961</v>
      </c>
      <c r="BK882" s="76"/>
      <c r="BL882" s="76"/>
      <c r="BM882" s="76"/>
      <c r="BN882" s="76"/>
      <c r="BO882" s="76"/>
      <c r="BP882" s="76"/>
      <c r="BQ882" s="76"/>
      <c r="BR882" s="76"/>
      <c r="BS882" s="76"/>
      <c r="BT882" s="76"/>
      <c r="BU882" s="76"/>
      <c r="BV882" s="76"/>
      <c r="BW882" s="76"/>
      <c r="BX882" s="76"/>
      <c r="BY882" s="76"/>
      <c r="BZ882" s="76"/>
      <c r="CA882" s="76"/>
      <c r="CB882" s="76"/>
      <c r="CC882" s="76"/>
      <c r="CD882" s="76"/>
      <c r="CE882" s="76"/>
      <c r="CF882" s="76"/>
      <c r="CG882" s="76"/>
      <c r="CH882" s="76"/>
      <c r="CI882" s="76"/>
      <c r="CJ882" s="76"/>
      <c r="CK882" s="76"/>
      <c r="CL882" s="76"/>
      <c r="CM882" s="76"/>
      <c r="CN882" s="76"/>
      <c r="CO882" s="76"/>
      <c r="CP882" s="76"/>
      <c r="CQ882" s="76"/>
      <c r="CR882" s="76"/>
      <c r="CS882" s="76"/>
      <c r="CT882" s="76"/>
      <c r="CU882" s="76"/>
      <c r="CV882" s="76"/>
      <c r="CW882" s="76"/>
      <c r="CX882" s="76"/>
      <c r="CY882" s="76"/>
      <c r="CZ882" s="76"/>
      <c r="DA882" s="76"/>
      <c r="DB882" s="76"/>
      <c r="DC882" s="76"/>
      <c r="DD882" s="76"/>
      <c r="DE882" s="76"/>
      <c r="DF882" s="76"/>
      <c r="DG882" s="76"/>
      <c r="DH882" s="76"/>
      <c r="DI882" s="76"/>
      <c r="DJ882" s="76"/>
      <c r="DK882" s="76"/>
      <c r="DL882" s="76"/>
      <c r="DM882" s="76"/>
      <c r="DN882" s="76"/>
      <c r="DO882" s="76"/>
      <c r="DP882" s="76"/>
      <c r="DQ882" s="76"/>
      <c r="DR882" s="76"/>
      <c r="DS882" s="76"/>
      <c r="DT882" s="76"/>
      <c r="DU882" s="76"/>
      <c r="DV882" s="76"/>
      <c r="DW882" s="76"/>
      <c r="DX882" s="76"/>
      <c r="DY882" s="76"/>
      <c r="DZ882" s="76"/>
      <c r="EA882" s="76"/>
      <c r="EB882" s="76"/>
      <c r="EC882" s="76"/>
    </row>
    <row r="883" spans="1:133" ht="17" x14ac:dyDescent="0.2">
      <c r="A883" s="100" t="str">
        <f>CONCATENATE(E883," ",F883)</f>
        <v>Canis familiaris/latrans</v>
      </c>
      <c r="B883" s="69" t="s">
        <v>1283</v>
      </c>
      <c r="C883" s="63" t="s">
        <v>1586</v>
      </c>
      <c r="D883" s="8" t="s">
        <v>2333</v>
      </c>
      <c r="E883" s="172" t="s">
        <v>296</v>
      </c>
      <c r="F883" s="172" t="s">
        <v>1284</v>
      </c>
      <c r="G883" s="63">
        <v>43445</v>
      </c>
      <c r="H883" s="63">
        <v>35</v>
      </c>
      <c r="I883" s="63" t="s">
        <v>1285</v>
      </c>
      <c r="J883" s="63"/>
      <c r="K883" s="63" t="s">
        <v>470</v>
      </c>
      <c r="L883" s="175" t="s">
        <v>1287</v>
      </c>
      <c r="M883" s="63"/>
      <c r="N883" s="63"/>
      <c r="O883" s="63"/>
      <c r="Q883" s="63" t="s">
        <v>1208</v>
      </c>
      <c r="R883" s="69" t="s">
        <v>2388</v>
      </c>
      <c r="S883" s="63"/>
      <c r="T883" s="63" t="s">
        <v>171</v>
      </c>
      <c r="U883" s="63" t="s">
        <v>1256</v>
      </c>
      <c r="X883" s="63">
        <v>17.34</v>
      </c>
      <c r="Y883" s="63"/>
      <c r="Z883" s="63"/>
      <c r="AA883" s="182">
        <v>11308.614665322941</v>
      </c>
      <c r="AB883" s="61">
        <v>0.20799999999999999</v>
      </c>
      <c r="AC883" s="63" t="s">
        <v>138</v>
      </c>
      <c r="AD883" s="69" t="s">
        <v>1961</v>
      </c>
      <c r="BK883" s="76"/>
      <c r="BL883" s="76"/>
      <c r="BM883" s="76"/>
      <c r="BN883" s="76"/>
      <c r="BO883" s="76"/>
      <c r="BP883" s="76"/>
      <c r="BQ883" s="76"/>
      <c r="BR883" s="76"/>
      <c r="BS883" s="76"/>
      <c r="BT883" s="76"/>
      <c r="BU883" s="76"/>
      <c r="BV883" s="76"/>
      <c r="BW883" s="76"/>
      <c r="BX883" s="76"/>
      <c r="BY883" s="76"/>
      <c r="BZ883" s="76"/>
      <c r="CA883" s="76"/>
      <c r="CB883" s="76"/>
      <c r="CC883" s="76"/>
      <c r="CD883" s="76"/>
      <c r="CE883" s="76"/>
      <c r="CF883" s="76"/>
      <c r="CG883" s="76"/>
      <c r="CH883" s="76"/>
      <c r="CI883" s="76"/>
      <c r="CJ883" s="76"/>
      <c r="CK883" s="76"/>
      <c r="CL883" s="76"/>
      <c r="CM883" s="76"/>
      <c r="CN883" s="76"/>
      <c r="CO883" s="76"/>
      <c r="CP883" s="76"/>
      <c r="CQ883" s="76"/>
      <c r="CR883" s="76"/>
      <c r="CS883" s="76"/>
      <c r="CT883" s="76"/>
      <c r="CU883" s="76"/>
      <c r="CV883" s="76"/>
      <c r="CW883" s="76"/>
      <c r="CX883" s="76"/>
      <c r="CY883" s="76"/>
      <c r="CZ883" s="76"/>
      <c r="DA883" s="76"/>
      <c r="DB883" s="76"/>
      <c r="DC883" s="76"/>
      <c r="DD883" s="76"/>
      <c r="DE883" s="76"/>
      <c r="DF883" s="76"/>
      <c r="DG883" s="76"/>
      <c r="DH883" s="76"/>
      <c r="DI883" s="76"/>
      <c r="DJ883" s="76"/>
      <c r="DK883" s="76"/>
      <c r="DL883" s="76"/>
      <c r="DM883" s="76"/>
      <c r="DN883" s="76"/>
      <c r="DO883" s="76"/>
      <c r="DP883" s="76"/>
      <c r="DQ883" s="76"/>
      <c r="DR883" s="76"/>
      <c r="DS883" s="76"/>
      <c r="DT883" s="76"/>
      <c r="DU883" s="76"/>
      <c r="DV883" s="76"/>
      <c r="DW883" s="76"/>
      <c r="DX883" s="76"/>
      <c r="DY883" s="76"/>
      <c r="DZ883" s="76"/>
      <c r="EA883" s="76"/>
      <c r="EB883" s="76"/>
      <c r="EC883" s="76"/>
    </row>
    <row r="884" spans="1:133" ht="17" x14ac:dyDescent="0.2">
      <c r="A884" s="100" t="str">
        <f>CONCATENATE(E884," ",F884)</f>
        <v>Canis latrans</v>
      </c>
      <c r="B884" s="69" t="s">
        <v>1399</v>
      </c>
      <c r="C884" s="63" t="s">
        <v>1586</v>
      </c>
      <c r="D884" s="8" t="s">
        <v>2333</v>
      </c>
      <c r="E884" s="172" t="s">
        <v>296</v>
      </c>
      <c r="F884" s="172" t="s">
        <v>297</v>
      </c>
      <c r="G884" s="63">
        <v>220</v>
      </c>
      <c r="H884" s="63">
        <v>36</v>
      </c>
      <c r="I884" s="63" t="s">
        <v>996</v>
      </c>
      <c r="J884" s="63"/>
      <c r="K884" s="63" t="s">
        <v>470</v>
      </c>
      <c r="M884" s="63"/>
      <c r="N884" s="63"/>
      <c r="O884" s="63"/>
      <c r="Q884" s="63" t="s">
        <v>1314</v>
      </c>
      <c r="R884" s="63" t="s">
        <v>374</v>
      </c>
      <c r="S884" s="63"/>
      <c r="T884" s="63" t="s">
        <v>166</v>
      </c>
      <c r="U884" s="63" t="s">
        <v>1256</v>
      </c>
      <c r="X884" s="63">
        <v>233</v>
      </c>
      <c r="Y884" s="63"/>
      <c r="Z884" s="63"/>
      <c r="AA884" s="182">
        <v>33129.205190591427</v>
      </c>
      <c r="AB884" s="61">
        <v>0.17399999999999999</v>
      </c>
      <c r="AC884" s="63" t="s">
        <v>1314</v>
      </c>
      <c r="AD884" s="69" t="s">
        <v>1961</v>
      </c>
      <c r="BK884" s="76"/>
      <c r="BL884" s="76"/>
      <c r="BM884" s="76"/>
      <c r="BN884" s="76"/>
      <c r="BO884" s="76"/>
      <c r="BP884" s="76"/>
      <c r="BQ884" s="76"/>
      <c r="BR884" s="76"/>
      <c r="BS884" s="76"/>
      <c r="BT884" s="76"/>
      <c r="BU884" s="76"/>
      <c r="BV884" s="76"/>
      <c r="BW884" s="76"/>
      <c r="BX884" s="76"/>
      <c r="BY884" s="76"/>
      <c r="BZ884" s="76"/>
      <c r="CA884" s="76"/>
      <c r="CB884" s="76"/>
      <c r="CC884" s="76"/>
      <c r="CD884" s="76"/>
      <c r="CE884" s="76"/>
      <c r="CF884" s="76"/>
      <c r="CG884" s="76"/>
      <c r="CH884" s="76"/>
      <c r="CI884" s="76"/>
      <c r="CJ884" s="76"/>
      <c r="CK884" s="76"/>
      <c r="CL884" s="76"/>
      <c r="CM884" s="76"/>
      <c r="CN884" s="76"/>
      <c r="CO884" s="76"/>
      <c r="CP884" s="76"/>
      <c r="CQ884" s="76"/>
      <c r="CR884" s="76"/>
      <c r="CS884" s="76"/>
      <c r="CT884" s="76"/>
      <c r="CU884" s="76"/>
      <c r="CV884" s="76"/>
      <c r="CW884" s="76"/>
      <c r="CX884" s="76"/>
      <c r="CY884" s="76"/>
      <c r="CZ884" s="76"/>
      <c r="DA884" s="76"/>
      <c r="DB884" s="76"/>
      <c r="DC884" s="76"/>
      <c r="DD884" s="76"/>
      <c r="DE884" s="76"/>
      <c r="DF884" s="76"/>
      <c r="DG884" s="76"/>
      <c r="DH884" s="76"/>
      <c r="DI884" s="76"/>
      <c r="DJ884" s="76"/>
      <c r="DK884" s="76"/>
      <c r="DL884" s="76"/>
      <c r="DM884" s="76"/>
      <c r="DN884" s="76"/>
      <c r="DO884" s="76"/>
      <c r="DP884" s="76"/>
      <c r="DQ884" s="76"/>
      <c r="DR884" s="76"/>
      <c r="DS884" s="76"/>
      <c r="DT884" s="76"/>
      <c r="DU884" s="76"/>
      <c r="DV884" s="76"/>
      <c r="DW884" s="76"/>
      <c r="DX884" s="76"/>
      <c r="DY884" s="76"/>
      <c r="DZ884" s="76"/>
      <c r="EA884" s="197"/>
      <c r="EB884" s="197"/>
      <c r="EC884" s="197"/>
    </row>
    <row r="885" spans="1:133" ht="17" x14ac:dyDescent="0.2">
      <c r="A885" s="100" t="str">
        <f>CONCATENATE(E885," ",F885)</f>
        <v>Canis latrans</v>
      </c>
      <c r="B885" s="69" t="s">
        <v>1470</v>
      </c>
      <c r="C885" s="63" t="s">
        <v>1586</v>
      </c>
      <c r="D885" s="8" t="s">
        <v>2333</v>
      </c>
      <c r="E885" s="172" t="s">
        <v>296</v>
      </c>
      <c r="F885" s="172" t="s">
        <v>297</v>
      </c>
      <c r="G885" s="63">
        <v>804</v>
      </c>
      <c r="H885" s="63">
        <v>107</v>
      </c>
      <c r="I885" s="63" t="s">
        <v>547</v>
      </c>
      <c r="J885" s="63"/>
      <c r="K885" s="63" t="s">
        <v>470</v>
      </c>
      <c r="L885" s="175" t="s">
        <v>1472</v>
      </c>
      <c r="M885" s="63"/>
      <c r="N885" s="63"/>
      <c r="O885" s="63"/>
      <c r="Q885" s="63" t="s">
        <v>1322</v>
      </c>
      <c r="R885" s="63" t="s">
        <v>379</v>
      </c>
      <c r="S885" s="63"/>
      <c r="T885" s="63" t="s">
        <v>166</v>
      </c>
      <c r="U885" s="63" t="s">
        <v>1256</v>
      </c>
      <c r="X885" s="63">
        <v>157.08000000000001</v>
      </c>
      <c r="Y885" s="63"/>
      <c r="Z885" s="63"/>
      <c r="AA885" s="182">
        <v>12327.941229088256</v>
      </c>
      <c r="AB885" s="61">
        <v>0.19700000000000001</v>
      </c>
      <c r="AC885" s="63" t="s">
        <v>1322</v>
      </c>
      <c r="AD885" s="69" t="s">
        <v>1961</v>
      </c>
      <c r="BK885" s="84"/>
      <c r="BL885" s="84"/>
      <c r="BM885" s="84"/>
      <c r="BN885" s="84"/>
      <c r="BO885" s="84"/>
      <c r="BP885" s="84"/>
      <c r="BQ885" s="84"/>
      <c r="BR885" s="84"/>
      <c r="BS885" s="84"/>
      <c r="BT885" s="84"/>
      <c r="BU885" s="84"/>
      <c r="BV885" s="84"/>
      <c r="BW885" s="84"/>
      <c r="BX885" s="84"/>
      <c r="BY885" s="84"/>
      <c r="BZ885" s="84"/>
      <c r="CA885" s="84"/>
      <c r="CB885" s="84"/>
      <c r="CC885" s="84"/>
      <c r="CD885" s="84"/>
      <c r="CE885" s="84"/>
      <c r="CF885" s="84"/>
      <c r="CG885" s="84"/>
      <c r="CH885" s="84"/>
      <c r="CI885" s="84"/>
      <c r="CJ885" s="84"/>
      <c r="CK885" s="84"/>
      <c r="CL885" s="84"/>
      <c r="CM885" s="84"/>
      <c r="CN885" s="84"/>
      <c r="CO885" s="84"/>
      <c r="CP885" s="84"/>
      <c r="CQ885" s="84"/>
      <c r="CR885" s="84"/>
      <c r="CS885" s="84"/>
      <c r="CT885" s="84"/>
      <c r="CU885" s="84"/>
      <c r="CV885" s="84"/>
      <c r="CW885" s="84"/>
      <c r="CX885" s="84"/>
      <c r="CY885" s="84"/>
      <c r="CZ885" s="84"/>
      <c r="DA885" s="84"/>
      <c r="DB885" s="84"/>
      <c r="DC885" s="84"/>
      <c r="DD885" s="84"/>
      <c r="DE885" s="84"/>
      <c r="DF885" s="84"/>
      <c r="DG885" s="84"/>
      <c r="DH885" s="84"/>
      <c r="DI885" s="84"/>
      <c r="DJ885" s="84"/>
      <c r="DK885" s="84"/>
      <c r="DL885" s="84"/>
      <c r="DM885" s="84"/>
      <c r="DN885" s="84"/>
      <c r="DO885" s="84"/>
      <c r="DP885" s="84"/>
      <c r="DQ885" s="84"/>
      <c r="DR885" s="84"/>
      <c r="DS885" s="84"/>
      <c r="DT885" s="84"/>
      <c r="DU885" s="84"/>
      <c r="DV885" s="84"/>
      <c r="DW885" s="84"/>
      <c r="DX885" s="84"/>
      <c r="DY885" s="84"/>
      <c r="DZ885" s="84"/>
    </row>
    <row r="886" spans="1:133" ht="17" x14ac:dyDescent="0.2">
      <c r="A886" s="100" t="str">
        <f>CONCATENATE(E886," ",F886)</f>
        <v>Canis latrans</v>
      </c>
      <c r="B886" s="69" t="s">
        <v>1407</v>
      </c>
      <c r="C886" s="63" t="s">
        <v>1586</v>
      </c>
      <c r="D886" s="8" t="s">
        <v>2333</v>
      </c>
      <c r="E886" s="172" t="s">
        <v>296</v>
      </c>
      <c r="F886" s="172" t="s">
        <v>297</v>
      </c>
      <c r="G886" s="63">
        <v>908</v>
      </c>
      <c r="H886" s="63">
        <v>2113</v>
      </c>
      <c r="I886" s="63" t="s">
        <v>100</v>
      </c>
      <c r="J886" s="63"/>
      <c r="K886" s="63" t="s">
        <v>470</v>
      </c>
      <c r="L886" s="175" t="s">
        <v>1449</v>
      </c>
      <c r="M886" s="63"/>
      <c r="N886" s="63"/>
      <c r="O886" s="63"/>
      <c r="Q886" s="63" t="s">
        <v>1298</v>
      </c>
      <c r="R886" s="63" t="s">
        <v>1629</v>
      </c>
      <c r="S886" s="63" t="s">
        <v>2358</v>
      </c>
      <c r="T886" s="63" t="s">
        <v>171</v>
      </c>
      <c r="U886" s="63" t="s">
        <v>1256</v>
      </c>
      <c r="X886" s="63"/>
      <c r="Y886" s="63">
        <v>23.5</v>
      </c>
      <c r="Z886" s="63"/>
      <c r="AA886" s="181">
        <f>10^((2.86*(LOG(Y886)))+(-0.12))</f>
        <v>6327.8195525816145</v>
      </c>
      <c r="AB886" s="61">
        <v>0.14299999999999999</v>
      </c>
      <c r="AC886" s="63" t="s">
        <v>1298</v>
      </c>
      <c r="AD886" s="69" t="s">
        <v>1961</v>
      </c>
      <c r="BK886" s="84"/>
      <c r="BL886" s="84"/>
      <c r="BM886" s="84"/>
      <c r="BN886" s="84"/>
      <c r="BO886" s="84"/>
      <c r="BP886" s="84"/>
      <c r="BQ886" s="84"/>
      <c r="BR886" s="84"/>
      <c r="BS886" s="84"/>
      <c r="BT886" s="84"/>
      <c r="BU886" s="84"/>
      <c r="BV886" s="84"/>
      <c r="BW886" s="84"/>
      <c r="BX886" s="84"/>
      <c r="BY886" s="84"/>
      <c r="BZ886" s="84"/>
      <c r="CA886" s="84"/>
      <c r="CB886" s="84"/>
      <c r="CC886" s="84"/>
      <c r="CD886" s="84"/>
      <c r="CE886" s="84"/>
      <c r="CF886" s="84"/>
      <c r="CG886" s="84"/>
      <c r="CH886" s="84"/>
      <c r="CI886" s="84"/>
      <c r="CJ886" s="84"/>
      <c r="CK886" s="84"/>
      <c r="CL886" s="84"/>
      <c r="CM886" s="84"/>
      <c r="CN886" s="84"/>
      <c r="CO886" s="84"/>
      <c r="CP886" s="84"/>
      <c r="CQ886" s="84"/>
      <c r="CR886" s="84"/>
      <c r="CS886" s="84"/>
      <c r="CT886" s="84"/>
      <c r="CU886" s="84"/>
      <c r="CV886" s="84"/>
      <c r="CW886" s="84"/>
      <c r="CX886" s="84"/>
      <c r="CY886" s="84"/>
      <c r="CZ886" s="84"/>
      <c r="DA886" s="84"/>
      <c r="DB886" s="84"/>
      <c r="DC886" s="84"/>
      <c r="DD886" s="84"/>
      <c r="DE886" s="84"/>
      <c r="DF886" s="84"/>
      <c r="DG886" s="84"/>
      <c r="DH886" s="84"/>
      <c r="DI886" s="84"/>
      <c r="DJ886" s="84"/>
      <c r="DK886" s="84"/>
      <c r="DL886" s="84"/>
      <c r="DM886" s="84"/>
      <c r="DN886" s="84"/>
      <c r="DO886" s="84"/>
      <c r="DP886" s="84"/>
      <c r="DQ886" s="84"/>
      <c r="DR886" s="84"/>
      <c r="DS886" s="84"/>
      <c r="DT886" s="84"/>
      <c r="DU886" s="84"/>
      <c r="DV886" s="84"/>
      <c r="DW886" s="84"/>
      <c r="DX886" s="84"/>
      <c r="DY886" s="84"/>
      <c r="DZ886" s="84"/>
      <c r="EA886" s="84"/>
      <c r="EB886" s="84"/>
      <c r="EC886" s="84"/>
    </row>
    <row r="887" spans="1:133" ht="17" x14ac:dyDescent="0.2">
      <c r="A887" s="100" t="str">
        <f>CONCATENATE(E887," ",F887)</f>
        <v>Canis latrans</v>
      </c>
      <c r="B887" s="69"/>
      <c r="C887" s="63" t="s">
        <v>1586</v>
      </c>
      <c r="D887" s="8" t="s">
        <v>2333</v>
      </c>
      <c r="E887" s="172" t="s">
        <v>296</v>
      </c>
      <c r="F887" s="172" t="s">
        <v>297</v>
      </c>
      <c r="G887" s="63">
        <v>908</v>
      </c>
      <c r="H887" s="63">
        <v>1428</v>
      </c>
      <c r="I887" s="63" t="s">
        <v>100</v>
      </c>
      <c r="J887" s="63"/>
      <c r="K887" s="63" t="s">
        <v>175</v>
      </c>
      <c r="M887" s="63"/>
      <c r="N887" s="63"/>
      <c r="O887" s="63"/>
      <c r="Q887" s="63" t="s">
        <v>1293</v>
      </c>
      <c r="R887" s="63" t="s">
        <v>1629</v>
      </c>
      <c r="S887" s="63" t="s">
        <v>2359</v>
      </c>
      <c r="U887" s="63" t="s">
        <v>1256</v>
      </c>
      <c r="V887" s="63">
        <v>14.7</v>
      </c>
      <c r="X887" s="63"/>
      <c r="Z887" s="63"/>
      <c r="AA887" s="181">
        <f>10^((2.7*(LOG(V887)))+(0.75))</f>
        <v>7975.4795137717792</v>
      </c>
      <c r="AB887" s="61">
        <v>0.16700000000000001</v>
      </c>
      <c r="AC887" s="63" t="s">
        <v>1293</v>
      </c>
      <c r="AD887" s="69" t="s">
        <v>1961</v>
      </c>
      <c r="BK887" s="84"/>
      <c r="BL887" s="84"/>
      <c r="BM887" s="84"/>
      <c r="BN887" s="84"/>
      <c r="BO887" s="84"/>
      <c r="BP887" s="84"/>
      <c r="BQ887" s="84"/>
      <c r="BR887" s="84"/>
      <c r="BS887" s="84"/>
      <c r="BT887" s="84"/>
      <c r="BU887" s="84"/>
      <c r="BV887" s="84"/>
      <c r="BW887" s="84"/>
      <c r="BX887" s="84"/>
      <c r="BY887" s="84"/>
      <c r="BZ887" s="84"/>
      <c r="CA887" s="84"/>
      <c r="CB887" s="84"/>
      <c r="CC887" s="84"/>
      <c r="CD887" s="84"/>
      <c r="CE887" s="84"/>
      <c r="CF887" s="84"/>
      <c r="CG887" s="84"/>
      <c r="CH887" s="84"/>
      <c r="CI887" s="84"/>
      <c r="CJ887" s="84"/>
      <c r="CK887" s="84"/>
      <c r="CL887" s="84"/>
      <c r="CM887" s="84"/>
      <c r="CN887" s="84"/>
      <c r="CO887" s="84"/>
      <c r="CP887" s="84"/>
      <c r="CQ887" s="84"/>
      <c r="CR887" s="84"/>
      <c r="CS887" s="84"/>
      <c r="CT887" s="84"/>
      <c r="CU887" s="84"/>
      <c r="CV887" s="84"/>
      <c r="CW887" s="84"/>
      <c r="CX887" s="84"/>
      <c r="CY887" s="84"/>
      <c r="CZ887" s="84"/>
      <c r="DA887" s="84"/>
      <c r="DB887" s="84"/>
      <c r="DC887" s="84"/>
      <c r="DD887" s="84"/>
      <c r="DE887" s="84"/>
      <c r="DF887" s="84"/>
      <c r="DG887" s="84"/>
      <c r="DH887" s="84"/>
      <c r="DI887" s="84"/>
      <c r="DJ887" s="84"/>
      <c r="DK887" s="84"/>
      <c r="DL887" s="84"/>
      <c r="DM887" s="84"/>
      <c r="DN887" s="84"/>
      <c r="DO887" s="84"/>
      <c r="DP887" s="84"/>
      <c r="DQ887" s="84"/>
      <c r="DR887" s="84"/>
      <c r="DS887" s="84"/>
      <c r="DT887" s="84"/>
      <c r="DU887" s="84"/>
      <c r="DV887" s="84"/>
      <c r="DW887" s="84"/>
      <c r="DX887" s="84"/>
      <c r="DY887" s="84"/>
      <c r="DZ887" s="84"/>
      <c r="EA887" s="84"/>
      <c r="EB887" s="84"/>
      <c r="EC887" s="84"/>
    </row>
    <row r="888" spans="1:133" ht="17" x14ac:dyDescent="0.2">
      <c r="A888" s="100" t="str">
        <f>CONCATENATE(E888," ",F888)</f>
        <v>Canis latrans</v>
      </c>
      <c r="B888" s="69" t="s">
        <v>1407</v>
      </c>
      <c r="C888" s="63" t="s">
        <v>1586</v>
      </c>
      <c r="D888" s="8" t="s">
        <v>2333</v>
      </c>
      <c r="E888" s="172" t="s">
        <v>296</v>
      </c>
      <c r="F888" s="172" t="s">
        <v>297</v>
      </c>
      <c r="G888" s="63">
        <v>908</v>
      </c>
      <c r="H888" s="63">
        <v>437</v>
      </c>
      <c r="I888" s="63" t="s">
        <v>100</v>
      </c>
      <c r="J888" s="63"/>
      <c r="K888" s="63" t="s">
        <v>470</v>
      </c>
      <c r="L888" s="175" t="s">
        <v>1446</v>
      </c>
      <c r="M888" s="63"/>
      <c r="N888" s="63"/>
      <c r="O888" s="63"/>
      <c r="Q888" s="63" t="s">
        <v>1324</v>
      </c>
      <c r="R888" s="63" t="s">
        <v>1514</v>
      </c>
      <c r="S888" s="63" t="s">
        <v>2400</v>
      </c>
      <c r="T888" s="63" t="s">
        <v>166</v>
      </c>
      <c r="U888" s="63" t="s">
        <v>1256</v>
      </c>
      <c r="V888" s="63">
        <v>13.24</v>
      </c>
      <c r="X888" s="63"/>
      <c r="Z888" s="63"/>
      <c r="AA888" s="182">
        <v>11216.849682747572</v>
      </c>
      <c r="AB888" s="61">
        <v>0.20300000000000001</v>
      </c>
      <c r="AC888" s="63" t="s">
        <v>1324</v>
      </c>
      <c r="AD888" s="69" t="s">
        <v>1961</v>
      </c>
      <c r="BK888" s="84"/>
      <c r="BL888" s="84"/>
      <c r="BM888" s="84"/>
      <c r="BN888" s="84"/>
      <c r="BO888" s="84"/>
      <c r="BP888" s="84"/>
      <c r="BQ888" s="84"/>
      <c r="BR888" s="84"/>
      <c r="BS888" s="84"/>
      <c r="BT888" s="84"/>
      <c r="BU888" s="84"/>
      <c r="BV888" s="84"/>
      <c r="BW888" s="84"/>
      <c r="BX888" s="84"/>
      <c r="BY888" s="84"/>
      <c r="BZ888" s="84"/>
      <c r="CA888" s="84"/>
      <c r="CB888" s="84"/>
      <c r="CC888" s="84"/>
      <c r="CD888" s="84"/>
      <c r="CE888" s="84"/>
      <c r="CF888" s="84"/>
      <c r="CG888" s="84"/>
      <c r="CH888" s="84"/>
      <c r="CI888" s="84"/>
      <c r="CJ888" s="84"/>
      <c r="CK888" s="84"/>
      <c r="CL888" s="84"/>
      <c r="CM888" s="84"/>
      <c r="CN888" s="84"/>
      <c r="CO888" s="84"/>
      <c r="CP888" s="84"/>
      <c r="CQ888" s="84"/>
      <c r="CR888" s="84"/>
      <c r="CS888" s="84"/>
      <c r="CT888" s="84"/>
      <c r="CU888" s="84"/>
      <c r="CV888" s="84"/>
      <c r="CW888" s="84"/>
      <c r="CX888" s="84"/>
      <c r="CY888" s="84"/>
      <c r="CZ888" s="84"/>
      <c r="DA888" s="84"/>
      <c r="DB888" s="84"/>
      <c r="DC888" s="84"/>
      <c r="DD888" s="84"/>
      <c r="DE888" s="84"/>
      <c r="DF888" s="84"/>
      <c r="DG888" s="84"/>
      <c r="DH888" s="84"/>
      <c r="DI888" s="84"/>
      <c r="DJ888" s="84"/>
      <c r="DK888" s="84"/>
      <c r="DL888" s="84"/>
      <c r="DM888" s="84"/>
      <c r="DN888" s="84"/>
      <c r="DO888" s="84"/>
      <c r="DP888" s="84"/>
      <c r="DQ888" s="84"/>
      <c r="DR888" s="84"/>
      <c r="DS888" s="84"/>
      <c r="DT888" s="84"/>
      <c r="DU888" s="84"/>
      <c r="DV888" s="84"/>
      <c r="DW888" s="84"/>
      <c r="DX888" s="84"/>
      <c r="DY888" s="84"/>
      <c r="DZ888" s="84"/>
      <c r="EA888" s="84"/>
      <c r="EB888" s="84"/>
      <c r="EC888" s="84"/>
    </row>
    <row r="889" spans="1:133" ht="17" x14ac:dyDescent="0.2">
      <c r="A889" s="100" t="str">
        <f>CONCATENATE(E889," ",F889)</f>
        <v>Canis latrans</v>
      </c>
      <c r="B889" s="69"/>
      <c r="C889" s="63" t="s">
        <v>1586</v>
      </c>
      <c r="D889" s="8" t="s">
        <v>2333</v>
      </c>
      <c r="E889" s="172" t="s">
        <v>296</v>
      </c>
      <c r="F889" s="172" t="s">
        <v>297</v>
      </c>
      <c r="G889" s="63">
        <v>908</v>
      </c>
      <c r="H889" s="63">
        <v>1465</v>
      </c>
      <c r="I889" s="63" t="s">
        <v>100</v>
      </c>
      <c r="J889" s="63"/>
      <c r="K889" s="63" t="s">
        <v>175</v>
      </c>
      <c r="M889" s="63"/>
      <c r="N889" s="63"/>
      <c r="O889" s="63"/>
      <c r="Q889" s="63" t="s">
        <v>1324</v>
      </c>
      <c r="R889" s="63" t="s">
        <v>1514</v>
      </c>
      <c r="S889" s="63" t="s">
        <v>2400</v>
      </c>
      <c r="U889" s="63" t="s">
        <v>1256</v>
      </c>
      <c r="V889" s="63">
        <v>11.37</v>
      </c>
      <c r="X889" s="63"/>
      <c r="Z889" s="63"/>
      <c r="AA889" s="182">
        <v>7728.4031995773375</v>
      </c>
      <c r="AB889" s="61">
        <v>0.20300000000000001</v>
      </c>
      <c r="AC889" s="63" t="s">
        <v>1324</v>
      </c>
      <c r="AD889" s="69" t="s">
        <v>1961</v>
      </c>
      <c r="BK889" s="84"/>
      <c r="BL889" s="84"/>
      <c r="BM889" s="84"/>
      <c r="BN889" s="84"/>
      <c r="BO889" s="84"/>
      <c r="BP889" s="84"/>
      <c r="BQ889" s="84"/>
      <c r="BR889" s="84"/>
      <c r="BS889" s="84"/>
      <c r="BT889" s="84"/>
      <c r="BU889" s="84"/>
      <c r="BV889" s="84"/>
      <c r="BW889" s="84"/>
      <c r="BX889" s="84"/>
      <c r="BY889" s="84"/>
      <c r="BZ889" s="84"/>
      <c r="CA889" s="84"/>
      <c r="CB889" s="84"/>
      <c r="CC889" s="84"/>
      <c r="CD889" s="84"/>
      <c r="CE889" s="84"/>
      <c r="CF889" s="84"/>
      <c r="CG889" s="84"/>
      <c r="CH889" s="84"/>
      <c r="CI889" s="84"/>
      <c r="CJ889" s="84"/>
      <c r="CK889" s="84"/>
      <c r="CL889" s="84"/>
      <c r="CM889" s="84"/>
      <c r="CN889" s="84"/>
      <c r="CO889" s="84"/>
      <c r="CP889" s="84"/>
      <c r="CQ889" s="84"/>
      <c r="CR889" s="84"/>
      <c r="CS889" s="84"/>
      <c r="CT889" s="84"/>
      <c r="CU889" s="84"/>
      <c r="CV889" s="84"/>
      <c r="CW889" s="84"/>
      <c r="CX889" s="84"/>
      <c r="CY889" s="84"/>
      <c r="CZ889" s="84"/>
      <c r="DA889" s="84"/>
      <c r="DB889" s="84"/>
      <c r="DC889" s="84"/>
      <c r="DD889" s="84"/>
      <c r="DE889" s="84"/>
      <c r="DF889" s="84"/>
      <c r="DG889" s="84"/>
      <c r="DH889" s="84"/>
      <c r="DI889" s="84"/>
      <c r="DJ889" s="84"/>
      <c r="DK889" s="84"/>
      <c r="DL889" s="84"/>
      <c r="DM889" s="84"/>
      <c r="DN889" s="84"/>
      <c r="DO889" s="84"/>
      <c r="DP889" s="84"/>
      <c r="DQ889" s="84"/>
      <c r="DR889" s="84"/>
      <c r="DS889" s="84"/>
      <c r="DT889" s="84"/>
      <c r="DU889" s="84"/>
      <c r="DV889" s="84"/>
      <c r="DW889" s="84"/>
      <c r="DX889" s="84"/>
      <c r="DY889" s="84"/>
      <c r="DZ889" s="84"/>
      <c r="EA889" s="84"/>
      <c r="EB889" s="84"/>
      <c r="EC889" s="84"/>
    </row>
    <row r="890" spans="1:133" ht="17" x14ac:dyDescent="0.2">
      <c r="A890" s="100" t="str">
        <f>CONCATENATE(E890," ",F890)</f>
        <v>Canis latrans</v>
      </c>
      <c r="B890" s="69"/>
      <c r="C890" s="63" t="s">
        <v>1586</v>
      </c>
      <c r="D890" s="8" t="s">
        <v>2333</v>
      </c>
      <c r="E890" s="172" t="s">
        <v>296</v>
      </c>
      <c r="F890" s="172" t="s">
        <v>297</v>
      </c>
      <c r="G890" s="63">
        <v>908</v>
      </c>
      <c r="H890" s="63">
        <v>1139</v>
      </c>
      <c r="I890" s="63" t="s">
        <v>100</v>
      </c>
      <c r="J890" s="63"/>
      <c r="K890" s="63" t="s">
        <v>175</v>
      </c>
      <c r="M890" s="63"/>
      <c r="N890" s="63"/>
      <c r="O890" s="63"/>
      <c r="Q890" s="63" t="s">
        <v>1260</v>
      </c>
      <c r="R890" s="63" t="s">
        <v>1514</v>
      </c>
      <c r="S890" s="63" t="s">
        <v>2401</v>
      </c>
      <c r="U890" s="63" t="s">
        <v>1256</v>
      </c>
      <c r="X890" s="63"/>
      <c r="Y890" s="63">
        <v>29.25</v>
      </c>
      <c r="Z890" s="63"/>
      <c r="AA890" s="182">
        <v>10576.782216063215</v>
      </c>
      <c r="AB890" s="61">
        <v>0.154</v>
      </c>
      <c r="AC890" s="63" t="s">
        <v>1260</v>
      </c>
      <c r="AD890" s="69" t="s">
        <v>1961</v>
      </c>
      <c r="BK890" s="84"/>
      <c r="BL890" s="84"/>
      <c r="BM890" s="84"/>
      <c r="BN890" s="84"/>
      <c r="BO890" s="84"/>
      <c r="BP890" s="84"/>
      <c r="BQ890" s="84"/>
      <c r="BR890" s="84"/>
      <c r="BS890" s="84"/>
      <c r="BT890" s="84"/>
      <c r="BU890" s="84"/>
      <c r="BV890" s="84"/>
      <c r="BW890" s="84"/>
      <c r="BX890" s="84"/>
      <c r="BY890" s="84"/>
      <c r="BZ890" s="84"/>
      <c r="CA890" s="84"/>
      <c r="CB890" s="84"/>
      <c r="CC890" s="84"/>
      <c r="CD890" s="84"/>
      <c r="CE890" s="84"/>
      <c r="CF890" s="84"/>
      <c r="CG890" s="84"/>
      <c r="CH890" s="84"/>
      <c r="CI890" s="84"/>
      <c r="CJ890" s="84"/>
      <c r="CK890" s="84"/>
      <c r="CL890" s="84"/>
      <c r="CM890" s="84"/>
      <c r="CN890" s="84"/>
      <c r="CO890" s="84"/>
      <c r="CP890" s="84"/>
      <c r="CQ890" s="84"/>
      <c r="CR890" s="84"/>
      <c r="CS890" s="84"/>
      <c r="CT890" s="84"/>
      <c r="CU890" s="84"/>
      <c r="CV890" s="84"/>
      <c r="CW890" s="84"/>
      <c r="CX890" s="84"/>
      <c r="CY890" s="84"/>
      <c r="CZ890" s="84"/>
      <c r="DA890" s="84"/>
      <c r="DB890" s="84"/>
      <c r="DC890" s="84"/>
      <c r="DD890" s="84"/>
      <c r="DE890" s="84"/>
      <c r="DF890" s="84"/>
      <c r="DG890" s="84"/>
      <c r="DH890" s="84"/>
      <c r="DI890" s="84"/>
      <c r="DJ890" s="84"/>
      <c r="DK890" s="84"/>
      <c r="DL890" s="84"/>
      <c r="DM890" s="84"/>
      <c r="DN890" s="84"/>
      <c r="DO890" s="84"/>
      <c r="DP890" s="84"/>
      <c r="DQ890" s="84"/>
      <c r="DR890" s="84"/>
      <c r="DS890" s="84"/>
      <c r="DT890" s="84"/>
      <c r="DU890" s="84"/>
      <c r="DV890" s="84"/>
      <c r="DW890" s="84"/>
      <c r="DX890" s="84"/>
      <c r="DY890" s="84"/>
      <c r="DZ890" s="84"/>
      <c r="EA890" s="84"/>
      <c r="EB890" s="84"/>
      <c r="EC890" s="84"/>
    </row>
    <row r="891" spans="1:133" ht="17" x14ac:dyDescent="0.2">
      <c r="A891" s="100" t="str">
        <f>CONCATENATE(E891," ",F891)</f>
        <v>Canis latrans</v>
      </c>
      <c r="B891" s="69" t="s">
        <v>1407</v>
      </c>
      <c r="C891" s="63" t="s">
        <v>1586</v>
      </c>
      <c r="D891" s="8" t="s">
        <v>2333</v>
      </c>
      <c r="E891" s="172" t="s">
        <v>296</v>
      </c>
      <c r="F891" s="172" t="s">
        <v>297</v>
      </c>
      <c r="G891" s="63">
        <v>908</v>
      </c>
      <c r="H891" s="63">
        <v>3461</v>
      </c>
      <c r="I891" s="63" t="s">
        <v>100</v>
      </c>
      <c r="J891" s="63"/>
      <c r="K891" s="63" t="s">
        <v>175</v>
      </c>
      <c r="L891" s="175" t="s">
        <v>1435</v>
      </c>
      <c r="M891" s="63"/>
      <c r="N891" s="63"/>
      <c r="O891" s="63"/>
      <c r="Q891" s="63" t="s">
        <v>1260</v>
      </c>
      <c r="R891" s="63" t="s">
        <v>1514</v>
      </c>
      <c r="S891" s="63" t="s">
        <v>2401</v>
      </c>
      <c r="T891" s="63" t="s">
        <v>166</v>
      </c>
      <c r="U891" s="63" t="s">
        <v>1256</v>
      </c>
      <c r="X891" s="63"/>
      <c r="Y891" s="63">
        <v>20.56</v>
      </c>
      <c r="Z891" s="63"/>
      <c r="AA891" s="182">
        <v>4474.3462488393734</v>
      </c>
      <c r="AB891" s="61">
        <v>0.154</v>
      </c>
      <c r="AC891" s="63" t="s">
        <v>1260</v>
      </c>
      <c r="AD891" s="69" t="s">
        <v>1961</v>
      </c>
      <c r="BK891" s="84"/>
      <c r="BL891" s="84"/>
      <c r="BM891" s="84"/>
      <c r="BN891" s="84"/>
      <c r="BO891" s="84"/>
      <c r="BP891" s="84"/>
      <c r="BQ891" s="84"/>
      <c r="BR891" s="84"/>
      <c r="BS891" s="84"/>
      <c r="BT891" s="84"/>
      <c r="BU891" s="84"/>
      <c r="BV891" s="84"/>
      <c r="BW891" s="84"/>
      <c r="BX891" s="84"/>
      <c r="BY891" s="84"/>
      <c r="BZ891" s="84"/>
      <c r="CA891" s="84"/>
      <c r="CB891" s="84"/>
      <c r="CC891" s="84"/>
      <c r="CD891" s="84"/>
      <c r="CE891" s="84"/>
      <c r="CF891" s="84"/>
      <c r="CG891" s="84"/>
      <c r="CH891" s="84"/>
      <c r="CI891" s="84"/>
      <c r="CJ891" s="84"/>
      <c r="CK891" s="84"/>
      <c r="CL891" s="84"/>
      <c r="CM891" s="84"/>
      <c r="CN891" s="84"/>
      <c r="CO891" s="84"/>
      <c r="CP891" s="84"/>
      <c r="CQ891" s="84"/>
      <c r="CR891" s="84"/>
      <c r="CS891" s="84"/>
      <c r="CT891" s="84"/>
      <c r="CU891" s="84"/>
      <c r="CV891" s="84"/>
      <c r="CW891" s="84"/>
      <c r="CX891" s="84"/>
      <c r="CY891" s="84"/>
      <c r="CZ891" s="84"/>
      <c r="DA891" s="84"/>
      <c r="DB891" s="84"/>
      <c r="DC891" s="84"/>
      <c r="DD891" s="84"/>
      <c r="DE891" s="84"/>
      <c r="DF891" s="84"/>
      <c r="DG891" s="84"/>
      <c r="DH891" s="84"/>
      <c r="DI891" s="84"/>
      <c r="DJ891" s="84"/>
      <c r="DK891" s="84"/>
      <c r="DL891" s="84"/>
      <c r="DM891" s="84"/>
      <c r="DN891" s="84"/>
      <c r="DO891" s="84"/>
      <c r="DP891" s="84"/>
      <c r="DQ891" s="84"/>
      <c r="DR891" s="84"/>
      <c r="DS891" s="84"/>
      <c r="DT891" s="84"/>
      <c r="DU891" s="84"/>
      <c r="DV891" s="84"/>
      <c r="DW891" s="84"/>
      <c r="DX891" s="84"/>
      <c r="DY891" s="84"/>
      <c r="DZ891" s="84"/>
      <c r="EA891" s="84"/>
      <c r="EB891" s="84"/>
      <c r="EC891" s="84"/>
    </row>
    <row r="892" spans="1:133" ht="17" x14ac:dyDescent="0.2">
      <c r="A892" s="100" t="str">
        <f>CONCATENATE(E892," ",F892)</f>
        <v>Canis latrans</v>
      </c>
      <c r="B892" s="69" t="s">
        <v>1407</v>
      </c>
      <c r="C892" s="69" t="s">
        <v>1586</v>
      </c>
      <c r="D892" s="8" t="s">
        <v>2333</v>
      </c>
      <c r="E892" s="106" t="s">
        <v>296</v>
      </c>
      <c r="F892" s="2" t="s">
        <v>297</v>
      </c>
      <c r="G892" s="9">
        <v>908</v>
      </c>
      <c r="H892" s="8">
        <v>3523</v>
      </c>
      <c r="I892" s="9" t="s">
        <v>100</v>
      </c>
      <c r="J892" s="8" t="s">
        <v>391</v>
      </c>
      <c r="K892" s="63" t="s">
        <v>1222</v>
      </c>
      <c r="L892" s="175" t="s">
        <v>110</v>
      </c>
      <c r="M892" s="99"/>
      <c r="Q892" s="69" t="s">
        <v>1768</v>
      </c>
      <c r="R892" s="63" t="s">
        <v>1514</v>
      </c>
      <c r="T892" s="63" t="s">
        <v>166</v>
      </c>
      <c r="U892" s="63" t="s">
        <v>13</v>
      </c>
      <c r="X892" s="119">
        <v>23.22</v>
      </c>
      <c r="Y892" s="119">
        <v>24.27</v>
      </c>
      <c r="AD892" s="9" t="s">
        <v>1775</v>
      </c>
      <c r="BK892" s="84"/>
      <c r="BL892" s="84"/>
      <c r="BM892" s="84"/>
      <c r="BN892" s="84"/>
      <c r="BO892" s="84"/>
      <c r="BP892" s="84"/>
      <c r="BQ892" s="84"/>
      <c r="BR892" s="84"/>
      <c r="BS892" s="84"/>
      <c r="BT892" s="84"/>
      <c r="BU892" s="84"/>
      <c r="BV892" s="84"/>
      <c r="BW892" s="84"/>
      <c r="BX892" s="84"/>
      <c r="BY892" s="84"/>
      <c r="BZ892" s="84"/>
      <c r="CA892" s="84"/>
      <c r="CB892" s="84"/>
      <c r="CC892" s="84"/>
      <c r="CD892" s="84"/>
      <c r="CE892" s="84"/>
      <c r="CF892" s="84"/>
      <c r="CG892" s="84"/>
      <c r="CH892" s="84"/>
      <c r="CI892" s="84"/>
      <c r="CJ892" s="84"/>
      <c r="CK892" s="84"/>
      <c r="CL892" s="84"/>
      <c r="CM892" s="84"/>
      <c r="CN892" s="84"/>
      <c r="CO892" s="84"/>
      <c r="CP892" s="84"/>
      <c r="CQ892" s="84"/>
      <c r="CR892" s="84"/>
      <c r="CS892" s="84"/>
      <c r="CT892" s="84"/>
      <c r="CU892" s="84"/>
      <c r="CV892" s="84"/>
      <c r="CW892" s="84"/>
      <c r="CX892" s="84"/>
      <c r="CY892" s="84"/>
      <c r="CZ892" s="84"/>
      <c r="DA892" s="84"/>
      <c r="DB892" s="84"/>
      <c r="DC892" s="84"/>
      <c r="DD892" s="84"/>
      <c r="DE892" s="84"/>
      <c r="DF892" s="84"/>
      <c r="DG892" s="84"/>
      <c r="DH892" s="84"/>
      <c r="DI892" s="84"/>
      <c r="DJ892" s="84"/>
      <c r="DK892" s="84"/>
      <c r="DL892" s="84"/>
      <c r="DM892" s="84"/>
      <c r="DN892" s="84"/>
      <c r="DO892" s="84"/>
      <c r="DP892" s="84"/>
      <c r="DQ892" s="84"/>
      <c r="DR892" s="84"/>
      <c r="DS892" s="84"/>
      <c r="DT892" s="84"/>
      <c r="DU892" s="84"/>
      <c r="DV892" s="84"/>
      <c r="DW892" s="84"/>
      <c r="DX892" s="84"/>
      <c r="DY892" s="84"/>
      <c r="DZ892" s="84"/>
      <c r="EA892" s="84"/>
      <c r="EB892" s="84"/>
      <c r="EC892" s="84"/>
    </row>
    <row r="893" spans="1:133" ht="17" x14ac:dyDescent="0.2">
      <c r="A893" s="100" t="str">
        <f>CONCATENATE(E893," ",F893)</f>
        <v>Canis latrans</v>
      </c>
      <c r="B893" s="69" t="s">
        <v>1407</v>
      </c>
      <c r="C893" s="69" t="s">
        <v>1586</v>
      </c>
      <c r="D893" s="8" t="s">
        <v>2333</v>
      </c>
      <c r="E893" s="106" t="s">
        <v>296</v>
      </c>
      <c r="F893" s="106" t="s">
        <v>297</v>
      </c>
      <c r="G893" s="69">
        <v>908</v>
      </c>
      <c r="H893" s="69">
        <v>1159</v>
      </c>
      <c r="I893" s="69" t="s">
        <v>100</v>
      </c>
      <c r="J893" s="8" t="s">
        <v>391</v>
      </c>
      <c r="K893" s="63" t="s">
        <v>1222</v>
      </c>
      <c r="L893" s="175" t="s">
        <v>1801</v>
      </c>
      <c r="M893" s="99"/>
      <c r="N893" s="107"/>
      <c r="O893" s="107"/>
      <c r="P893" s="69"/>
      <c r="Q893" s="69" t="s">
        <v>1770</v>
      </c>
      <c r="R893" s="63" t="s">
        <v>1514</v>
      </c>
      <c r="T893" s="69" t="s">
        <v>171</v>
      </c>
      <c r="U893" s="63" t="s">
        <v>13</v>
      </c>
      <c r="W893" s="105"/>
      <c r="X893" s="61">
        <v>24.06</v>
      </c>
      <c r="Y893" s="61">
        <v>20.12</v>
      </c>
      <c r="Z893" s="63"/>
      <c r="AA893" s="182">
        <f>10^((2.5*(LOG(X893)))+(0.37))</f>
        <v>6656.3945678801911</v>
      </c>
      <c r="AB893" s="135"/>
      <c r="AC893" s="9" t="s">
        <v>1260</v>
      </c>
      <c r="AD893" s="69"/>
      <c r="BK893" s="84"/>
      <c r="BL893" s="84"/>
      <c r="BM893" s="84"/>
      <c r="BN893" s="84"/>
      <c r="BO893" s="84"/>
      <c r="BP893" s="84"/>
      <c r="BQ893" s="84"/>
      <c r="BR893" s="84"/>
      <c r="BS893" s="84"/>
      <c r="BT893" s="84"/>
      <c r="BU893" s="84"/>
      <c r="BV893" s="84"/>
      <c r="BW893" s="84"/>
      <c r="BX893" s="84"/>
      <c r="BY893" s="84"/>
      <c r="BZ893" s="84"/>
      <c r="CA893" s="84"/>
      <c r="CB893" s="84"/>
      <c r="CC893" s="84"/>
      <c r="CD893" s="84"/>
      <c r="CE893" s="84"/>
      <c r="CF893" s="84"/>
      <c r="CG893" s="84"/>
      <c r="CH893" s="84"/>
      <c r="CI893" s="84"/>
      <c r="CJ893" s="84"/>
      <c r="CK893" s="84"/>
      <c r="CL893" s="84"/>
      <c r="CM893" s="84"/>
      <c r="CN893" s="84"/>
      <c r="CO893" s="84"/>
      <c r="CP893" s="84"/>
      <c r="CQ893" s="84"/>
      <c r="CR893" s="84"/>
      <c r="CS893" s="84"/>
      <c r="CT893" s="84"/>
      <c r="CU893" s="84"/>
      <c r="CV893" s="84"/>
      <c r="CW893" s="84"/>
      <c r="CX893" s="84"/>
      <c r="CY893" s="84"/>
      <c r="CZ893" s="84"/>
      <c r="DA893" s="84"/>
      <c r="DB893" s="84"/>
      <c r="DC893" s="84"/>
      <c r="DD893" s="84"/>
      <c r="DE893" s="84"/>
      <c r="DF893" s="84"/>
      <c r="DG893" s="84"/>
      <c r="DH893" s="84"/>
      <c r="DI893" s="84"/>
      <c r="DJ893" s="84"/>
      <c r="DK893" s="84"/>
      <c r="DL893" s="84"/>
      <c r="DM893" s="84"/>
      <c r="DN893" s="84"/>
      <c r="DO893" s="84"/>
      <c r="DP893" s="84"/>
      <c r="DQ893" s="84"/>
      <c r="DR893" s="84"/>
      <c r="DS893" s="84"/>
      <c r="DT893" s="84"/>
      <c r="DU893" s="84"/>
      <c r="DV893" s="84"/>
      <c r="DW893" s="84"/>
      <c r="DX893" s="84"/>
      <c r="DY893" s="84"/>
      <c r="DZ893" s="84"/>
      <c r="EA893" s="84"/>
      <c r="EB893" s="84"/>
      <c r="EC893" s="84"/>
    </row>
    <row r="894" spans="1:133" ht="17" x14ac:dyDescent="0.2">
      <c r="A894" s="100" t="str">
        <f>CONCATENATE(E894," ",F894)</f>
        <v>Canis latrans</v>
      </c>
      <c r="B894" s="69" t="s">
        <v>1407</v>
      </c>
      <c r="C894" s="63" t="s">
        <v>1586</v>
      </c>
      <c r="D894" s="8" t="s">
        <v>2333</v>
      </c>
      <c r="E894" s="172" t="s">
        <v>296</v>
      </c>
      <c r="F894" s="172" t="s">
        <v>297</v>
      </c>
      <c r="G894" s="63">
        <v>908</v>
      </c>
      <c r="H894" s="63">
        <v>394</v>
      </c>
      <c r="I894" s="63" t="s">
        <v>100</v>
      </c>
      <c r="J894" s="63"/>
      <c r="K894" s="63" t="s">
        <v>470</v>
      </c>
      <c r="L894" s="175" t="s">
        <v>1415</v>
      </c>
      <c r="M894" s="63"/>
      <c r="N894" s="63"/>
      <c r="O894" s="63"/>
      <c r="Q894" s="63" t="s">
        <v>207</v>
      </c>
      <c r="R894" s="69" t="s">
        <v>2363</v>
      </c>
      <c r="S894" s="63"/>
      <c r="T894" s="63" t="s">
        <v>171</v>
      </c>
      <c r="U894" s="63" t="s">
        <v>1256</v>
      </c>
      <c r="X894" s="63">
        <v>19.7</v>
      </c>
      <c r="Y894" s="63"/>
      <c r="Z894" s="63"/>
      <c r="AA894" s="182">
        <v>11235.269878526513</v>
      </c>
      <c r="AB894" s="61">
        <v>0.22900000000000001</v>
      </c>
      <c r="AC894" s="63" t="s">
        <v>1271</v>
      </c>
      <c r="AD894" s="69" t="s">
        <v>1961</v>
      </c>
      <c r="BK894" s="76"/>
      <c r="BL894" s="76"/>
      <c r="BM894" s="76"/>
      <c r="BN894" s="76"/>
      <c r="BO894" s="76"/>
      <c r="BP894" s="76"/>
      <c r="BQ894" s="76"/>
      <c r="BR894" s="76"/>
      <c r="BS894" s="76"/>
      <c r="BT894" s="76"/>
      <c r="BU894" s="76"/>
      <c r="BV894" s="76"/>
      <c r="BW894" s="76"/>
      <c r="BX894" s="76"/>
      <c r="BY894" s="76"/>
      <c r="BZ894" s="76"/>
      <c r="CA894" s="76"/>
      <c r="CB894" s="76"/>
      <c r="CC894" s="76"/>
      <c r="CD894" s="76"/>
      <c r="CE894" s="76"/>
      <c r="CF894" s="76"/>
      <c r="CG894" s="76"/>
      <c r="CH894" s="76"/>
      <c r="CI894" s="76"/>
      <c r="CJ894" s="76"/>
      <c r="CK894" s="76"/>
      <c r="CL894" s="76"/>
      <c r="CM894" s="76"/>
      <c r="CN894" s="76"/>
      <c r="CO894" s="76"/>
      <c r="CP894" s="76"/>
      <c r="CQ894" s="76"/>
      <c r="CR894" s="76"/>
      <c r="CS894" s="76"/>
      <c r="CT894" s="76"/>
      <c r="CU894" s="76"/>
      <c r="CV894" s="76"/>
      <c r="CW894" s="76"/>
      <c r="CX894" s="76"/>
      <c r="CY894" s="76"/>
      <c r="CZ894" s="76"/>
      <c r="DA894" s="76"/>
      <c r="DB894" s="76"/>
      <c r="DC894" s="76"/>
      <c r="DD894" s="76"/>
      <c r="DE894" s="76"/>
      <c r="DF894" s="76"/>
      <c r="DG894" s="76"/>
      <c r="DH894" s="76"/>
      <c r="DI894" s="76"/>
      <c r="DJ894" s="76"/>
      <c r="DK894" s="76"/>
      <c r="DL894" s="76"/>
      <c r="DM894" s="76"/>
      <c r="DN894" s="76"/>
      <c r="DO894" s="76"/>
      <c r="DP894" s="76"/>
      <c r="DQ894" s="76"/>
      <c r="DR894" s="76"/>
      <c r="DS894" s="76"/>
      <c r="DT894" s="76"/>
      <c r="DU894" s="76"/>
      <c r="DV894" s="76"/>
      <c r="DW894" s="76"/>
      <c r="DX894" s="76"/>
      <c r="DY894" s="76"/>
      <c r="DZ894" s="76"/>
      <c r="EA894" s="84"/>
      <c r="EB894" s="84"/>
      <c r="EC894" s="84"/>
    </row>
    <row r="895" spans="1:133" ht="17" x14ac:dyDescent="0.2">
      <c r="A895" s="100" t="str">
        <f>CONCATENATE(E895," ",F895)</f>
        <v>Canis latrans</v>
      </c>
      <c r="B895" s="69" t="s">
        <v>1407</v>
      </c>
      <c r="C895" s="63" t="s">
        <v>1586</v>
      </c>
      <c r="D895" s="8" t="s">
        <v>2333</v>
      </c>
      <c r="E895" s="172" t="s">
        <v>296</v>
      </c>
      <c r="F895" s="172" t="s">
        <v>297</v>
      </c>
      <c r="G895" s="63">
        <v>908</v>
      </c>
      <c r="H895" s="63">
        <v>2145</v>
      </c>
      <c r="I895" s="63" t="s">
        <v>100</v>
      </c>
      <c r="J895" s="63"/>
      <c r="K895" s="63" t="s">
        <v>470</v>
      </c>
      <c r="L895" s="175" t="s">
        <v>1417</v>
      </c>
      <c r="M895" s="63"/>
      <c r="N895" s="63"/>
      <c r="O895" s="63"/>
      <c r="Q895" s="63" t="s">
        <v>207</v>
      </c>
      <c r="R895" s="69" t="s">
        <v>2363</v>
      </c>
      <c r="S895" s="63"/>
      <c r="T895" s="63" t="s">
        <v>171</v>
      </c>
      <c r="U895" s="63" t="s">
        <v>1256</v>
      </c>
      <c r="X895" s="63">
        <v>19.12</v>
      </c>
      <c r="Y895" s="63"/>
      <c r="Z895" s="63"/>
      <c r="AA895" s="182">
        <v>10312.887040118176</v>
      </c>
      <c r="AB895" s="61">
        <v>0.22900000000000001</v>
      </c>
      <c r="AC895" s="63" t="s">
        <v>1271</v>
      </c>
      <c r="AD895" s="69" t="s">
        <v>1961</v>
      </c>
      <c r="BK895" s="84"/>
      <c r="BL895" s="84"/>
      <c r="BM895" s="84"/>
      <c r="BN895" s="84"/>
      <c r="BO895" s="84"/>
      <c r="BP895" s="84"/>
      <c r="BQ895" s="84"/>
      <c r="BR895" s="84"/>
      <c r="BS895" s="84"/>
      <c r="BT895" s="84"/>
      <c r="BU895" s="84"/>
      <c r="BV895" s="84"/>
      <c r="BW895" s="84"/>
      <c r="BX895" s="84"/>
      <c r="BY895" s="84"/>
      <c r="BZ895" s="84"/>
      <c r="CA895" s="84"/>
      <c r="CB895" s="84"/>
      <c r="CC895" s="84"/>
      <c r="CD895" s="84"/>
      <c r="CE895" s="84"/>
      <c r="CF895" s="84"/>
      <c r="CG895" s="84"/>
      <c r="CH895" s="84"/>
      <c r="CI895" s="84"/>
      <c r="CJ895" s="84"/>
      <c r="CK895" s="84"/>
      <c r="CL895" s="84"/>
      <c r="CM895" s="84"/>
      <c r="CN895" s="84"/>
      <c r="CO895" s="84"/>
      <c r="CP895" s="84"/>
      <c r="CQ895" s="84"/>
      <c r="CR895" s="84"/>
      <c r="CS895" s="84"/>
      <c r="CT895" s="84"/>
      <c r="CU895" s="84"/>
      <c r="CV895" s="84"/>
      <c r="CW895" s="84"/>
      <c r="EA895" s="84"/>
      <c r="EB895" s="84"/>
      <c r="EC895" s="84"/>
    </row>
    <row r="896" spans="1:133" ht="17" x14ac:dyDescent="0.2">
      <c r="A896" s="100" t="str">
        <f>CONCATENATE(E896," ",F896)</f>
        <v>Canis latrans</v>
      </c>
      <c r="B896" s="69" t="s">
        <v>1407</v>
      </c>
      <c r="C896" s="63" t="s">
        <v>1586</v>
      </c>
      <c r="D896" s="8" t="s">
        <v>2333</v>
      </c>
      <c r="E896" s="172" t="s">
        <v>296</v>
      </c>
      <c r="F896" s="172" t="s">
        <v>297</v>
      </c>
      <c r="G896" s="63">
        <v>908</v>
      </c>
      <c r="H896" s="63">
        <v>2146</v>
      </c>
      <c r="I896" s="63" t="s">
        <v>100</v>
      </c>
      <c r="J896" s="63"/>
      <c r="K896" s="63" t="s">
        <v>470</v>
      </c>
      <c r="L896" s="175" t="s">
        <v>1417</v>
      </c>
      <c r="M896" s="63"/>
      <c r="N896" s="63"/>
      <c r="O896" s="63"/>
      <c r="Q896" s="63" t="s">
        <v>207</v>
      </c>
      <c r="R896" s="69" t="s">
        <v>2363</v>
      </c>
      <c r="S896" s="63"/>
      <c r="T896" s="63" t="s">
        <v>171</v>
      </c>
      <c r="U896" s="63" t="s">
        <v>1256</v>
      </c>
      <c r="X896" s="63">
        <v>21.09</v>
      </c>
      <c r="Y896" s="63"/>
      <c r="Z896" s="63"/>
      <c r="AA896" s="182">
        <v>13660.40286557686</v>
      </c>
      <c r="AB896" s="61">
        <v>0.22900000000000001</v>
      </c>
      <c r="AC896" s="63" t="s">
        <v>1271</v>
      </c>
      <c r="AD896" s="69" t="s">
        <v>1961</v>
      </c>
      <c r="EA896" s="84"/>
      <c r="EB896" s="84"/>
      <c r="EC896" s="84"/>
    </row>
    <row r="897" spans="1:133" ht="17" x14ac:dyDescent="0.2">
      <c r="A897" s="100" t="str">
        <f>CONCATENATE(E897," ",F897)</f>
        <v>Canis latrans</v>
      </c>
      <c r="B897" s="69" t="s">
        <v>1407</v>
      </c>
      <c r="C897" s="63" t="s">
        <v>1586</v>
      </c>
      <c r="D897" s="8" t="s">
        <v>2333</v>
      </c>
      <c r="E897" s="172" t="s">
        <v>296</v>
      </c>
      <c r="F897" s="172" t="s">
        <v>297</v>
      </c>
      <c r="G897" s="63">
        <v>908</v>
      </c>
      <c r="H897" s="63">
        <v>3258</v>
      </c>
      <c r="I897" s="63" t="s">
        <v>100</v>
      </c>
      <c r="J897" s="63"/>
      <c r="K897" s="63" t="s">
        <v>470</v>
      </c>
      <c r="L897" s="175" t="s">
        <v>1442</v>
      </c>
      <c r="M897" s="63"/>
      <c r="N897" s="63"/>
      <c r="O897" s="63"/>
      <c r="Q897" s="63" t="s">
        <v>207</v>
      </c>
      <c r="R897" s="69" t="s">
        <v>2363</v>
      </c>
      <c r="S897" s="63"/>
      <c r="T897" s="63" t="s">
        <v>166</v>
      </c>
      <c r="U897" s="63" t="s">
        <v>1256</v>
      </c>
      <c r="X897" s="63">
        <v>35.42</v>
      </c>
      <c r="Y897" s="63"/>
      <c r="Z897" s="63"/>
      <c r="AA897" s="182">
        <v>60385.627150439475</v>
      </c>
      <c r="AB897" s="61">
        <v>0.22900000000000001</v>
      </c>
      <c r="AC897" s="63" t="s">
        <v>1271</v>
      </c>
      <c r="AD897" s="69" t="s">
        <v>1961</v>
      </c>
      <c r="EA897" s="84"/>
      <c r="EB897" s="84"/>
      <c r="EC897" s="84"/>
    </row>
    <row r="898" spans="1:133" ht="17" x14ac:dyDescent="0.2">
      <c r="A898" s="100" t="str">
        <f>CONCATENATE(E898," ",F898)</f>
        <v>Canis latrans</v>
      </c>
      <c r="B898" s="69"/>
      <c r="C898" s="63" t="s">
        <v>1586</v>
      </c>
      <c r="D898" s="8" t="s">
        <v>2333</v>
      </c>
      <c r="E898" s="172" t="s">
        <v>296</v>
      </c>
      <c r="F898" s="172" t="s">
        <v>297</v>
      </c>
      <c r="G898" s="63">
        <v>908</v>
      </c>
      <c r="H898" s="63">
        <v>925</v>
      </c>
      <c r="I898" s="63" t="s">
        <v>100</v>
      </c>
      <c r="J898" s="63"/>
      <c r="K898" s="63" t="s">
        <v>175</v>
      </c>
      <c r="M898" s="63"/>
      <c r="N898" s="63"/>
      <c r="O898" s="63"/>
      <c r="Q898" s="63" t="s">
        <v>207</v>
      </c>
      <c r="R898" s="69" t="s">
        <v>2363</v>
      </c>
      <c r="S898" s="63"/>
      <c r="U898" s="63" t="s">
        <v>1256</v>
      </c>
      <c r="X898" s="63">
        <v>19.47</v>
      </c>
      <c r="Y898" s="63"/>
      <c r="Z898" s="63"/>
      <c r="AA898" s="182">
        <v>10863.336714852003</v>
      </c>
      <c r="AB898" s="61">
        <v>0.22900000000000001</v>
      </c>
      <c r="AC898" s="63" t="s">
        <v>1271</v>
      </c>
      <c r="AD898" s="69" t="s">
        <v>1961</v>
      </c>
      <c r="EA898" s="84"/>
      <c r="EB898" s="84"/>
      <c r="EC898" s="84"/>
    </row>
    <row r="899" spans="1:133" ht="17" x14ac:dyDescent="0.2">
      <c r="A899" s="100" t="str">
        <f>CONCATENATE(E899," ",F899)</f>
        <v>Canis latrans</v>
      </c>
      <c r="B899" s="69"/>
      <c r="C899" s="63" t="s">
        <v>1586</v>
      </c>
      <c r="D899" s="8" t="s">
        <v>2333</v>
      </c>
      <c r="E899" s="172" t="s">
        <v>296</v>
      </c>
      <c r="F899" s="172" t="s">
        <v>297</v>
      </c>
      <c r="G899" s="63">
        <v>908</v>
      </c>
      <c r="H899" s="63">
        <v>2113</v>
      </c>
      <c r="I899" s="63" t="s">
        <v>100</v>
      </c>
      <c r="J899" s="63"/>
      <c r="K899" s="63" t="s">
        <v>175</v>
      </c>
      <c r="M899" s="63"/>
      <c r="N899" s="63"/>
      <c r="O899" s="63"/>
      <c r="Q899" s="63" t="s">
        <v>207</v>
      </c>
      <c r="R899" s="69" t="s">
        <v>2363</v>
      </c>
      <c r="S899" s="63"/>
      <c r="U899" s="63" t="s">
        <v>1256</v>
      </c>
      <c r="X899" s="63">
        <v>19.05</v>
      </c>
      <c r="Y899" s="63"/>
      <c r="Z899" s="63"/>
      <c r="AA899" s="182">
        <v>10205.025328595924</v>
      </c>
      <c r="AB899" s="61">
        <v>0.22900000000000001</v>
      </c>
      <c r="AC899" s="63" t="s">
        <v>1271</v>
      </c>
      <c r="AD899" s="69" t="s">
        <v>1961</v>
      </c>
      <c r="AE899" s="192"/>
      <c r="AF899" s="192"/>
      <c r="AG899" s="196"/>
      <c r="AH899" s="196"/>
      <c r="AI899" s="196"/>
      <c r="AJ899" s="196"/>
      <c r="AK899" s="196"/>
      <c r="AL899" s="196"/>
      <c r="AM899" s="196"/>
      <c r="AN899" s="196"/>
      <c r="AO899" s="196"/>
      <c r="AP899" s="196"/>
      <c r="AQ899" s="196"/>
      <c r="AR899" s="196"/>
      <c r="AS899" s="196"/>
      <c r="AT899" s="196"/>
      <c r="AU899" s="196"/>
      <c r="AV899" s="196"/>
      <c r="AW899" s="196"/>
      <c r="AX899" s="196"/>
      <c r="AY899" s="196"/>
      <c r="AZ899" s="196"/>
      <c r="BA899" s="196"/>
      <c r="BB899" s="196"/>
      <c r="BC899" s="196"/>
      <c r="BD899" s="196"/>
      <c r="BE899" s="196"/>
      <c r="BF899" s="196"/>
      <c r="BG899" s="196"/>
      <c r="BH899" s="196"/>
      <c r="BI899" s="196"/>
      <c r="BJ899" s="196"/>
      <c r="BK899" s="197"/>
      <c r="BL899" s="197"/>
      <c r="BM899" s="197"/>
      <c r="BN899" s="197"/>
      <c r="BO899" s="197"/>
      <c r="BP899" s="197"/>
      <c r="BQ899" s="197"/>
      <c r="BR899" s="197"/>
      <c r="BS899" s="197"/>
      <c r="BT899" s="197"/>
      <c r="BU899" s="197"/>
      <c r="BV899" s="197"/>
      <c r="BW899" s="197"/>
      <c r="BX899" s="197"/>
      <c r="BY899" s="197"/>
      <c r="BZ899" s="197"/>
      <c r="CA899" s="197"/>
      <c r="CB899" s="197"/>
      <c r="CC899" s="197"/>
      <c r="CD899" s="197"/>
      <c r="CE899" s="197"/>
      <c r="CF899" s="197"/>
      <c r="CG899" s="197"/>
      <c r="CH899" s="197"/>
      <c r="CI899" s="197"/>
      <c r="CJ899" s="197"/>
      <c r="CK899" s="197"/>
      <c r="CL899" s="197"/>
      <c r="CM899" s="197"/>
      <c r="CN899" s="197"/>
      <c r="CO899" s="197"/>
      <c r="CP899" s="197"/>
      <c r="CQ899" s="197"/>
      <c r="CR899" s="197"/>
      <c r="CS899" s="197"/>
      <c r="CT899" s="197"/>
      <c r="CU899" s="197"/>
      <c r="CV899" s="197"/>
      <c r="CW899" s="197"/>
      <c r="CX899" s="197"/>
      <c r="CY899" s="197"/>
      <c r="CZ899" s="197"/>
      <c r="DA899" s="197"/>
      <c r="DB899" s="197"/>
      <c r="DC899" s="197"/>
      <c r="DD899" s="197"/>
      <c r="DE899" s="197"/>
      <c r="DF899" s="197"/>
      <c r="DG899" s="197"/>
      <c r="DH899" s="197"/>
      <c r="DI899" s="197"/>
      <c r="DJ899" s="197"/>
      <c r="DK899" s="197"/>
      <c r="DL899" s="197"/>
      <c r="DM899" s="197"/>
      <c r="DN899" s="197"/>
      <c r="DO899" s="197"/>
      <c r="DP899" s="197"/>
      <c r="DQ899" s="197"/>
      <c r="DR899" s="197"/>
      <c r="DS899" s="197"/>
      <c r="DT899" s="197"/>
      <c r="DU899" s="197"/>
      <c r="DV899" s="197"/>
      <c r="DW899" s="197"/>
      <c r="DX899" s="197"/>
      <c r="DY899" s="197"/>
      <c r="DZ899" s="197"/>
      <c r="EA899" s="84"/>
      <c r="EB899" s="84"/>
      <c r="EC899" s="84"/>
    </row>
    <row r="900" spans="1:133" ht="17" x14ac:dyDescent="0.2">
      <c r="A900" s="100" t="str">
        <f>CONCATENATE(E900," ",F900)</f>
        <v>Canis latrans</v>
      </c>
      <c r="B900" s="69"/>
      <c r="C900" s="63" t="s">
        <v>1586</v>
      </c>
      <c r="D900" s="8" t="s">
        <v>2333</v>
      </c>
      <c r="E900" s="172" t="s">
        <v>296</v>
      </c>
      <c r="F900" s="172" t="s">
        <v>297</v>
      </c>
      <c r="G900" s="63">
        <v>908</v>
      </c>
      <c r="H900" s="63">
        <v>2146</v>
      </c>
      <c r="I900" s="63" t="s">
        <v>100</v>
      </c>
      <c r="J900" s="63"/>
      <c r="K900" s="63" t="s">
        <v>175</v>
      </c>
      <c r="M900" s="63"/>
      <c r="N900" s="63"/>
      <c r="O900" s="63"/>
      <c r="Q900" s="63" t="s">
        <v>207</v>
      </c>
      <c r="R900" s="69" t="s">
        <v>2363</v>
      </c>
      <c r="S900" s="63"/>
      <c r="U900" s="63" t="s">
        <v>1256</v>
      </c>
      <c r="X900" s="63">
        <v>21.51</v>
      </c>
      <c r="Y900" s="63"/>
      <c r="Z900" s="63"/>
      <c r="AA900" s="182">
        <v>14454.806535115897</v>
      </c>
      <c r="AB900" s="61">
        <v>0.22900000000000001</v>
      </c>
      <c r="AC900" s="63" t="s">
        <v>1271</v>
      </c>
      <c r="AD900" s="69" t="s">
        <v>1961</v>
      </c>
      <c r="AE900" s="192"/>
      <c r="AF900" s="192"/>
      <c r="AG900" s="196"/>
      <c r="AH900" s="196"/>
      <c r="AI900" s="196"/>
      <c r="AJ900" s="196"/>
      <c r="AK900" s="196"/>
      <c r="AL900" s="196"/>
      <c r="AM900" s="196"/>
      <c r="AN900" s="196"/>
      <c r="AO900" s="196"/>
      <c r="AP900" s="196"/>
      <c r="AQ900" s="196"/>
      <c r="AR900" s="196"/>
      <c r="AS900" s="196"/>
      <c r="AT900" s="196"/>
      <c r="AU900" s="196"/>
      <c r="AV900" s="196"/>
      <c r="AW900" s="196"/>
      <c r="AX900" s="196"/>
      <c r="AY900" s="196"/>
      <c r="AZ900" s="196"/>
      <c r="BA900" s="196"/>
      <c r="BB900" s="196"/>
      <c r="BC900" s="196"/>
      <c r="BD900" s="196"/>
      <c r="BE900" s="196"/>
      <c r="BF900" s="196"/>
      <c r="BG900" s="196"/>
      <c r="BH900" s="196"/>
      <c r="BI900" s="196"/>
      <c r="BJ900" s="196"/>
      <c r="BK900" s="197"/>
      <c r="BL900" s="197"/>
      <c r="BM900" s="197"/>
      <c r="BN900" s="197"/>
      <c r="BO900" s="197"/>
      <c r="BP900" s="197"/>
      <c r="BQ900" s="197"/>
      <c r="BR900" s="197"/>
      <c r="BS900" s="197"/>
      <c r="BT900" s="197"/>
      <c r="BU900" s="197"/>
      <c r="BV900" s="197"/>
      <c r="BW900" s="197"/>
      <c r="BX900" s="197"/>
      <c r="BY900" s="197"/>
      <c r="BZ900" s="197"/>
      <c r="CA900" s="197"/>
      <c r="CB900" s="197"/>
      <c r="CC900" s="197"/>
      <c r="CD900" s="197"/>
      <c r="CE900" s="197"/>
      <c r="CF900" s="197"/>
      <c r="CG900" s="197"/>
      <c r="CH900" s="197"/>
      <c r="CI900" s="197"/>
      <c r="CJ900" s="197"/>
      <c r="CK900" s="197"/>
      <c r="CL900" s="197"/>
      <c r="CM900" s="197"/>
      <c r="CN900" s="197"/>
      <c r="CO900" s="197"/>
      <c r="CP900" s="197"/>
      <c r="CQ900" s="197"/>
      <c r="CR900" s="197"/>
      <c r="CS900" s="197"/>
      <c r="CT900" s="197"/>
      <c r="CU900" s="197"/>
      <c r="CV900" s="197"/>
      <c r="CW900" s="197"/>
      <c r="CX900" s="197"/>
      <c r="CY900" s="197"/>
      <c r="CZ900" s="197"/>
      <c r="DA900" s="197"/>
      <c r="DB900" s="197"/>
      <c r="DC900" s="197"/>
      <c r="DD900" s="197"/>
      <c r="DE900" s="197"/>
      <c r="DF900" s="197"/>
      <c r="DG900" s="197"/>
      <c r="DH900" s="197"/>
      <c r="DI900" s="197"/>
      <c r="DJ900" s="197"/>
      <c r="DK900" s="197"/>
      <c r="DL900" s="197"/>
      <c r="DM900" s="197"/>
      <c r="DN900" s="197"/>
      <c r="DO900" s="197"/>
      <c r="DP900" s="197"/>
      <c r="DQ900" s="197"/>
      <c r="DR900" s="197"/>
      <c r="DS900" s="197"/>
      <c r="DT900" s="197"/>
      <c r="DU900" s="197"/>
      <c r="DV900" s="197"/>
      <c r="DW900" s="197"/>
      <c r="DX900" s="197"/>
      <c r="DY900" s="197"/>
      <c r="DZ900" s="197"/>
      <c r="EA900" s="84"/>
      <c r="EB900" s="84"/>
      <c r="EC900" s="84"/>
    </row>
    <row r="901" spans="1:133" ht="17" x14ac:dyDescent="0.2">
      <c r="A901" s="100" t="str">
        <f>CONCATENATE(E901," ",F901)</f>
        <v>Canis latrans</v>
      </c>
      <c r="B901" s="69" t="s">
        <v>1407</v>
      </c>
      <c r="C901" s="63" t="s">
        <v>1586</v>
      </c>
      <c r="D901" s="8" t="s">
        <v>2333</v>
      </c>
      <c r="E901" s="172" t="s">
        <v>296</v>
      </c>
      <c r="F901" s="172" t="s">
        <v>297</v>
      </c>
      <c r="G901" s="63">
        <v>908</v>
      </c>
      <c r="H901" s="63">
        <v>2316</v>
      </c>
      <c r="I901" s="63" t="s">
        <v>100</v>
      </c>
      <c r="J901" s="63"/>
      <c r="K901" s="63" t="s">
        <v>175</v>
      </c>
      <c r="L901" s="175" t="s">
        <v>1448</v>
      </c>
      <c r="M901" s="63"/>
      <c r="N901" s="63"/>
      <c r="O901" s="63"/>
      <c r="Q901" s="63" t="s">
        <v>207</v>
      </c>
      <c r="R901" s="69" t="s">
        <v>2363</v>
      </c>
      <c r="S901" s="63"/>
      <c r="T901" s="63" t="s">
        <v>166</v>
      </c>
      <c r="U901" s="63" t="s">
        <v>1256</v>
      </c>
      <c r="X901" s="63">
        <v>34.89</v>
      </c>
      <c r="Y901" s="63"/>
      <c r="Z901" s="63"/>
      <c r="AA901" s="182">
        <v>57831.505370741688</v>
      </c>
      <c r="AB901" s="61">
        <v>0.22900000000000001</v>
      </c>
      <c r="AC901" s="63" t="s">
        <v>1271</v>
      </c>
      <c r="AD901" s="69" t="s">
        <v>1961</v>
      </c>
      <c r="AE901" s="192"/>
      <c r="AF901" s="192"/>
      <c r="AG901" s="196"/>
      <c r="AH901" s="196"/>
      <c r="AI901" s="196"/>
      <c r="AJ901" s="196"/>
      <c r="AK901" s="196"/>
      <c r="AL901" s="196"/>
      <c r="AM901" s="196"/>
      <c r="AN901" s="196"/>
      <c r="AO901" s="196"/>
      <c r="AP901" s="196"/>
      <c r="AQ901" s="196"/>
      <c r="AR901" s="196"/>
      <c r="AS901" s="196"/>
      <c r="AT901" s="196"/>
      <c r="AU901" s="196"/>
      <c r="AV901" s="196"/>
      <c r="AW901" s="196"/>
      <c r="AX901" s="196"/>
      <c r="AY901" s="196"/>
      <c r="AZ901" s="196"/>
      <c r="BA901" s="196"/>
      <c r="BB901" s="196"/>
      <c r="BC901" s="196"/>
      <c r="BD901" s="196"/>
      <c r="BE901" s="196"/>
      <c r="BF901" s="196"/>
      <c r="BG901" s="196"/>
      <c r="BH901" s="196"/>
      <c r="BI901" s="196"/>
      <c r="BJ901" s="196"/>
      <c r="BK901" s="197"/>
      <c r="BL901" s="197"/>
      <c r="BM901" s="197"/>
      <c r="BN901" s="197"/>
      <c r="BO901" s="197"/>
      <c r="BP901" s="197"/>
      <c r="BQ901" s="197"/>
      <c r="BR901" s="197"/>
      <c r="BS901" s="197"/>
      <c r="BT901" s="197"/>
      <c r="BU901" s="197"/>
      <c r="BV901" s="197"/>
      <c r="BW901" s="197"/>
      <c r="BX901" s="197"/>
      <c r="BY901" s="197"/>
      <c r="BZ901" s="197"/>
      <c r="CA901" s="197"/>
      <c r="CB901" s="197"/>
      <c r="CC901" s="197"/>
      <c r="CD901" s="197"/>
      <c r="CE901" s="197"/>
      <c r="CF901" s="197"/>
      <c r="CG901" s="197"/>
      <c r="CH901" s="197"/>
      <c r="CI901" s="197"/>
      <c r="CJ901" s="197"/>
      <c r="CK901" s="197"/>
      <c r="CL901" s="197"/>
      <c r="CM901" s="197"/>
      <c r="CN901" s="197"/>
      <c r="CO901" s="197"/>
      <c r="CP901" s="197"/>
      <c r="CQ901" s="197"/>
      <c r="CR901" s="197"/>
      <c r="CS901" s="197"/>
      <c r="CT901" s="197"/>
      <c r="CU901" s="197"/>
      <c r="CV901" s="197"/>
      <c r="CW901" s="197"/>
      <c r="CX901" s="197"/>
      <c r="CY901" s="197"/>
      <c r="CZ901" s="197"/>
      <c r="DA901" s="197"/>
      <c r="DB901" s="197"/>
      <c r="DC901" s="197"/>
      <c r="DD901" s="197"/>
      <c r="DE901" s="197"/>
      <c r="DF901" s="197"/>
      <c r="DG901" s="197"/>
      <c r="DH901" s="197"/>
      <c r="DI901" s="197"/>
      <c r="DJ901" s="197"/>
      <c r="DK901" s="197"/>
      <c r="DL901" s="197"/>
      <c r="DM901" s="197"/>
      <c r="DN901" s="197"/>
      <c r="DO901" s="197"/>
      <c r="DP901" s="197"/>
      <c r="DQ901" s="197"/>
      <c r="DR901" s="197"/>
      <c r="DS901" s="197"/>
      <c r="DT901" s="197"/>
      <c r="DU901" s="197"/>
      <c r="DV901" s="197"/>
      <c r="DW901" s="197"/>
      <c r="DX901" s="197"/>
      <c r="DY901" s="197"/>
      <c r="DZ901" s="197"/>
      <c r="EA901" s="84"/>
      <c r="EB901" s="84"/>
      <c r="EC901" s="84"/>
    </row>
    <row r="902" spans="1:133" ht="17" x14ac:dyDescent="0.2">
      <c r="A902" s="100" t="str">
        <f>CONCATENATE(E902," ",F902)</f>
        <v>Canis latrans</v>
      </c>
      <c r="B902" s="69"/>
      <c r="C902" s="63" t="s">
        <v>1586</v>
      </c>
      <c r="D902" s="8" t="s">
        <v>2333</v>
      </c>
      <c r="E902" s="172" t="s">
        <v>296</v>
      </c>
      <c r="F902" s="172" t="s">
        <v>297</v>
      </c>
      <c r="G902" s="63">
        <v>908</v>
      </c>
      <c r="H902" s="63">
        <v>3258</v>
      </c>
      <c r="I902" s="63" t="s">
        <v>100</v>
      </c>
      <c r="J902" s="63"/>
      <c r="K902" s="63" t="s">
        <v>175</v>
      </c>
      <c r="M902" s="63"/>
      <c r="N902" s="63"/>
      <c r="O902" s="63"/>
      <c r="Q902" s="63" t="s">
        <v>207</v>
      </c>
      <c r="R902" s="69" t="s">
        <v>2363</v>
      </c>
      <c r="S902" s="63"/>
      <c r="U902" s="63" t="s">
        <v>1256</v>
      </c>
      <c r="X902" s="63">
        <v>12.6</v>
      </c>
      <c r="Y902" s="63"/>
      <c r="Z902" s="63"/>
      <c r="AA902" s="182">
        <v>3120.2949852533425</v>
      </c>
      <c r="AB902" s="61">
        <v>0.22900000000000001</v>
      </c>
      <c r="AC902" s="63" t="s">
        <v>1271</v>
      </c>
      <c r="AD902" s="69" t="s">
        <v>1961</v>
      </c>
      <c r="AE902" s="192"/>
      <c r="AF902" s="192"/>
      <c r="AG902" s="196"/>
      <c r="AH902" s="196"/>
      <c r="AI902" s="196"/>
      <c r="AJ902" s="196"/>
      <c r="AK902" s="196"/>
      <c r="AL902" s="196"/>
      <c r="AM902" s="196"/>
      <c r="AN902" s="196"/>
      <c r="AO902" s="196"/>
      <c r="AP902" s="196"/>
      <c r="AQ902" s="196"/>
      <c r="AR902" s="196"/>
      <c r="AS902" s="196"/>
      <c r="AT902" s="196"/>
      <c r="AU902" s="196"/>
      <c r="AV902" s="196"/>
      <c r="AW902" s="196"/>
      <c r="AX902" s="196"/>
      <c r="AY902" s="196"/>
      <c r="AZ902" s="196"/>
      <c r="BA902" s="196"/>
      <c r="BB902" s="196"/>
      <c r="BC902" s="196"/>
      <c r="BD902" s="196"/>
      <c r="BE902" s="196"/>
      <c r="BF902" s="196"/>
      <c r="BG902" s="196"/>
      <c r="BH902" s="196"/>
      <c r="BI902" s="196"/>
      <c r="BJ902" s="196"/>
      <c r="BK902" s="197"/>
      <c r="BL902" s="197"/>
      <c r="BM902" s="197"/>
      <c r="BN902" s="197"/>
      <c r="BO902" s="197"/>
      <c r="BP902" s="197"/>
      <c r="BQ902" s="197"/>
      <c r="BR902" s="197"/>
      <c r="BS902" s="197"/>
      <c r="BT902" s="197"/>
      <c r="BU902" s="197"/>
      <c r="BV902" s="197"/>
      <c r="BW902" s="197"/>
      <c r="BX902" s="197"/>
      <c r="BY902" s="197"/>
      <c r="BZ902" s="197"/>
      <c r="CA902" s="197"/>
      <c r="CB902" s="197"/>
      <c r="CC902" s="197"/>
      <c r="CD902" s="197"/>
      <c r="CE902" s="197"/>
      <c r="CF902" s="197"/>
      <c r="CG902" s="197"/>
      <c r="CH902" s="197"/>
      <c r="CI902" s="197"/>
      <c r="CJ902" s="197"/>
      <c r="CK902" s="197"/>
      <c r="CL902" s="197"/>
      <c r="CM902" s="197"/>
      <c r="CN902" s="197"/>
      <c r="CO902" s="197"/>
      <c r="CP902" s="197"/>
      <c r="CQ902" s="197"/>
      <c r="CR902" s="197"/>
      <c r="CS902" s="197"/>
      <c r="CT902" s="197"/>
      <c r="CU902" s="197"/>
      <c r="CV902" s="197"/>
      <c r="CW902" s="197"/>
      <c r="CX902" s="197"/>
      <c r="CY902" s="197"/>
      <c r="CZ902" s="197"/>
      <c r="DA902" s="197"/>
      <c r="DB902" s="197"/>
      <c r="DC902" s="197"/>
      <c r="DD902" s="197"/>
      <c r="DE902" s="197"/>
      <c r="DF902" s="197"/>
      <c r="DG902" s="197"/>
      <c r="DH902" s="197"/>
      <c r="DI902" s="197"/>
      <c r="DJ902" s="197"/>
      <c r="DK902" s="197"/>
      <c r="DL902" s="197"/>
      <c r="DM902" s="197"/>
      <c r="DN902" s="197"/>
      <c r="DO902" s="197"/>
      <c r="DP902" s="197"/>
      <c r="DQ902" s="197"/>
      <c r="DR902" s="197"/>
      <c r="DS902" s="197"/>
      <c r="DT902" s="197"/>
      <c r="DU902" s="197"/>
      <c r="DV902" s="197"/>
      <c r="DW902" s="197"/>
      <c r="DX902" s="197"/>
      <c r="DY902" s="197"/>
      <c r="DZ902" s="197"/>
      <c r="EA902" s="84"/>
      <c r="EB902" s="84"/>
      <c r="EC902" s="84"/>
    </row>
    <row r="903" spans="1:133" ht="17" x14ac:dyDescent="0.2">
      <c r="A903" s="100" t="str">
        <f>CONCATENATE(E903," ",F903)</f>
        <v>Canis latrans</v>
      </c>
      <c r="B903" s="69"/>
      <c r="C903" s="63" t="s">
        <v>1586</v>
      </c>
      <c r="D903" s="8" t="s">
        <v>2333</v>
      </c>
      <c r="E903" s="172" t="s">
        <v>296</v>
      </c>
      <c r="F903" s="172" t="s">
        <v>297</v>
      </c>
      <c r="G903" s="63">
        <v>908</v>
      </c>
      <c r="H903" s="63">
        <v>3788</v>
      </c>
      <c r="I903" s="63" t="s">
        <v>100</v>
      </c>
      <c r="J903" s="63"/>
      <c r="K903" s="63" t="s">
        <v>175</v>
      </c>
      <c r="M903" s="63"/>
      <c r="N903" s="63"/>
      <c r="O903" s="63"/>
      <c r="Q903" s="63" t="s">
        <v>207</v>
      </c>
      <c r="R903" s="69" t="s">
        <v>2363</v>
      </c>
      <c r="S903" s="63"/>
      <c r="U903" s="63" t="s">
        <v>1256</v>
      </c>
      <c r="X903" s="63">
        <v>7.15</v>
      </c>
      <c r="Y903" s="63"/>
      <c r="Z903" s="63"/>
      <c r="AA903" s="182">
        <v>614.94432556217805</v>
      </c>
      <c r="AB903" s="61">
        <v>0.22900000000000001</v>
      </c>
      <c r="AC903" s="63" t="s">
        <v>1271</v>
      </c>
      <c r="AD903" s="69" t="s">
        <v>1961</v>
      </c>
      <c r="AE903" s="192"/>
      <c r="AF903" s="192"/>
      <c r="AG903" s="196"/>
      <c r="AH903" s="196"/>
      <c r="AI903" s="196"/>
      <c r="AJ903" s="196"/>
      <c r="AK903" s="196"/>
      <c r="AL903" s="196"/>
      <c r="AM903" s="196"/>
      <c r="AN903" s="196"/>
      <c r="AO903" s="196"/>
      <c r="AP903" s="196"/>
      <c r="AQ903" s="196"/>
      <c r="AR903" s="196"/>
      <c r="AS903" s="196"/>
      <c r="AT903" s="196"/>
      <c r="AU903" s="196"/>
      <c r="AV903" s="196"/>
      <c r="AW903" s="196"/>
      <c r="AX903" s="196"/>
      <c r="AY903" s="196"/>
      <c r="AZ903" s="196"/>
      <c r="BA903" s="196"/>
      <c r="BB903" s="196"/>
      <c r="BC903" s="196"/>
      <c r="BD903" s="196"/>
      <c r="BE903" s="196"/>
      <c r="BF903" s="196"/>
      <c r="BG903" s="196"/>
      <c r="BH903" s="196"/>
      <c r="BI903" s="196"/>
      <c r="BJ903" s="196"/>
      <c r="BK903" s="197"/>
      <c r="BL903" s="197"/>
      <c r="BM903" s="197"/>
      <c r="BN903" s="197"/>
      <c r="BO903" s="197"/>
      <c r="BP903" s="197"/>
      <c r="BQ903" s="197"/>
      <c r="BR903" s="197"/>
      <c r="BS903" s="197"/>
      <c r="BT903" s="197"/>
      <c r="BU903" s="197"/>
      <c r="BV903" s="197"/>
      <c r="BW903" s="197"/>
      <c r="BX903" s="197"/>
      <c r="BY903" s="197"/>
      <c r="BZ903" s="197"/>
      <c r="CA903" s="197"/>
      <c r="CB903" s="197"/>
      <c r="CC903" s="197"/>
      <c r="CD903" s="197"/>
      <c r="CE903" s="197"/>
      <c r="CF903" s="197"/>
      <c r="CG903" s="197"/>
      <c r="CH903" s="197"/>
      <c r="CI903" s="197"/>
      <c r="CJ903" s="197"/>
      <c r="CK903" s="197"/>
      <c r="CL903" s="197"/>
      <c r="CM903" s="197"/>
      <c r="CN903" s="197"/>
      <c r="CO903" s="197"/>
      <c r="CP903" s="197"/>
      <c r="CQ903" s="197"/>
      <c r="CR903" s="197"/>
      <c r="CS903" s="197"/>
      <c r="CT903" s="197"/>
      <c r="CU903" s="197"/>
      <c r="CV903" s="197"/>
      <c r="CW903" s="197"/>
      <c r="CX903" s="197"/>
      <c r="CY903" s="197"/>
      <c r="CZ903" s="197"/>
      <c r="DA903" s="197"/>
      <c r="DB903" s="197"/>
      <c r="DC903" s="197"/>
      <c r="DD903" s="197"/>
      <c r="DE903" s="197"/>
      <c r="DF903" s="197"/>
      <c r="DG903" s="197"/>
      <c r="DH903" s="197"/>
      <c r="DI903" s="197"/>
      <c r="DJ903" s="197"/>
      <c r="DK903" s="197"/>
      <c r="DL903" s="197"/>
      <c r="DM903" s="197"/>
      <c r="DN903" s="197"/>
      <c r="DO903" s="197"/>
      <c r="DP903" s="197"/>
      <c r="DQ903" s="197"/>
      <c r="DR903" s="197"/>
      <c r="DS903" s="197"/>
      <c r="DT903" s="197"/>
      <c r="DU903" s="197"/>
      <c r="DV903" s="197"/>
      <c r="DW903" s="197"/>
      <c r="DX903" s="197"/>
      <c r="DY903" s="197"/>
      <c r="DZ903" s="197"/>
      <c r="EA903" s="84"/>
      <c r="EB903" s="84"/>
      <c r="EC903" s="84"/>
    </row>
    <row r="904" spans="1:133" ht="17" x14ac:dyDescent="0.2">
      <c r="A904" s="100" t="str">
        <f>CONCATENATE(E904," ",F904)</f>
        <v>Canis latrans</v>
      </c>
      <c r="B904" s="69" t="s">
        <v>1407</v>
      </c>
      <c r="C904" s="63" t="s">
        <v>1586</v>
      </c>
      <c r="D904" s="8" t="s">
        <v>2333</v>
      </c>
      <c r="E904" s="172" t="s">
        <v>296</v>
      </c>
      <c r="F904" s="172" t="s">
        <v>297</v>
      </c>
      <c r="G904" s="63">
        <v>908</v>
      </c>
      <c r="H904" s="63">
        <v>3788</v>
      </c>
      <c r="I904" s="63" t="s">
        <v>100</v>
      </c>
      <c r="J904" s="63"/>
      <c r="K904" s="63" t="s">
        <v>1222</v>
      </c>
      <c r="L904" s="175" t="s">
        <v>1445</v>
      </c>
      <c r="M904" s="63"/>
      <c r="N904" s="63"/>
      <c r="O904" s="63"/>
      <c r="Q904" s="63" t="s">
        <v>207</v>
      </c>
      <c r="R904" s="69" t="s">
        <v>2363</v>
      </c>
      <c r="S904" s="63"/>
      <c r="T904" s="63" t="s">
        <v>166</v>
      </c>
      <c r="U904" s="63" t="s">
        <v>1256</v>
      </c>
      <c r="X904" s="63">
        <v>10.14</v>
      </c>
      <c r="Y904" s="63"/>
      <c r="Z904" s="63"/>
      <c r="AA904" s="182">
        <v>1674.1145331737416</v>
      </c>
      <c r="AB904" s="61">
        <v>0.22900000000000001</v>
      </c>
      <c r="AC904" s="63" t="s">
        <v>1271</v>
      </c>
      <c r="AD904" s="69" t="s">
        <v>1961</v>
      </c>
      <c r="AE904" s="192"/>
      <c r="AF904" s="192"/>
      <c r="AG904" s="196"/>
      <c r="AH904" s="196"/>
      <c r="AI904" s="196"/>
      <c r="AJ904" s="196"/>
      <c r="AK904" s="196"/>
      <c r="AL904" s="196"/>
      <c r="AM904" s="196"/>
      <c r="AN904" s="196"/>
      <c r="AO904" s="196"/>
      <c r="AP904" s="196"/>
      <c r="AQ904" s="196"/>
      <c r="AR904" s="196"/>
      <c r="AS904" s="196"/>
      <c r="AT904" s="196"/>
      <c r="AU904" s="196"/>
      <c r="AV904" s="196"/>
      <c r="AW904" s="196"/>
      <c r="AX904" s="196"/>
      <c r="AY904" s="196"/>
      <c r="AZ904" s="196"/>
      <c r="BA904" s="196"/>
      <c r="BB904" s="196"/>
      <c r="BC904" s="196"/>
      <c r="BD904" s="196"/>
      <c r="BE904" s="196"/>
      <c r="BF904" s="196"/>
      <c r="BG904" s="196"/>
      <c r="BH904" s="196"/>
      <c r="BI904" s="196"/>
      <c r="BJ904" s="196"/>
      <c r="BK904" s="197"/>
      <c r="BL904" s="197"/>
      <c r="BM904" s="197"/>
      <c r="BN904" s="197"/>
      <c r="BO904" s="197"/>
      <c r="BP904" s="197"/>
      <c r="BQ904" s="197"/>
      <c r="BR904" s="197"/>
      <c r="BS904" s="197"/>
      <c r="BT904" s="197"/>
      <c r="BU904" s="197"/>
      <c r="BV904" s="197"/>
      <c r="BW904" s="197"/>
      <c r="BX904" s="197"/>
      <c r="BY904" s="197"/>
      <c r="BZ904" s="197"/>
      <c r="CA904" s="197"/>
      <c r="CB904" s="197"/>
      <c r="CC904" s="197"/>
      <c r="CD904" s="197"/>
      <c r="CE904" s="197"/>
      <c r="CF904" s="197"/>
      <c r="CG904" s="197"/>
      <c r="CH904" s="197"/>
      <c r="CI904" s="197"/>
      <c r="CJ904" s="197"/>
      <c r="CK904" s="197"/>
      <c r="CL904" s="197"/>
      <c r="CM904" s="197"/>
      <c r="CN904" s="197"/>
      <c r="CO904" s="197"/>
      <c r="CP904" s="197"/>
      <c r="CQ904" s="197"/>
      <c r="CR904" s="197"/>
      <c r="CS904" s="197"/>
      <c r="CT904" s="197"/>
      <c r="CU904" s="197"/>
      <c r="CV904" s="197"/>
      <c r="CW904" s="197"/>
      <c r="CX904" s="197"/>
      <c r="CY904" s="197"/>
      <c r="CZ904" s="197"/>
      <c r="DA904" s="197"/>
      <c r="DB904" s="197"/>
      <c r="DC904" s="197"/>
      <c r="DD904" s="197"/>
      <c r="DE904" s="197"/>
      <c r="DF904" s="197"/>
      <c r="DG904" s="197"/>
      <c r="DH904" s="197"/>
      <c r="DI904" s="197"/>
      <c r="DJ904" s="197"/>
      <c r="DK904" s="197"/>
      <c r="DL904" s="197"/>
      <c r="DM904" s="197"/>
      <c r="DN904" s="197"/>
      <c r="DO904" s="197"/>
      <c r="DP904" s="197"/>
      <c r="DQ904" s="197"/>
      <c r="DR904" s="197"/>
      <c r="DS904" s="197"/>
      <c r="DT904" s="197"/>
      <c r="DU904" s="197"/>
      <c r="DV904" s="197"/>
      <c r="DW904" s="197"/>
      <c r="DX904" s="197"/>
      <c r="DY904" s="197"/>
      <c r="DZ904" s="197"/>
      <c r="EA904" s="84"/>
      <c r="EB904" s="84"/>
      <c r="EC904" s="84"/>
    </row>
    <row r="905" spans="1:133" ht="17" x14ac:dyDescent="0.2">
      <c r="A905" s="100" t="str">
        <f>CONCATENATE(E905," ",F905)</f>
        <v>Canis latrans</v>
      </c>
      <c r="B905" s="69" t="s">
        <v>1407</v>
      </c>
      <c r="C905" s="63" t="s">
        <v>1586</v>
      </c>
      <c r="D905" s="8" t="s">
        <v>2333</v>
      </c>
      <c r="E905" s="172" t="s">
        <v>296</v>
      </c>
      <c r="F905" s="172" t="s">
        <v>297</v>
      </c>
      <c r="G905" s="63">
        <v>908</v>
      </c>
      <c r="H905" s="63">
        <v>3789</v>
      </c>
      <c r="I905" s="63" t="s">
        <v>100</v>
      </c>
      <c r="J905" s="63"/>
      <c r="K905" s="63" t="s">
        <v>1222</v>
      </c>
      <c r="L905" s="175" t="s">
        <v>1443</v>
      </c>
      <c r="M905" s="63"/>
      <c r="N905" s="63"/>
      <c r="O905" s="63"/>
      <c r="Q905" s="63" t="s">
        <v>207</v>
      </c>
      <c r="R905" s="69" t="s">
        <v>2363</v>
      </c>
      <c r="S905" s="63"/>
      <c r="T905" s="63" t="s">
        <v>171</v>
      </c>
      <c r="U905" s="63" t="s">
        <v>1256</v>
      </c>
      <c r="X905" s="63">
        <v>7.27</v>
      </c>
      <c r="Y905" s="63"/>
      <c r="Z905" s="63"/>
      <c r="AA905" s="182">
        <v>644.99505793893888</v>
      </c>
      <c r="AB905" s="61">
        <v>0.22900000000000001</v>
      </c>
      <c r="AC905" s="63" t="s">
        <v>1271</v>
      </c>
      <c r="AD905" s="69" t="s">
        <v>1961</v>
      </c>
      <c r="AE905" s="192"/>
      <c r="AF905" s="192"/>
      <c r="AG905" s="196"/>
      <c r="AH905" s="196"/>
      <c r="AI905" s="196"/>
      <c r="AJ905" s="196"/>
      <c r="AK905" s="196"/>
      <c r="AL905" s="196"/>
      <c r="AM905" s="196"/>
      <c r="AN905" s="196"/>
      <c r="AO905" s="196"/>
      <c r="AP905" s="196"/>
      <c r="AQ905" s="196"/>
      <c r="AR905" s="196"/>
      <c r="AS905" s="196"/>
      <c r="AT905" s="196"/>
      <c r="AU905" s="196"/>
      <c r="AV905" s="196"/>
      <c r="AW905" s="196"/>
      <c r="AX905" s="196"/>
      <c r="AY905" s="196"/>
      <c r="AZ905" s="196"/>
      <c r="BA905" s="196"/>
      <c r="BB905" s="196"/>
      <c r="BC905" s="196"/>
      <c r="BD905" s="196"/>
      <c r="BE905" s="196"/>
      <c r="BF905" s="196"/>
      <c r="BG905" s="196"/>
      <c r="BH905" s="196"/>
      <c r="BI905" s="196"/>
      <c r="BJ905" s="196"/>
      <c r="BK905" s="197"/>
      <c r="BL905" s="197"/>
      <c r="BM905" s="197"/>
      <c r="BN905" s="197"/>
      <c r="BO905" s="197"/>
      <c r="BP905" s="197"/>
      <c r="BQ905" s="197"/>
      <c r="BR905" s="197"/>
      <c r="BS905" s="197"/>
      <c r="BT905" s="197"/>
      <c r="BU905" s="197"/>
      <c r="BV905" s="197"/>
      <c r="BW905" s="197"/>
      <c r="BX905" s="197"/>
      <c r="BY905" s="197"/>
      <c r="BZ905" s="197"/>
      <c r="CA905" s="197"/>
      <c r="CB905" s="197"/>
      <c r="CC905" s="197"/>
      <c r="CD905" s="197"/>
      <c r="CE905" s="197"/>
      <c r="CF905" s="197"/>
      <c r="CG905" s="197"/>
      <c r="CH905" s="197"/>
      <c r="CI905" s="197"/>
      <c r="CJ905" s="197"/>
      <c r="CK905" s="197"/>
      <c r="CL905" s="197"/>
      <c r="CM905" s="197"/>
      <c r="CN905" s="197"/>
      <c r="CO905" s="197"/>
      <c r="CP905" s="197"/>
      <c r="CQ905" s="197"/>
      <c r="CR905" s="197"/>
      <c r="CS905" s="197"/>
      <c r="CT905" s="197"/>
      <c r="CU905" s="197"/>
      <c r="CV905" s="197"/>
      <c r="CW905" s="197"/>
      <c r="CX905" s="197"/>
      <c r="CY905" s="197"/>
      <c r="CZ905" s="197"/>
      <c r="DA905" s="197"/>
      <c r="DB905" s="197"/>
      <c r="DC905" s="197"/>
      <c r="DD905" s="197"/>
      <c r="DE905" s="197"/>
      <c r="DF905" s="197"/>
      <c r="DG905" s="197"/>
      <c r="DH905" s="197"/>
      <c r="DI905" s="197"/>
      <c r="DJ905" s="197"/>
      <c r="DK905" s="197"/>
      <c r="DL905" s="197"/>
      <c r="DM905" s="197"/>
      <c r="DN905" s="197"/>
      <c r="DO905" s="197"/>
      <c r="DP905" s="197"/>
      <c r="DQ905" s="197"/>
      <c r="DR905" s="197"/>
      <c r="DS905" s="197"/>
      <c r="DT905" s="197"/>
      <c r="DU905" s="197"/>
      <c r="DV905" s="197"/>
      <c r="DW905" s="197"/>
      <c r="DX905" s="197"/>
      <c r="DY905" s="197"/>
      <c r="DZ905" s="197"/>
      <c r="EA905" s="84"/>
      <c r="EB905" s="84"/>
      <c r="EC905" s="84"/>
    </row>
    <row r="906" spans="1:133" ht="17" x14ac:dyDescent="0.2">
      <c r="A906" s="100" t="str">
        <f>CONCATENATE(E906," ",F906)</f>
        <v>Canis latrans</v>
      </c>
      <c r="B906" s="69" t="s">
        <v>1407</v>
      </c>
      <c r="C906" s="69" t="s">
        <v>1586</v>
      </c>
      <c r="D906" s="8" t="s">
        <v>2333</v>
      </c>
      <c r="E906" s="106" t="s">
        <v>296</v>
      </c>
      <c r="F906" s="106" t="s">
        <v>297</v>
      </c>
      <c r="G906" s="69">
        <v>908</v>
      </c>
      <c r="H906" s="69">
        <v>3453</v>
      </c>
      <c r="I906" s="69" t="s">
        <v>100</v>
      </c>
      <c r="J906" s="8" t="s">
        <v>391</v>
      </c>
      <c r="K906" s="69" t="s">
        <v>175</v>
      </c>
      <c r="L906" s="175" t="s">
        <v>127</v>
      </c>
      <c r="M906" s="99"/>
      <c r="N906" s="107"/>
      <c r="O906" s="107"/>
      <c r="P906" s="69"/>
      <c r="Q906" s="69" t="s">
        <v>206</v>
      </c>
      <c r="R906" s="69" t="s">
        <v>2371</v>
      </c>
      <c r="T906" s="69" t="s">
        <v>171</v>
      </c>
      <c r="U906" s="63" t="s">
        <v>13</v>
      </c>
      <c r="X906" s="119">
        <v>10.86</v>
      </c>
      <c r="Y906" s="119">
        <v>4.22</v>
      </c>
      <c r="AD906" s="9" t="s">
        <v>1780</v>
      </c>
      <c r="AE906" s="190"/>
      <c r="AF906" s="190"/>
      <c r="AG906" s="197"/>
      <c r="AH906" s="197"/>
      <c r="AI906" s="197"/>
      <c r="AJ906" s="197"/>
      <c r="AK906" s="197"/>
      <c r="AL906" s="197"/>
      <c r="AM906" s="197"/>
      <c r="AN906" s="197"/>
      <c r="AO906" s="197"/>
      <c r="AP906" s="197"/>
      <c r="AQ906" s="197"/>
      <c r="AR906" s="197"/>
      <c r="AS906" s="197"/>
      <c r="AT906" s="197"/>
      <c r="AU906" s="197"/>
      <c r="AV906" s="197"/>
      <c r="AW906" s="197"/>
      <c r="AX906" s="197"/>
      <c r="AY906" s="197"/>
      <c r="AZ906" s="197"/>
      <c r="BA906" s="197"/>
      <c r="BB906" s="197"/>
      <c r="BC906" s="197"/>
      <c r="BD906" s="197"/>
      <c r="BE906" s="197"/>
      <c r="BF906" s="197"/>
      <c r="BG906" s="197"/>
      <c r="BH906" s="197"/>
      <c r="BI906" s="197"/>
      <c r="BJ906" s="197"/>
      <c r="BK906" s="197"/>
      <c r="BL906" s="197"/>
      <c r="BM906" s="197"/>
      <c r="BN906" s="197"/>
      <c r="BO906" s="197"/>
      <c r="BP906" s="197"/>
      <c r="BQ906" s="197"/>
      <c r="BR906" s="197"/>
      <c r="BS906" s="197"/>
      <c r="BT906" s="197"/>
      <c r="BU906" s="197"/>
      <c r="BV906" s="197"/>
      <c r="BW906" s="197"/>
      <c r="BX906" s="197"/>
      <c r="BY906" s="197"/>
      <c r="BZ906" s="197"/>
      <c r="CA906" s="197"/>
      <c r="CB906" s="197"/>
      <c r="CC906" s="197"/>
      <c r="CD906" s="197"/>
      <c r="CE906" s="197"/>
      <c r="CF906" s="197"/>
      <c r="CG906" s="197"/>
      <c r="CH906" s="197"/>
      <c r="CI906" s="197"/>
      <c r="CJ906" s="197"/>
      <c r="CK906" s="197"/>
      <c r="CL906" s="197"/>
      <c r="CM906" s="197"/>
      <c r="CN906" s="197"/>
      <c r="CO906" s="197"/>
      <c r="CP906" s="197"/>
      <c r="CQ906" s="197"/>
      <c r="CR906" s="197"/>
      <c r="CS906" s="197"/>
      <c r="CT906" s="197"/>
      <c r="CU906" s="197"/>
      <c r="CV906" s="197"/>
      <c r="CW906" s="197"/>
      <c r="CX906" s="197"/>
      <c r="CY906" s="197"/>
      <c r="CZ906" s="197"/>
      <c r="DA906" s="197"/>
      <c r="DB906" s="197"/>
      <c r="DC906" s="197"/>
      <c r="DD906" s="197"/>
      <c r="DE906" s="197"/>
      <c r="DF906" s="197"/>
      <c r="DG906" s="197"/>
      <c r="DH906" s="197"/>
      <c r="DI906" s="197"/>
      <c r="DJ906" s="197"/>
      <c r="DK906" s="197"/>
      <c r="DL906" s="197"/>
      <c r="DM906" s="197"/>
      <c r="DN906" s="197"/>
      <c r="DO906" s="197"/>
      <c r="DP906" s="197"/>
      <c r="DQ906" s="197"/>
      <c r="DR906" s="197"/>
      <c r="DS906" s="197"/>
      <c r="DT906" s="197"/>
      <c r="DU906" s="197"/>
      <c r="DV906" s="197"/>
      <c r="DW906" s="197"/>
      <c r="DX906" s="197"/>
      <c r="DY906" s="197"/>
      <c r="DZ906" s="197"/>
      <c r="EA906" s="84"/>
      <c r="EB906" s="84"/>
      <c r="EC906" s="84"/>
    </row>
    <row r="907" spans="1:133" ht="17" x14ac:dyDescent="0.2">
      <c r="A907" s="100" t="str">
        <f>CONCATENATE(E907," ",F907)</f>
        <v>Canis latrans</v>
      </c>
      <c r="B907" s="69" t="s">
        <v>1407</v>
      </c>
      <c r="C907" s="69" t="s">
        <v>1586</v>
      </c>
      <c r="D907" s="8" t="s">
        <v>2333</v>
      </c>
      <c r="E907" s="106" t="s">
        <v>296</v>
      </c>
      <c r="F907" s="106" t="s">
        <v>297</v>
      </c>
      <c r="G907" s="69">
        <v>908</v>
      </c>
      <c r="H907" s="69">
        <v>2220</v>
      </c>
      <c r="I907" s="69" t="s">
        <v>100</v>
      </c>
      <c r="J907" s="8" t="s">
        <v>391</v>
      </c>
      <c r="K907" s="69" t="s">
        <v>470</v>
      </c>
      <c r="L907" s="175" t="s">
        <v>106</v>
      </c>
      <c r="Q907" s="69" t="s">
        <v>1690</v>
      </c>
      <c r="R907" s="69" t="s">
        <v>114</v>
      </c>
      <c r="T907" s="63" t="s">
        <v>166</v>
      </c>
      <c r="U907" s="63" t="s">
        <v>13</v>
      </c>
      <c r="X907" s="119">
        <v>10.59</v>
      </c>
      <c r="Y907" s="119">
        <v>10.4</v>
      </c>
      <c r="AD907" s="9" t="s">
        <v>1777</v>
      </c>
      <c r="BK907" s="84"/>
      <c r="BL907" s="84"/>
      <c r="BM907" s="84"/>
      <c r="BN907" s="84"/>
      <c r="BO907" s="84"/>
      <c r="BP907" s="84"/>
      <c r="BQ907" s="84"/>
      <c r="BR907" s="84"/>
      <c r="BS907" s="84"/>
      <c r="BT907" s="84"/>
      <c r="BU907" s="84"/>
      <c r="BV907" s="84"/>
      <c r="BW907" s="84"/>
      <c r="BX907" s="84"/>
      <c r="BY907" s="84"/>
      <c r="BZ907" s="84"/>
      <c r="CA907" s="84"/>
      <c r="CB907" s="84"/>
      <c r="CC907" s="84"/>
      <c r="CD907" s="84"/>
      <c r="CE907" s="84"/>
      <c r="CF907" s="84"/>
      <c r="CG907" s="84"/>
      <c r="CH907" s="84"/>
      <c r="CI907" s="84"/>
      <c r="CJ907" s="84"/>
      <c r="CK907" s="84"/>
      <c r="CL907" s="84"/>
      <c r="CM907" s="84"/>
      <c r="CN907" s="84"/>
      <c r="CO907" s="84"/>
      <c r="CP907" s="84"/>
      <c r="CQ907" s="84"/>
      <c r="CR907" s="84"/>
      <c r="CS907" s="84"/>
      <c r="CT907" s="84"/>
      <c r="CU907" s="84"/>
      <c r="CV907" s="84"/>
      <c r="CW907" s="84"/>
      <c r="CX907" s="84"/>
      <c r="CY907" s="84"/>
      <c r="CZ907" s="84"/>
      <c r="DA907" s="84"/>
      <c r="DB907" s="84"/>
      <c r="DC907" s="84"/>
      <c r="DD907" s="84"/>
      <c r="DE907" s="84"/>
      <c r="DF907" s="84"/>
      <c r="DG907" s="84"/>
      <c r="DH907" s="84"/>
      <c r="DI907" s="84"/>
      <c r="DJ907" s="84"/>
      <c r="DK907" s="84"/>
      <c r="DL907" s="84"/>
      <c r="DM907" s="84"/>
      <c r="DN907" s="84"/>
      <c r="DO907" s="84"/>
      <c r="DP907" s="84"/>
      <c r="DQ907" s="84"/>
      <c r="DR907" s="84"/>
      <c r="DS907" s="84"/>
      <c r="DT907" s="84"/>
      <c r="DU907" s="84"/>
      <c r="DV907" s="84"/>
      <c r="DW907" s="84"/>
      <c r="DX907" s="84"/>
      <c r="DY907" s="84"/>
      <c r="DZ907" s="84"/>
      <c r="EA907" s="84"/>
      <c r="EB907" s="84"/>
      <c r="EC907" s="84"/>
    </row>
    <row r="908" spans="1:133" ht="17" x14ac:dyDescent="0.2">
      <c r="A908" s="100" t="str">
        <f>CONCATENATE(E908," ",F908)</f>
        <v>Canis latrans</v>
      </c>
      <c r="B908" s="69" t="s">
        <v>1407</v>
      </c>
      <c r="C908" s="69" t="s">
        <v>1586</v>
      </c>
      <c r="D908" s="8" t="s">
        <v>2333</v>
      </c>
      <c r="E908" s="106" t="s">
        <v>296</v>
      </c>
      <c r="F908" s="106" t="s">
        <v>297</v>
      </c>
      <c r="G908" s="69">
        <v>908</v>
      </c>
      <c r="H908" s="8">
        <v>382</v>
      </c>
      <c r="I908" s="69" t="s">
        <v>100</v>
      </c>
      <c r="J908" s="8" t="s">
        <v>391</v>
      </c>
      <c r="K908" s="69" t="s">
        <v>470</v>
      </c>
      <c r="L908" s="175" t="s">
        <v>1774</v>
      </c>
      <c r="M908" s="99"/>
      <c r="Q908" s="69" t="s">
        <v>1699</v>
      </c>
      <c r="R908" s="69" t="s">
        <v>114</v>
      </c>
      <c r="T908" s="63" t="s">
        <v>166</v>
      </c>
      <c r="U908" s="63" t="s">
        <v>13</v>
      </c>
      <c r="X908" s="119">
        <v>10.42</v>
      </c>
      <c r="Y908" s="119">
        <v>11.38</v>
      </c>
      <c r="AD908" s="9" t="s">
        <v>1774</v>
      </c>
      <c r="BK908" s="84"/>
      <c r="BL908" s="84"/>
      <c r="BM908" s="84"/>
      <c r="BN908" s="84"/>
      <c r="BO908" s="84"/>
      <c r="BP908" s="84"/>
      <c r="BQ908" s="84"/>
      <c r="BR908" s="84"/>
      <c r="BS908" s="84"/>
      <c r="BT908" s="84"/>
      <c r="BU908" s="84"/>
      <c r="BV908" s="84"/>
      <c r="BW908" s="84"/>
      <c r="BX908" s="84"/>
      <c r="BY908" s="84"/>
      <c r="BZ908" s="84"/>
      <c r="CA908" s="84"/>
      <c r="CB908" s="84"/>
      <c r="CC908" s="84"/>
      <c r="CD908" s="84"/>
      <c r="CE908" s="84"/>
      <c r="CF908" s="84"/>
      <c r="CG908" s="84"/>
      <c r="CH908" s="84"/>
      <c r="CI908" s="84"/>
      <c r="CJ908" s="84"/>
      <c r="CK908" s="84"/>
      <c r="CL908" s="84"/>
      <c r="CM908" s="84"/>
      <c r="CN908" s="84"/>
      <c r="CO908" s="84"/>
      <c r="CP908" s="84"/>
      <c r="CQ908" s="84"/>
      <c r="CR908" s="84"/>
      <c r="CS908" s="84"/>
      <c r="CT908" s="84"/>
      <c r="CU908" s="84"/>
      <c r="CV908" s="84"/>
      <c r="CW908" s="84"/>
      <c r="CX908" s="84"/>
      <c r="CY908" s="84"/>
      <c r="CZ908" s="84"/>
      <c r="DA908" s="84"/>
      <c r="DB908" s="84"/>
      <c r="DC908" s="84"/>
      <c r="DD908" s="84"/>
      <c r="DE908" s="84"/>
      <c r="DF908" s="84"/>
      <c r="DG908" s="84"/>
      <c r="DH908" s="84"/>
      <c r="DI908" s="84"/>
      <c r="DJ908" s="84"/>
      <c r="DK908" s="84"/>
      <c r="DL908" s="84"/>
      <c r="DM908" s="84"/>
      <c r="DN908" s="84"/>
      <c r="DO908" s="84"/>
      <c r="DP908" s="84"/>
      <c r="DQ908" s="84"/>
      <c r="DR908" s="84"/>
      <c r="DS908" s="84"/>
      <c r="DT908" s="84"/>
      <c r="DU908" s="84"/>
      <c r="DV908" s="84"/>
      <c r="DW908" s="84"/>
      <c r="DX908" s="84"/>
      <c r="DY908" s="84"/>
      <c r="DZ908" s="84"/>
      <c r="EA908" s="84"/>
      <c r="EB908" s="84"/>
      <c r="EC908" s="84"/>
    </row>
    <row r="909" spans="1:133" ht="17" x14ac:dyDescent="0.2">
      <c r="A909" s="100" t="str">
        <f>CONCATENATE(E909," ",F909)</f>
        <v>Canis latrans</v>
      </c>
      <c r="B909" s="69" t="s">
        <v>1407</v>
      </c>
      <c r="C909" s="63" t="s">
        <v>1586</v>
      </c>
      <c r="D909" s="8" t="s">
        <v>2333</v>
      </c>
      <c r="E909" s="172" t="s">
        <v>296</v>
      </c>
      <c r="F909" s="172" t="s">
        <v>297</v>
      </c>
      <c r="G909" s="63">
        <v>908</v>
      </c>
      <c r="H909" s="63">
        <v>925</v>
      </c>
      <c r="I909" s="63" t="s">
        <v>100</v>
      </c>
      <c r="J909" s="63"/>
      <c r="K909" s="63" t="s">
        <v>470</v>
      </c>
      <c r="L909" s="175" t="s">
        <v>1427</v>
      </c>
      <c r="M909" s="63"/>
      <c r="N909" s="63"/>
      <c r="O909" s="63"/>
      <c r="Q909" s="63" t="s">
        <v>1314</v>
      </c>
      <c r="R909" s="63" t="s">
        <v>374</v>
      </c>
      <c r="S909" s="63"/>
      <c r="T909" s="63" t="s">
        <v>171</v>
      </c>
      <c r="U909" s="63" t="s">
        <v>1256</v>
      </c>
      <c r="X909" s="63">
        <v>172.3</v>
      </c>
      <c r="Y909" s="63"/>
      <c r="Z909" s="63"/>
      <c r="AA909" s="182">
        <v>10905.766968887381</v>
      </c>
      <c r="AB909" s="61">
        <v>0.17399999999999999</v>
      </c>
      <c r="AC909" s="63" t="s">
        <v>1314</v>
      </c>
      <c r="AD909" s="69" t="s">
        <v>1961</v>
      </c>
      <c r="EA909" s="84"/>
      <c r="EB909" s="84"/>
      <c r="EC909" s="84"/>
    </row>
    <row r="910" spans="1:133" ht="17" x14ac:dyDescent="0.2">
      <c r="A910" s="100" t="str">
        <f>CONCATENATE(E910," ",F910)</f>
        <v>Canis latrans</v>
      </c>
      <c r="B910" s="69" t="s">
        <v>1407</v>
      </c>
      <c r="C910" s="63" t="s">
        <v>1586</v>
      </c>
      <c r="D910" s="8" t="s">
        <v>2333</v>
      </c>
      <c r="E910" s="172" t="s">
        <v>296</v>
      </c>
      <c r="F910" s="172" t="s">
        <v>297</v>
      </c>
      <c r="G910" s="63">
        <v>908</v>
      </c>
      <c r="H910" s="63">
        <v>1465</v>
      </c>
      <c r="I910" s="63" t="s">
        <v>100</v>
      </c>
      <c r="J910" s="63"/>
      <c r="K910" s="63" t="s">
        <v>470</v>
      </c>
      <c r="L910" s="175" t="s">
        <v>1437</v>
      </c>
      <c r="M910" s="63"/>
      <c r="N910" s="63"/>
      <c r="O910" s="63"/>
      <c r="Q910" s="63" t="s">
        <v>1349</v>
      </c>
      <c r="R910" s="63" t="s">
        <v>374</v>
      </c>
      <c r="S910" s="63"/>
      <c r="T910" s="63" t="s">
        <v>166</v>
      </c>
      <c r="U910" s="63" t="s">
        <v>1256</v>
      </c>
      <c r="X910" s="63">
        <v>22.92</v>
      </c>
      <c r="Y910" s="63"/>
      <c r="Z910" s="63"/>
      <c r="AA910" s="182">
        <v>7035.7873200842669</v>
      </c>
      <c r="AB910" s="61">
        <v>0.23599999999999999</v>
      </c>
      <c r="AC910" s="63" t="s">
        <v>1349</v>
      </c>
      <c r="AD910" s="69" t="s">
        <v>1961</v>
      </c>
      <c r="EA910" s="84"/>
      <c r="EB910" s="84"/>
      <c r="EC910" s="84"/>
    </row>
    <row r="911" spans="1:133" ht="17" x14ac:dyDescent="0.2">
      <c r="A911" s="100" t="str">
        <f>CONCATENATE(E911," ",F911)</f>
        <v>Canis latrans</v>
      </c>
      <c r="B911" s="69" t="s">
        <v>1407</v>
      </c>
      <c r="C911" s="63" t="s">
        <v>1586</v>
      </c>
      <c r="D911" s="8" t="s">
        <v>2333</v>
      </c>
      <c r="E911" s="172" t="s">
        <v>296</v>
      </c>
      <c r="F911" s="172" t="s">
        <v>297</v>
      </c>
      <c r="G911" s="63">
        <v>908</v>
      </c>
      <c r="H911" s="63">
        <v>1428</v>
      </c>
      <c r="I911" s="63" t="s">
        <v>100</v>
      </c>
      <c r="J911" s="63"/>
      <c r="K911" s="63" t="s">
        <v>1222</v>
      </c>
      <c r="L911" s="175" t="s">
        <v>1439</v>
      </c>
      <c r="M911" s="63"/>
      <c r="N911" s="63"/>
      <c r="O911" s="63"/>
      <c r="Q911" s="63" t="s">
        <v>1331</v>
      </c>
      <c r="R911" s="63" t="s">
        <v>2394</v>
      </c>
      <c r="S911" s="63"/>
      <c r="T911" s="63" t="s">
        <v>166</v>
      </c>
      <c r="U911" s="63" t="s">
        <v>1256</v>
      </c>
      <c r="X911" s="63">
        <v>18.45</v>
      </c>
      <c r="Y911" s="63"/>
      <c r="Z911" s="63"/>
      <c r="AA911" s="182">
        <v>9767.530021905548</v>
      </c>
      <c r="AB911" s="61">
        <v>0.22800000000000001</v>
      </c>
      <c r="AC911" s="63" t="s">
        <v>1331</v>
      </c>
      <c r="AD911" s="69" t="s">
        <v>1961</v>
      </c>
      <c r="EA911" s="84"/>
      <c r="EB911" s="84"/>
      <c r="EC911" s="84"/>
    </row>
    <row r="912" spans="1:133" ht="17" x14ac:dyDescent="0.2">
      <c r="A912" s="100" t="str">
        <f>CONCATENATE(E912," ",F912)</f>
        <v>Canis latrans</v>
      </c>
      <c r="B912" s="69" t="s">
        <v>1407</v>
      </c>
      <c r="C912" s="63" t="s">
        <v>1586</v>
      </c>
      <c r="D912" s="8" t="s">
        <v>2333</v>
      </c>
      <c r="E912" s="172" t="s">
        <v>296</v>
      </c>
      <c r="F912" s="172" t="s">
        <v>297</v>
      </c>
      <c r="G912" s="63">
        <v>908</v>
      </c>
      <c r="H912" s="63">
        <v>341</v>
      </c>
      <c r="I912" s="63" t="s">
        <v>100</v>
      </c>
      <c r="J912" s="63"/>
      <c r="K912" s="63" t="s">
        <v>1222</v>
      </c>
      <c r="L912" s="175" t="s">
        <v>1451</v>
      </c>
      <c r="M912" s="63"/>
      <c r="N912" s="63"/>
      <c r="O912" s="63"/>
      <c r="Q912" s="63" t="s">
        <v>1208</v>
      </c>
      <c r="R912" s="69" t="s">
        <v>2388</v>
      </c>
      <c r="S912" s="63"/>
      <c r="T912" s="63" t="s">
        <v>166</v>
      </c>
      <c r="U912" s="63" t="s">
        <v>1256</v>
      </c>
      <c r="X912" s="63">
        <v>17.46</v>
      </c>
      <c r="Y912" s="63"/>
      <c r="Z912" s="63"/>
      <c r="AA912" s="182">
        <v>11539.552262653106</v>
      </c>
      <c r="AB912" s="61">
        <v>0.20799999999999999</v>
      </c>
      <c r="AC912" s="63" t="s">
        <v>138</v>
      </c>
      <c r="AD912" s="69" t="s">
        <v>1961</v>
      </c>
    </row>
    <row r="913" spans="1:133" ht="17" x14ac:dyDescent="0.2">
      <c r="A913" s="100" t="str">
        <f>CONCATENATE(E913," ",F913)</f>
        <v>Canis latrans</v>
      </c>
      <c r="B913" s="69" t="s">
        <v>1407</v>
      </c>
      <c r="C913" s="63" t="s">
        <v>1586</v>
      </c>
      <c r="D913" s="8" t="s">
        <v>2333</v>
      </c>
      <c r="E913" s="172" t="s">
        <v>296</v>
      </c>
      <c r="F913" s="172" t="s">
        <v>297</v>
      </c>
      <c r="G913" s="63">
        <v>908</v>
      </c>
      <c r="H913" s="63">
        <v>1139</v>
      </c>
      <c r="I913" s="63" t="s">
        <v>100</v>
      </c>
      <c r="J913" s="63"/>
      <c r="K913" s="63" t="s">
        <v>1222</v>
      </c>
      <c r="L913" s="175" t="s">
        <v>1445</v>
      </c>
      <c r="M913" s="63"/>
      <c r="N913" s="63"/>
      <c r="O913" s="63"/>
      <c r="Q913" s="63" t="s">
        <v>1208</v>
      </c>
      <c r="R913" s="69" t="s">
        <v>2388</v>
      </c>
      <c r="S913" s="63"/>
      <c r="T913" s="63" t="s">
        <v>171</v>
      </c>
      <c r="U913" s="63" t="s">
        <v>1256</v>
      </c>
      <c r="X913" s="63">
        <v>17.07</v>
      </c>
      <c r="Y913" s="63"/>
      <c r="Z913" s="63"/>
      <c r="AA913" s="182">
        <v>10800.184934608082</v>
      </c>
      <c r="AB913" s="61">
        <v>0.20799999999999999</v>
      </c>
      <c r="AC913" s="63" t="s">
        <v>138</v>
      </c>
      <c r="AD913" s="69" t="s">
        <v>1961</v>
      </c>
    </row>
    <row r="914" spans="1:133" ht="17" x14ac:dyDescent="0.2">
      <c r="A914" s="100" t="str">
        <f>CONCATENATE(E914," ",F914)</f>
        <v>Canis latrans</v>
      </c>
      <c r="B914" s="69" t="s">
        <v>1332</v>
      </c>
      <c r="C914" s="63" t="s">
        <v>1586</v>
      </c>
      <c r="D914" s="8" t="s">
        <v>2333</v>
      </c>
      <c r="E914" s="172" t="s">
        <v>296</v>
      </c>
      <c r="F914" s="172" t="s">
        <v>297</v>
      </c>
      <c r="G914" s="63">
        <v>933</v>
      </c>
      <c r="H914" s="63">
        <v>3672</v>
      </c>
      <c r="I914" s="63" t="s">
        <v>1309</v>
      </c>
      <c r="J914" s="8" t="s">
        <v>412</v>
      </c>
      <c r="K914" s="69" t="s">
        <v>175</v>
      </c>
      <c r="M914" s="99"/>
      <c r="N914" s="61">
        <v>29.62</v>
      </c>
      <c r="O914" s="61">
        <v>-98.37</v>
      </c>
      <c r="P914" s="99">
        <v>126.402078446346</v>
      </c>
      <c r="Q914" s="63" t="s">
        <v>1980</v>
      </c>
      <c r="R914" s="69" t="s">
        <v>111</v>
      </c>
      <c r="S914" s="69" t="s">
        <v>111</v>
      </c>
      <c r="T914" s="63" t="s">
        <v>171</v>
      </c>
      <c r="U914" s="63" t="s">
        <v>1256</v>
      </c>
      <c r="X914" s="63">
        <v>21.08</v>
      </c>
      <c r="Z914" s="63"/>
      <c r="AA914" s="182">
        <v>6900.0892945050291</v>
      </c>
      <c r="AB914" s="61">
        <v>0.17</v>
      </c>
      <c r="AC914" s="63" t="s">
        <v>1423</v>
      </c>
      <c r="AD914" s="69" t="s">
        <v>1961</v>
      </c>
    </row>
    <row r="915" spans="1:133" ht="17" x14ac:dyDescent="0.2">
      <c r="A915" s="100" t="str">
        <f>CONCATENATE(E915," ",F915)</f>
        <v>Canis latrans</v>
      </c>
      <c r="B915" s="63" t="s">
        <v>1332</v>
      </c>
      <c r="C915" s="63" t="s">
        <v>1586</v>
      </c>
      <c r="D915" s="8" t="s">
        <v>2333</v>
      </c>
      <c r="E915" s="172" t="s">
        <v>296</v>
      </c>
      <c r="F915" s="172" t="s">
        <v>297</v>
      </c>
      <c r="G915" s="63">
        <v>933</v>
      </c>
      <c r="H915" s="63">
        <v>2454</v>
      </c>
      <c r="I915" s="63" t="s">
        <v>1309</v>
      </c>
      <c r="J915" s="8" t="s">
        <v>412</v>
      </c>
      <c r="K915" s="69" t="s">
        <v>175</v>
      </c>
      <c r="M915" s="99"/>
      <c r="N915" s="61">
        <v>29.62</v>
      </c>
      <c r="O915" s="61">
        <v>-98.37</v>
      </c>
      <c r="P915" s="99">
        <v>126.402078446346</v>
      </c>
      <c r="Q915" s="63" t="s">
        <v>1298</v>
      </c>
      <c r="R915" s="63" t="s">
        <v>1629</v>
      </c>
      <c r="S915" s="63" t="s">
        <v>2358</v>
      </c>
      <c r="T915" s="63" t="s">
        <v>171</v>
      </c>
      <c r="U915" s="63" t="s">
        <v>1256</v>
      </c>
      <c r="X915" s="63"/>
      <c r="Y915" s="63">
        <v>29.02</v>
      </c>
      <c r="Z915" s="63"/>
      <c r="AA915" s="181">
        <f>10^((2.86*(LOG(Y915)))+(-0.12))</f>
        <v>11569.499913492884</v>
      </c>
      <c r="AB915" s="61">
        <v>0.14299999999999999</v>
      </c>
      <c r="AC915" s="63" t="s">
        <v>1298</v>
      </c>
      <c r="AD915" s="69" t="s">
        <v>1961</v>
      </c>
      <c r="CX915" s="84"/>
      <c r="CY915" s="84"/>
      <c r="CZ915" s="84"/>
      <c r="DA915" s="84"/>
      <c r="DB915" s="84"/>
      <c r="DC915" s="84"/>
      <c r="DD915" s="84"/>
      <c r="DE915" s="84"/>
      <c r="DF915" s="84"/>
      <c r="DG915" s="84"/>
      <c r="DH915" s="84"/>
      <c r="DI915" s="84"/>
      <c r="DJ915" s="84"/>
      <c r="DK915" s="84"/>
      <c r="DL915" s="84"/>
      <c r="DM915" s="84"/>
      <c r="DN915" s="84"/>
      <c r="DO915" s="84"/>
      <c r="DP915" s="84"/>
      <c r="DQ915" s="84"/>
      <c r="DR915" s="84"/>
      <c r="DS915" s="84"/>
      <c r="DT915" s="84"/>
      <c r="DU915" s="84"/>
      <c r="DV915" s="84"/>
      <c r="DW915" s="84"/>
      <c r="DX915" s="84"/>
      <c r="DY915" s="84"/>
      <c r="DZ915" s="84"/>
    </row>
    <row r="916" spans="1:133" ht="17" x14ac:dyDescent="0.2">
      <c r="A916" s="100" t="str">
        <f>CONCATENATE(E916," ",F916)</f>
        <v>Canis latrans</v>
      </c>
      <c r="B916" s="63" t="s">
        <v>1332</v>
      </c>
      <c r="C916" s="63" t="s">
        <v>1586</v>
      </c>
      <c r="D916" s="8" t="s">
        <v>2333</v>
      </c>
      <c r="E916" s="172" t="s">
        <v>296</v>
      </c>
      <c r="F916" s="172" t="s">
        <v>297</v>
      </c>
      <c r="G916" s="63">
        <v>933</v>
      </c>
      <c r="H916" s="63">
        <v>3398</v>
      </c>
      <c r="I916" s="63" t="s">
        <v>1309</v>
      </c>
      <c r="J916" s="8" t="s">
        <v>412</v>
      </c>
      <c r="K916" s="69" t="s">
        <v>175</v>
      </c>
      <c r="M916" s="99"/>
      <c r="N916" s="61">
        <v>29.62</v>
      </c>
      <c r="O916" s="61">
        <v>-98.37</v>
      </c>
      <c r="P916" s="99">
        <v>126.402078446346</v>
      </c>
      <c r="Q916" s="63" t="s">
        <v>1298</v>
      </c>
      <c r="R916" s="63" t="s">
        <v>1629</v>
      </c>
      <c r="S916" s="63" t="s">
        <v>2358</v>
      </c>
      <c r="T916" s="63" t="s">
        <v>171</v>
      </c>
      <c r="U916" s="63" t="s">
        <v>1256</v>
      </c>
      <c r="X916" s="63"/>
      <c r="Y916" s="63">
        <v>29.02</v>
      </c>
      <c r="Z916" s="63"/>
      <c r="AA916" s="181">
        <f>10^((2.86*(LOG(Y916)))+(-0.12))</f>
        <v>11569.499913492884</v>
      </c>
      <c r="AB916" s="61">
        <v>0.14299999999999999</v>
      </c>
      <c r="AC916" s="63" t="s">
        <v>1298</v>
      </c>
      <c r="AD916" s="69" t="s">
        <v>1961</v>
      </c>
      <c r="CX916" s="84"/>
      <c r="CY916" s="84"/>
      <c r="CZ916" s="84"/>
      <c r="DA916" s="84"/>
      <c r="DB916" s="84"/>
      <c r="DC916" s="84"/>
      <c r="DD916" s="84"/>
      <c r="DE916" s="84"/>
      <c r="DF916" s="84"/>
      <c r="DG916" s="84"/>
      <c r="DH916" s="84"/>
      <c r="DI916" s="84"/>
      <c r="DJ916" s="84"/>
      <c r="DK916" s="84"/>
      <c r="DL916" s="84"/>
      <c r="DM916" s="84"/>
      <c r="DN916" s="84"/>
      <c r="DO916" s="84"/>
      <c r="DP916" s="84"/>
      <c r="DQ916" s="84"/>
      <c r="DR916" s="84"/>
      <c r="DS916" s="84"/>
      <c r="DT916" s="84"/>
      <c r="DU916" s="84"/>
      <c r="DV916" s="84"/>
      <c r="DW916" s="84"/>
      <c r="DX916" s="84"/>
      <c r="DY916" s="84"/>
      <c r="DZ916" s="84"/>
    </row>
    <row r="917" spans="1:133" ht="17" x14ac:dyDescent="0.2">
      <c r="A917" s="100" t="str">
        <f>CONCATENATE(E917," ",F917)</f>
        <v>Canis latrans</v>
      </c>
      <c r="B917" s="69" t="s">
        <v>1332</v>
      </c>
      <c r="C917" s="63" t="s">
        <v>1586</v>
      </c>
      <c r="D917" s="8" t="s">
        <v>2333</v>
      </c>
      <c r="E917" s="172" t="s">
        <v>296</v>
      </c>
      <c r="F917" s="172" t="s">
        <v>297</v>
      </c>
      <c r="G917" s="63">
        <v>933</v>
      </c>
      <c r="H917" s="63">
        <v>1630</v>
      </c>
      <c r="I917" s="63" t="s">
        <v>1309</v>
      </c>
      <c r="J917" s="8" t="s">
        <v>412</v>
      </c>
      <c r="K917" s="69" t="s">
        <v>175</v>
      </c>
      <c r="M917" s="99"/>
      <c r="N917" s="61">
        <v>29.62</v>
      </c>
      <c r="O917" s="61">
        <v>-98.37</v>
      </c>
      <c r="P917" s="99">
        <v>126.402078446346</v>
      </c>
      <c r="Q917" s="63" t="s">
        <v>1293</v>
      </c>
      <c r="R917" s="63" t="s">
        <v>1629</v>
      </c>
      <c r="S917" s="63" t="s">
        <v>2359</v>
      </c>
      <c r="T917" s="63" t="s">
        <v>166</v>
      </c>
      <c r="U917" s="63" t="s">
        <v>1256</v>
      </c>
      <c r="V917" s="63">
        <v>27.69</v>
      </c>
      <c r="X917" s="63"/>
      <c r="Z917" s="63"/>
      <c r="AA917" s="181">
        <f>10^((2.7*(LOG(V917)))+(0.75))</f>
        <v>44083.085104610895</v>
      </c>
      <c r="AB917" s="61">
        <v>0.16700000000000001</v>
      </c>
      <c r="AC917" s="63" t="s">
        <v>1293</v>
      </c>
      <c r="AD917" s="69" t="s">
        <v>1961</v>
      </c>
      <c r="BK917" s="84"/>
      <c r="BL917" s="84"/>
      <c r="BM917" s="84"/>
      <c r="BN917" s="84"/>
      <c r="BO917" s="84"/>
      <c r="BP917" s="84"/>
      <c r="BQ917" s="84"/>
      <c r="BR917" s="84"/>
      <c r="BS917" s="84"/>
      <c r="BT917" s="84"/>
      <c r="BU917" s="84"/>
      <c r="BV917" s="84"/>
      <c r="BW917" s="84"/>
      <c r="BX917" s="84"/>
      <c r="BY917" s="84"/>
      <c r="BZ917" s="84"/>
      <c r="CA917" s="84"/>
      <c r="CB917" s="84"/>
      <c r="CC917" s="84"/>
      <c r="CD917" s="84"/>
      <c r="CE917" s="84"/>
      <c r="CF917" s="84"/>
      <c r="CG917" s="84"/>
      <c r="CH917" s="84"/>
      <c r="CI917" s="84"/>
      <c r="CJ917" s="84"/>
      <c r="CK917" s="84"/>
      <c r="CL917" s="84"/>
      <c r="CM917" s="84"/>
      <c r="CN917" s="84"/>
      <c r="CO917" s="84"/>
      <c r="CP917" s="84"/>
      <c r="CQ917" s="84"/>
      <c r="CR917" s="84"/>
      <c r="CS917" s="84"/>
      <c r="CT917" s="84"/>
      <c r="CU917" s="84"/>
      <c r="CV917" s="84"/>
      <c r="CW917" s="84"/>
    </row>
    <row r="918" spans="1:133" ht="17" x14ac:dyDescent="0.2">
      <c r="A918" s="100" t="str">
        <f>CONCATENATE(E918," ",F918)</f>
        <v>Canis latrans</v>
      </c>
      <c r="B918" s="69" t="s">
        <v>1332</v>
      </c>
      <c r="C918" s="63" t="s">
        <v>1586</v>
      </c>
      <c r="D918" s="8" t="s">
        <v>2333</v>
      </c>
      <c r="E918" s="172" t="s">
        <v>296</v>
      </c>
      <c r="F918" s="172" t="s">
        <v>297</v>
      </c>
      <c r="G918" s="63">
        <v>933</v>
      </c>
      <c r="H918" s="63">
        <v>1631</v>
      </c>
      <c r="I918" s="63" t="s">
        <v>1309</v>
      </c>
      <c r="J918" s="8" t="s">
        <v>412</v>
      </c>
      <c r="K918" s="69" t="s">
        <v>175</v>
      </c>
      <c r="M918" s="99"/>
      <c r="N918" s="61">
        <v>29.62</v>
      </c>
      <c r="O918" s="61">
        <v>-98.37</v>
      </c>
      <c r="P918" s="99">
        <v>126.402078446346</v>
      </c>
      <c r="Q918" s="63" t="s">
        <v>1293</v>
      </c>
      <c r="R918" s="63" t="s">
        <v>1629</v>
      </c>
      <c r="S918" s="63" t="s">
        <v>2359</v>
      </c>
      <c r="T918" s="63" t="s">
        <v>166</v>
      </c>
      <c r="U918" s="63" t="s">
        <v>1256</v>
      </c>
      <c r="V918" s="63">
        <v>28.63</v>
      </c>
      <c r="X918" s="63"/>
      <c r="Z918" s="63"/>
      <c r="AA918" s="181">
        <f>10^((2.7*(LOG(V918)))+(0.75))</f>
        <v>48241.148605253562</v>
      </c>
      <c r="AB918" s="61">
        <v>0.16700000000000001</v>
      </c>
      <c r="AC918" s="63" t="s">
        <v>1293</v>
      </c>
      <c r="AD918" s="69" t="s">
        <v>1961</v>
      </c>
      <c r="AE918" s="190"/>
      <c r="AF918" s="190"/>
      <c r="AG918" s="197"/>
      <c r="AH918" s="197"/>
      <c r="AI918" s="197"/>
      <c r="AJ918" s="197"/>
      <c r="AK918" s="197"/>
      <c r="AL918" s="197"/>
      <c r="AM918" s="197"/>
      <c r="AN918" s="197"/>
      <c r="AO918" s="197"/>
      <c r="AP918" s="197"/>
      <c r="AQ918" s="197"/>
      <c r="AR918" s="197"/>
      <c r="AS918" s="197"/>
      <c r="AT918" s="197"/>
      <c r="AU918" s="197"/>
      <c r="AV918" s="197"/>
      <c r="AW918" s="197"/>
      <c r="AX918" s="197"/>
      <c r="AY918" s="197"/>
      <c r="AZ918" s="197"/>
      <c r="BA918" s="197"/>
      <c r="BB918" s="197"/>
      <c r="BC918" s="197"/>
      <c r="BD918" s="197"/>
      <c r="BE918" s="197"/>
      <c r="BF918" s="197"/>
      <c r="BG918" s="197"/>
      <c r="BH918" s="197"/>
      <c r="BI918" s="197"/>
      <c r="BJ918" s="197"/>
      <c r="BK918" s="197"/>
      <c r="BL918" s="197"/>
      <c r="BM918" s="197"/>
      <c r="BN918" s="197"/>
      <c r="BO918" s="197"/>
      <c r="BP918" s="197"/>
      <c r="BQ918" s="197"/>
      <c r="BR918" s="197"/>
      <c r="BS918" s="197"/>
      <c r="BT918" s="197"/>
      <c r="BU918" s="197"/>
      <c r="BV918" s="197"/>
      <c r="BW918" s="197"/>
      <c r="BX918" s="197"/>
      <c r="BY918" s="197"/>
      <c r="BZ918" s="197"/>
      <c r="CA918" s="197"/>
      <c r="CB918" s="197"/>
      <c r="CC918" s="197"/>
      <c r="CD918" s="197"/>
      <c r="CE918" s="197"/>
      <c r="CF918" s="197"/>
      <c r="CG918" s="197"/>
      <c r="CH918" s="197"/>
      <c r="CI918" s="197"/>
      <c r="CJ918" s="197"/>
      <c r="CK918" s="197"/>
      <c r="CL918" s="197"/>
      <c r="CM918" s="197"/>
      <c r="CN918" s="197"/>
      <c r="CO918" s="197"/>
      <c r="CP918" s="197"/>
      <c r="CQ918" s="197"/>
      <c r="CR918" s="197"/>
      <c r="CS918" s="197"/>
      <c r="CT918" s="197"/>
      <c r="CU918" s="197"/>
      <c r="CV918" s="197"/>
      <c r="CW918" s="197"/>
      <c r="CX918" s="197"/>
      <c r="CY918" s="197"/>
      <c r="CZ918" s="197"/>
      <c r="DA918" s="197"/>
      <c r="DB918" s="197"/>
      <c r="DC918" s="197"/>
      <c r="DD918" s="197"/>
      <c r="DE918" s="197"/>
      <c r="DF918" s="197"/>
      <c r="DG918" s="197"/>
      <c r="DH918" s="197"/>
      <c r="DI918" s="197"/>
      <c r="DJ918" s="197"/>
      <c r="DK918" s="197"/>
      <c r="DL918" s="197"/>
      <c r="DM918" s="197"/>
      <c r="DN918" s="197"/>
      <c r="DO918" s="197"/>
      <c r="DP918" s="197"/>
      <c r="DQ918" s="197"/>
      <c r="DR918" s="197"/>
      <c r="DS918" s="197"/>
      <c r="DT918" s="197"/>
      <c r="DU918" s="197"/>
      <c r="DV918" s="197"/>
      <c r="DW918" s="197"/>
      <c r="DX918" s="197"/>
      <c r="DY918" s="197"/>
      <c r="DZ918" s="197"/>
    </row>
    <row r="919" spans="1:133" ht="17" x14ac:dyDescent="0.2">
      <c r="A919" s="100" t="str">
        <f>CONCATENATE(E919," ",F919)</f>
        <v>Canis latrans</v>
      </c>
      <c r="B919" s="63" t="s">
        <v>1332</v>
      </c>
      <c r="C919" s="63" t="s">
        <v>1586</v>
      </c>
      <c r="D919" s="8" t="s">
        <v>2333</v>
      </c>
      <c r="E919" s="172" t="s">
        <v>296</v>
      </c>
      <c r="F919" s="172" t="s">
        <v>297</v>
      </c>
      <c r="G919" s="63">
        <v>933</v>
      </c>
      <c r="H919" s="63">
        <v>670</v>
      </c>
      <c r="I919" s="63" t="s">
        <v>1309</v>
      </c>
      <c r="J919" s="8" t="s">
        <v>412</v>
      </c>
      <c r="K919" s="69" t="s">
        <v>175</v>
      </c>
      <c r="M919" s="99"/>
      <c r="N919" s="61">
        <v>29.62</v>
      </c>
      <c r="O919" s="61">
        <v>-98.37</v>
      </c>
      <c r="P919" s="99">
        <v>126.402078446346</v>
      </c>
      <c r="Q919" s="63" t="s">
        <v>1293</v>
      </c>
      <c r="R919" s="63" t="s">
        <v>1629</v>
      </c>
      <c r="S919" s="63" t="s">
        <v>2359</v>
      </c>
      <c r="T919" s="63" t="s">
        <v>171</v>
      </c>
      <c r="U919" s="63" t="s">
        <v>1256</v>
      </c>
      <c r="V919" s="63">
        <v>16.350000000000001</v>
      </c>
      <c r="X919" s="63"/>
      <c r="Z919" s="63"/>
      <c r="AA919" s="181">
        <f>10^((2.7*(LOG(V919)))+(0.75))</f>
        <v>10629.135510396814</v>
      </c>
      <c r="AB919" s="61">
        <v>0.16700000000000001</v>
      </c>
      <c r="AC919" s="63" t="s">
        <v>1293</v>
      </c>
      <c r="AD919" s="69" t="s">
        <v>1961</v>
      </c>
      <c r="AE919" s="190"/>
      <c r="AF919" s="190"/>
      <c r="AG919" s="197"/>
      <c r="AH919" s="197"/>
      <c r="AI919" s="197"/>
      <c r="AJ919" s="197"/>
      <c r="AK919" s="197"/>
      <c r="AL919" s="197"/>
      <c r="AM919" s="197"/>
      <c r="AN919" s="197"/>
      <c r="AO919" s="197"/>
      <c r="AP919" s="197"/>
      <c r="AQ919" s="197"/>
      <c r="AR919" s="197"/>
      <c r="AS919" s="197"/>
      <c r="AT919" s="197"/>
      <c r="AU919" s="197"/>
      <c r="AV919" s="197"/>
      <c r="AW919" s="197"/>
      <c r="AX919" s="197"/>
      <c r="AY919" s="197"/>
      <c r="AZ919" s="197"/>
      <c r="BA919" s="197"/>
      <c r="BB919" s="197"/>
      <c r="BC919" s="197"/>
      <c r="BD919" s="197"/>
      <c r="BE919" s="197"/>
      <c r="BF919" s="197"/>
      <c r="BG919" s="197"/>
      <c r="BH919" s="197"/>
      <c r="BI919" s="197"/>
      <c r="BJ919" s="197"/>
      <c r="BK919" s="197"/>
      <c r="BL919" s="197"/>
      <c r="BM919" s="197"/>
      <c r="BN919" s="197"/>
      <c r="BO919" s="197"/>
      <c r="BP919" s="197"/>
      <c r="BQ919" s="197"/>
      <c r="BR919" s="197"/>
      <c r="BS919" s="197"/>
      <c r="BT919" s="197"/>
      <c r="BU919" s="197"/>
      <c r="BV919" s="197"/>
      <c r="BW919" s="197"/>
      <c r="BX919" s="197"/>
      <c r="BY919" s="197"/>
      <c r="BZ919" s="197"/>
      <c r="CA919" s="197"/>
      <c r="CB919" s="197"/>
      <c r="CC919" s="197"/>
      <c r="CD919" s="197"/>
      <c r="CE919" s="197"/>
      <c r="CF919" s="197"/>
      <c r="CG919" s="197"/>
      <c r="CH919" s="197"/>
      <c r="CI919" s="197"/>
      <c r="CJ919" s="197"/>
      <c r="CK919" s="197"/>
      <c r="CL919" s="197"/>
      <c r="CM919" s="197"/>
      <c r="CN919" s="197"/>
      <c r="CO919" s="197"/>
      <c r="CP919" s="197"/>
      <c r="CQ919" s="197"/>
      <c r="CR919" s="197"/>
      <c r="CS919" s="197"/>
      <c r="CT919" s="197"/>
      <c r="CU919" s="197"/>
      <c r="CV919" s="197"/>
      <c r="CW919" s="197"/>
      <c r="CX919" s="197"/>
      <c r="CY919" s="197"/>
      <c r="CZ919" s="197"/>
      <c r="DA919" s="197"/>
      <c r="DB919" s="197"/>
      <c r="DC919" s="197"/>
      <c r="DD919" s="197"/>
      <c r="DE919" s="197"/>
      <c r="DF919" s="197"/>
      <c r="DG919" s="197"/>
      <c r="DH919" s="197"/>
      <c r="DI919" s="197"/>
      <c r="DJ919" s="197"/>
      <c r="DK919" s="197"/>
      <c r="DL919" s="197"/>
      <c r="DM919" s="197"/>
      <c r="DN919" s="197"/>
      <c r="DO919" s="197"/>
      <c r="DP919" s="197"/>
      <c r="DQ919" s="197"/>
      <c r="DR919" s="197"/>
      <c r="DS919" s="197"/>
      <c r="DT919" s="197"/>
      <c r="DU919" s="197"/>
      <c r="DV919" s="197"/>
      <c r="DW919" s="197"/>
      <c r="DX919" s="197"/>
      <c r="DY919" s="197"/>
      <c r="DZ919" s="197"/>
    </row>
    <row r="920" spans="1:133" ht="17" x14ac:dyDescent="0.2">
      <c r="A920" s="100" t="str">
        <f>CONCATENATE(E920," ",F920)</f>
        <v>Canis latrans</v>
      </c>
      <c r="B920" s="63" t="s">
        <v>1332</v>
      </c>
      <c r="C920" s="63" t="s">
        <v>1586</v>
      </c>
      <c r="D920" s="8" t="s">
        <v>2333</v>
      </c>
      <c r="E920" s="172" t="s">
        <v>296</v>
      </c>
      <c r="F920" s="172" t="s">
        <v>297</v>
      </c>
      <c r="G920" s="63">
        <v>933</v>
      </c>
      <c r="H920" s="63">
        <v>1622</v>
      </c>
      <c r="I920" s="63" t="s">
        <v>1309</v>
      </c>
      <c r="J920" s="8" t="s">
        <v>412</v>
      </c>
      <c r="K920" s="69" t="s">
        <v>175</v>
      </c>
      <c r="M920" s="99"/>
      <c r="N920" s="61">
        <v>29.62</v>
      </c>
      <c r="O920" s="61">
        <v>-98.37</v>
      </c>
      <c r="P920" s="99">
        <v>126.402078446346</v>
      </c>
      <c r="Q920" s="63" t="s">
        <v>1293</v>
      </c>
      <c r="R920" s="63" t="s">
        <v>1629</v>
      </c>
      <c r="S920" s="63" t="s">
        <v>2359</v>
      </c>
      <c r="T920" s="63" t="s">
        <v>171</v>
      </c>
      <c r="U920" s="63" t="s">
        <v>1256</v>
      </c>
      <c r="V920" s="63">
        <v>16.399999999999999</v>
      </c>
      <c r="X920" s="63"/>
      <c r="Z920" s="63"/>
      <c r="AA920" s="181">
        <f>10^((2.7*(LOG(V920)))+(0.75))</f>
        <v>10717.127308791674</v>
      </c>
      <c r="AB920" s="61">
        <v>0.16700000000000001</v>
      </c>
      <c r="AC920" s="63" t="s">
        <v>1293</v>
      </c>
      <c r="AD920" s="69" t="s">
        <v>1961</v>
      </c>
      <c r="AE920" s="190"/>
      <c r="AF920" s="190"/>
      <c r="AG920" s="197"/>
      <c r="AH920" s="197"/>
      <c r="AI920" s="197"/>
      <c r="AJ920" s="197"/>
      <c r="AK920" s="197"/>
      <c r="AL920" s="197"/>
      <c r="AM920" s="197"/>
      <c r="AN920" s="197"/>
      <c r="AO920" s="197"/>
      <c r="AP920" s="197"/>
      <c r="AQ920" s="197"/>
      <c r="AR920" s="197"/>
      <c r="AS920" s="197"/>
      <c r="AT920" s="197"/>
      <c r="AU920" s="197"/>
      <c r="AV920" s="197"/>
      <c r="AW920" s="197"/>
      <c r="AX920" s="197"/>
      <c r="AY920" s="197"/>
      <c r="AZ920" s="197"/>
      <c r="BA920" s="197"/>
      <c r="BB920" s="197"/>
      <c r="BC920" s="197"/>
      <c r="BD920" s="197"/>
      <c r="BE920" s="197"/>
      <c r="BF920" s="197"/>
      <c r="BG920" s="197"/>
      <c r="BH920" s="197"/>
      <c r="BI920" s="197"/>
      <c r="BJ920" s="197"/>
      <c r="BK920" s="197"/>
      <c r="BL920" s="197"/>
      <c r="BM920" s="197"/>
      <c r="BN920" s="197"/>
      <c r="BO920" s="197"/>
      <c r="BP920" s="197"/>
      <c r="BQ920" s="197"/>
      <c r="BR920" s="197"/>
      <c r="BS920" s="197"/>
      <c r="BT920" s="197"/>
      <c r="BU920" s="197"/>
      <c r="BV920" s="197"/>
      <c r="BW920" s="197"/>
      <c r="BX920" s="197"/>
      <c r="BY920" s="197"/>
      <c r="BZ920" s="197"/>
      <c r="CA920" s="197"/>
      <c r="CB920" s="197"/>
      <c r="CC920" s="197"/>
      <c r="CD920" s="197"/>
      <c r="CE920" s="197"/>
      <c r="CF920" s="197"/>
      <c r="CG920" s="197"/>
      <c r="CH920" s="197"/>
      <c r="CI920" s="197"/>
      <c r="CJ920" s="197"/>
      <c r="CK920" s="197"/>
      <c r="CL920" s="197"/>
      <c r="CM920" s="197"/>
      <c r="CN920" s="197"/>
      <c r="CO920" s="197"/>
      <c r="CP920" s="197"/>
      <c r="CQ920" s="197"/>
      <c r="CR920" s="197"/>
      <c r="CS920" s="197"/>
      <c r="CT920" s="197"/>
      <c r="CU920" s="197"/>
      <c r="CV920" s="197"/>
      <c r="CW920" s="197"/>
      <c r="CX920" s="197"/>
      <c r="CY920" s="197"/>
      <c r="CZ920" s="197"/>
      <c r="DA920" s="197"/>
      <c r="DB920" s="197"/>
      <c r="DC920" s="197"/>
      <c r="DD920" s="197"/>
      <c r="DE920" s="197"/>
      <c r="DF920" s="197"/>
      <c r="DG920" s="197"/>
      <c r="DH920" s="197"/>
      <c r="DI920" s="197"/>
      <c r="DJ920" s="197"/>
      <c r="DK920" s="197"/>
      <c r="DL920" s="197"/>
      <c r="DM920" s="197"/>
      <c r="DN920" s="197"/>
      <c r="DO920" s="197"/>
      <c r="DP920" s="197"/>
      <c r="DQ920" s="197"/>
      <c r="DR920" s="197"/>
      <c r="DS920" s="197"/>
      <c r="DT920" s="197"/>
      <c r="DU920" s="197"/>
      <c r="DV920" s="197"/>
      <c r="DW920" s="197"/>
      <c r="DX920" s="197"/>
      <c r="DY920" s="197"/>
      <c r="DZ920" s="197"/>
    </row>
    <row r="921" spans="1:133" ht="17" x14ac:dyDescent="0.2">
      <c r="A921" s="100" t="str">
        <f>CONCATENATE(E921," ",F921)</f>
        <v>Canis latrans</v>
      </c>
      <c r="B921" s="69" t="s">
        <v>1332</v>
      </c>
      <c r="C921" s="63" t="s">
        <v>1586</v>
      </c>
      <c r="D921" s="8" t="s">
        <v>2333</v>
      </c>
      <c r="E921" s="172" t="s">
        <v>296</v>
      </c>
      <c r="F921" s="172" t="s">
        <v>297</v>
      </c>
      <c r="G921" s="63">
        <v>933</v>
      </c>
      <c r="H921" s="63">
        <v>2013</v>
      </c>
      <c r="I921" s="63" t="s">
        <v>1309</v>
      </c>
      <c r="J921" s="8" t="s">
        <v>412</v>
      </c>
      <c r="K921" s="69" t="s">
        <v>175</v>
      </c>
      <c r="M921" s="99"/>
      <c r="N921" s="61">
        <v>29.62</v>
      </c>
      <c r="O921" s="61">
        <v>-98.37</v>
      </c>
      <c r="P921" s="99">
        <v>126.402078446346</v>
      </c>
      <c r="Q921" s="63" t="s">
        <v>1260</v>
      </c>
      <c r="R921" s="63" t="s">
        <v>1514</v>
      </c>
      <c r="S921" s="63" t="s">
        <v>2401</v>
      </c>
      <c r="T921" s="63" t="s">
        <v>166</v>
      </c>
      <c r="U921" s="63" t="s">
        <v>1256</v>
      </c>
      <c r="X921" s="63"/>
      <c r="Y921" s="63">
        <v>22.8</v>
      </c>
      <c r="Z921" s="63"/>
      <c r="AA921" s="182">
        <v>5758.7714605207566</v>
      </c>
      <c r="AB921" s="61">
        <v>0.154</v>
      </c>
      <c r="AC921" s="63" t="s">
        <v>1260</v>
      </c>
      <c r="AD921" s="69" t="s">
        <v>1961</v>
      </c>
    </row>
    <row r="922" spans="1:133" s="84" customFormat="1" ht="17" x14ac:dyDescent="0.2">
      <c r="A922" s="100" t="str">
        <f>CONCATENATE(E922," ",F922)</f>
        <v>Canis latrans</v>
      </c>
      <c r="B922" s="69" t="s">
        <v>1332</v>
      </c>
      <c r="C922" s="63" t="s">
        <v>1586</v>
      </c>
      <c r="D922" s="8" t="s">
        <v>2333</v>
      </c>
      <c r="E922" s="172" t="s">
        <v>296</v>
      </c>
      <c r="F922" s="172" t="s">
        <v>297</v>
      </c>
      <c r="G922" s="63">
        <v>933</v>
      </c>
      <c r="H922" s="63">
        <v>3673</v>
      </c>
      <c r="I922" s="63" t="s">
        <v>1309</v>
      </c>
      <c r="J922" s="8" t="s">
        <v>412</v>
      </c>
      <c r="K922" s="69" t="s">
        <v>175</v>
      </c>
      <c r="L922" s="175"/>
      <c r="M922" s="99"/>
      <c r="N922" s="61">
        <v>29.62</v>
      </c>
      <c r="O922" s="61">
        <v>-98.37</v>
      </c>
      <c r="P922" s="99">
        <v>126.402078446346</v>
      </c>
      <c r="Q922" s="63" t="s">
        <v>1260</v>
      </c>
      <c r="R922" s="63" t="s">
        <v>1514</v>
      </c>
      <c r="S922" s="63" t="s">
        <v>2401</v>
      </c>
      <c r="T922" s="63" t="s">
        <v>171</v>
      </c>
      <c r="U922" s="63" t="s">
        <v>1256</v>
      </c>
      <c r="V922" s="63"/>
      <c r="W922" s="63"/>
      <c r="X922" s="63"/>
      <c r="Y922" s="63">
        <v>24.79</v>
      </c>
      <c r="Z922" s="63"/>
      <c r="AA922" s="182">
        <v>7063.4386819829433</v>
      </c>
      <c r="AB922" s="61">
        <v>0.154</v>
      </c>
      <c r="AC922" s="63" t="s">
        <v>1260</v>
      </c>
      <c r="AD922" s="69" t="s">
        <v>1961</v>
      </c>
      <c r="AE922" s="63"/>
      <c r="AF922" s="63"/>
      <c r="AG922" s="76"/>
      <c r="AH922" s="76"/>
      <c r="AI922" s="76"/>
      <c r="AJ922" s="76"/>
      <c r="AK922" s="76"/>
      <c r="AL922" s="76"/>
      <c r="AM922" s="76"/>
      <c r="AN922" s="76"/>
      <c r="AO922" s="76"/>
      <c r="AP922" s="76"/>
      <c r="AQ922" s="76"/>
      <c r="AR922" s="76"/>
      <c r="AS922" s="76"/>
      <c r="AT922" s="76"/>
      <c r="AU922" s="76"/>
      <c r="AV922" s="76"/>
      <c r="AW922" s="76"/>
      <c r="AX922" s="76"/>
      <c r="AY922" s="76"/>
      <c r="AZ922" s="76"/>
      <c r="BA922" s="76"/>
      <c r="BB922" s="76"/>
      <c r="BC922" s="76"/>
      <c r="BD922" s="76"/>
      <c r="BE922" s="76"/>
      <c r="BF922" s="76"/>
      <c r="BG922" s="76"/>
      <c r="BH922" s="76"/>
      <c r="BI922" s="76"/>
      <c r="BJ922" s="76"/>
      <c r="BK922" s="10"/>
      <c r="BL922" s="10"/>
      <c r="BM922" s="10"/>
      <c r="BN922" s="10"/>
      <c r="BO922" s="10"/>
      <c r="BP922" s="10"/>
      <c r="BQ922" s="10"/>
      <c r="BR922" s="10"/>
      <c r="BS922" s="10"/>
      <c r="BT922" s="10"/>
      <c r="BU922" s="10"/>
      <c r="BV922" s="10"/>
      <c r="BW922" s="10"/>
      <c r="BX922" s="10"/>
      <c r="BY922" s="10"/>
      <c r="BZ922" s="10"/>
      <c r="CA922" s="10"/>
      <c r="CB922" s="10"/>
      <c r="CC922" s="10"/>
      <c r="CD922" s="10"/>
      <c r="CE922" s="10"/>
      <c r="CF922" s="10"/>
      <c r="CG922" s="10"/>
      <c r="CH922" s="10"/>
      <c r="CI922" s="10"/>
      <c r="CJ922" s="10"/>
      <c r="CK922" s="10"/>
      <c r="CL922" s="10"/>
      <c r="CM922" s="10"/>
      <c r="CN922" s="10"/>
      <c r="CO922" s="10"/>
      <c r="CP922" s="10"/>
      <c r="CQ922" s="10"/>
      <c r="CR922" s="10"/>
      <c r="CS922" s="10"/>
      <c r="CT922" s="10"/>
      <c r="CU922" s="10"/>
      <c r="CV922" s="10"/>
      <c r="CW922" s="10"/>
      <c r="CX922" s="10"/>
      <c r="CY922" s="10"/>
      <c r="CZ922" s="10"/>
      <c r="DA922" s="10"/>
      <c r="DB922" s="10"/>
      <c r="DC922" s="10"/>
      <c r="DD922" s="10"/>
      <c r="DE922" s="10"/>
      <c r="DF922" s="10"/>
      <c r="DG922" s="10"/>
      <c r="DH922" s="10"/>
      <c r="DI922" s="10"/>
      <c r="DJ922" s="10"/>
      <c r="DK922" s="10"/>
      <c r="DL922" s="10"/>
      <c r="DM922" s="10"/>
      <c r="DN922" s="10"/>
      <c r="DO922" s="10"/>
      <c r="DP922" s="10"/>
      <c r="DQ922" s="10"/>
      <c r="DR922" s="10"/>
      <c r="DS922" s="10"/>
      <c r="DT922" s="10"/>
      <c r="DU922" s="10"/>
      <c r="DV922" s="10"/>
      <c r="DW922" s="10"/>
      <c r="DX922" s="10"/>
      <c r="DY922" s="10"/>
      <c r="DZ922" s="10"/>
    </row>
    <row r="923" spans="1:133" ht="17" x14ac:dyDescent="0.2">
      <c r="A923" s="100" t="str">
        <f>CONCATENATE(E923," ",F923)</f>
        <v>Canis latrans</v>
      </c>
      <c r="B923" s="69" t="s">
        <v>1332</v>
      </c>
      <c r="C923" s="63" t="s">
        <v>1586</v>
      </c>
      <c r="D923" s="8" t="s">
        <v>2333</v>
      </c>
      <c r="E923" s="172" t="s">
        <v>296</v>
      </c>
      <c r="F923" s="172" t="s">
        <v>297</v>
      </c>
      <c r="G923" s="63">
        <v>933</v>
      </c>
      <c r="H923" s="63">
        <v>5697</v>
      </c>
      <c r="I923" s="63" t="s">
        <v>1309</v>
      </c>
      <c r="J923" s="8" t="s">
        <v>412</v>
      </c>
      <c r="K923" s="69" t="s">
        <v>175</v>
      </c>
      <c r="M923" s="99"/>
      <c r="N923" s="61">
        <v>29.62</v>
      </c>
      <c r="O923" s="61">
        <v>-98.37</v>
      </c>
      <c r="P923" s="99">
        <v>126.402078446346</v>
      </c>
      <c r="Q923" s="63" t="s">
        <v>1260</v>
      </c>
      <c r="R923" s="63" t="s">
        <v>1514</v>
      </c>
      <c r="S923" s="63" t="s">
        <v>2401</v>
      </c>
      <c r="T923" s="63" t="s">
        <v>166</v>
      </c>
      <c r="U923" s="63" t="s">
        <v>1256</v>
      </c>
      <c r="X923" s="63"/>
      <c r="Y923" s="63">
        <v>24.79</v>
      </c>
      <c r="Z923" s="63"/>
      <c r="AA923" s="182">
        <v>7063.4386819829433</v>
      </c>
      <c r="AB923" s="61">
        <v>0.154</v>
      </c>
      <c r="AC923" s="63" t="s">
        <v>1260</v>
      </c>
      <c r="AD923" s="69" t="s">
        <v>1961</v>
      </c>
      <c r="EA923" s="84"/>
      <c r="EB923" s="84"/>
      <c r="EC923" s="84"/>
    </row>
    <row r="924" spans="1:133" ht="17" x14ac:dyDescent="0.2">
      <c r="A924" s="100" t="str">
        <f>CONCATENATE(E924," ",F924)</f>
        <v>Canis latrans</v>
      </c>
      <c r="B924" s="63" t="s">
        <v>1332</v>
      </c>
      <c r="C924" s="63" t="s">
        <v>1586</v>
      </c>
      <c r="D924" s="8" t="s">
        <v>2333</v>
      </c>
      <c r="E924" s="172" t="s">
        <v>296</v>
      </c>
      <c r="F924" s="172" t="s">
        <v>297</v>
      </c>
      <c r="G924" s="63">
        <v>933</v>
      </c>
      <c r="H924" s="63">
        <v>164</v>
      </c>
      <c r="I924" s="63" t="s">
        <v>1309</v>
      </c>
      <c r="J924" s="8" t="s">
        <v>412</v>
      </c>
      <c r="K924" s="69" t="s">
        <v>175</v>
      </c>
      <c r="M924" s="99"/>
      <c r="N924" s="61">
        <v>29.62</v>
      </c>
      <c r="O924" s="61">
        <v>-98.37</v>
      </c>
      <c r="P924" s="99">
        <v>126.402078446346</v>
      </c>
      <c r="Q924" s="63" t="s">
        <v>2059</v>
      </c>
      <c r="R924" s="63" t="s">
        <v>1514</v>
      </c>
      <c r="S924" s="63"/>
      <c r="T924" s="63" t="s">
        <v>166</v>
      </c>
      <c r="U924" s="63" t="s">
        <v>13</v>
      </c>
      <c r="X924" s="63">
        <v>28.44</v>
      </c>
      <c r="Y924" s="10">
        <v>29.04</v>
      </c>
      <c r="Z924" s="63"/>
      <c r="AA924" s="10"/>
      <c r="AB924" s="10"/>
      <c r="AC924" s="10"/>
      <c r="AD924" s="10"/>
    </row>
    <row r="925" spans="1:133" ht="17" x14ac:dyDescent="0.2">
      <c r="A925" s="100" t="str">
        <f>CONCATENATE(E925," ",F925)</f>
        <v>Canis latrans</v>
      </c>
      <c r="B925" s="69" t="s">
        <v>1332</v>
      </c>
      <c r="C925" s="63" t="s">
        <v>1586</v>
      </c>
      <c r="D925" s="8" t="s">
        <v>2333</v>
      </c>
      <c r="E925" s="172" t="s">
        <v>296</v>
      </c>
      <c r="F925" s="172" t="s">
        <v>297</v>
      </c>
      <c r="G925" s="63">
        <v>933</v>
      </c>
      <c r="H925" s="63">
        <v>377</v>
      </c>
      <c r="I925" s="63" t="s">
        <v>1309</v>
      </c>
      <c r="J925" s="8" t="s">
        <v>412</v>
      </c>
      <c r="K925" s="69" t="s">
        <v>175</v>
      </c>
      <c r="M925" s="99"/>
      <c r="N925" s="61">
        <v>29.62</v>
      </c>
      <c r="O925" s="61">
        <v>-98.37</v>
      </c>
      <c r="P925" s="99">
        <v>126.402078446346</v>
      </c>
      <c r="Q925" s="63" t="s">
        <v>207</v>
      </c>
      <c r="R925" s="69" t="s">
        <v>2363</v>
      </c>
      <c r="S925" s="63"/>
      <c r="T925" s="63" t="s">
        <v>166</v>
      </c>
      <c r="U925" s="63" t="s">
        <v>1256</v>
      </c>
      <c r="X925" s="63">
        <v>17.45</v>
      </c>
      <c r="Y925" s="63"/>
      <c r="Z925" s="63"/>
      <c r="AA925" s="182">
        <v>7935.9561599553181</v>
      </c>
      <c r="AB925" s="61">
        <v>0.22900000000000001</v>
      </c>
      <c r="AC925" s="63" t="s">
        <v>1271</v>
      </c>
      <c r="AD925" s="69" t="s">
        <v>1961</v>
      </c>
    </row>
    <row r="926" spans="1:133" ht="17" x14ac:dyDescent="0.2">
      <c r="A926" s="100" t="str">
        <f>CONCATENATE(E926," ",F926)</f>
        <v>Canis latrans</v>
      </c>
      <c r="B926" s="69" t="s">
        <v>1332</v>
      </c>
      <c r="C926" s="63" t="s">
        <v>1586</v>
      </c>
      <c r="D926" s="8" t="s">
        <v>2333</v>
      </c>
      <c r="E926" s="172" t="s">
        <v>296</v>
      </c>
      <c r="F926" s="172" t="s">
        <v>297</v>
      </c>
      <c r="G926" s="63">
        <v>933</v>
      </c>
      <c r="H926" s="63">
        <v>450</v>
      </c>
      <c r="I926" s="63" t="s">
        <v>1309</v>
      </c>
      <c r="J926" s="8" t="s">
        <v>412</v>
      </c>
      <c r="K926" s="69" t="s">
        <v>175</v>
      </c>
      <c r="M926" s="99"/>
      <c r="N926" s="61">
        <v>29.62</v>
      </c>
      <c r="O926" s="61">
        <v>-98.37</v>
      </c>
      <c r="P926" s="99">
        <v>126.402078446346</v>
      </c>
      <c r="Q926" s="63" t="s">
        <v>207</v>
      </c>
      <c r="R926" s="69" t="s">
        <v>2363</v>
      </c>
      <c r="S926" s="63"/>
      <c r="T926" s="63" t="s">
        <v>171</v>
      </c>
      <c r="U926" s="63" t="s">
        <v>1256</v>
      </c>
      <c r="X926" s="63">
        <v>17.45</v>
      </c>
      <c r="Y926" s="63"/>
      <c r="Z926" s="63"/>
      <c r="AA926" s="182">
        <v>7935.9561599553181</v>
      </c>
      <c r="AB926" s="61">
        <v>0.22900000000000001</v>
      </c>
      <c r="AC926" s="63" t="s">
        <v>1271</v>
      </c>
      <c r="AD926" s="69" t="s">
        <v>1961</v>
      </c>
    </row>
    <row r="927" spans="1:133" s="84" customFormat="1" ht="17" x14ac:dyDescent="0.2">
      <c r="A927" s="100" t="str">
        <f>CONCATENATE(E927," ",F927)</f>
        <v>Canis latrans</v>
      </c>
      <c r="B927" s="69" t="s">
        <v>1332</v>
      </c>
      <c r="C927" s="63" t="s">
        <v>1586</v>
      </c>
      <c r="D927" s="8" t="s">
        <v>2333</v>
      </c>
      <c r="E927" s="172" t="s">
        <v>296</v>
      </c>
      <c r="F927" s="172" t="s">
        <v>297</v>
      </c>
      <c r="G927" s="63">
        <v>933</v>
      </c>
      <c r="H927" s="63">
        <v>831</v>
      </c>
      <c r="I927" s="63" t="s">
        <v>1309</v>
      </c>
      <c r="J927" s="8" t="s">
        <v>412</v>
      </c>
      <c r="K927" s="69" t="s">
        <v>175</v>
      </c>
      <c r="L927" s="175"/>
      <c r="M927" s="99"/>
      <c r="N927" s="61">
        <v>29.62</v>
      </c>
      <c r="O927" s="61">
        <v>-98.37</v>
      </c>
      <c r="P927" s="99">
        <v>126.402078446346</v>
      </c>
      <c r="Q927" s="63" t="s">
        <v>207</v>
      </c>
      <c r="R927" s="69" t="s">
        <v>2363</v>
      </c>
      <c r="S927" s="63"/>
      <c r="T927" s="63" t="s">
        <v>166</v>
      </c>
      <c r="U927" s="63" t="s">
        <v>1256</v>
      </c>
      <c r="V927" s="63"/>
      <c r="W927" s="63"/>
      <c r="X927" s="63">
        <v>7.84</v>
      </c>
      <c r="Y927" s="63"/>
      <c r="Z927" s="63"/>
      <c r="AA927" s="182">
        <v>800.8056298714198</v>
      </c>
      <c r="AB927" s="61">
        <v>0.22900000000000001</v>
      </c>
      <c r="AC927" s="63" t="s">
        <v>1271</v>
      </c>
      <c r="AD927" s="69" t="s">
        <v>1961</v>
      </c>
      <c r="AE927" s="63"/>
      <c r="AF927" s="63"/>
      <c r="AG927" s="76"/>
      <c r="AH927" s="76"/>
      <c r="AI927" s="76"/>
      <c r="AJ927" s="76"/>
      <c r="AK927" s="76"/>
      <c r="AL927" s="76"/>
      <c r="AM927" s="76"/>
      <c r="AN927" s="76"/>
      <c r="AO927" s="76"/>
      <c r="AP927" s="76"/>
      <c r="AQ927" s="76"/>
      <c r="AR927" s="76"/>
      <c r="AS927" s="76"/>
      <c r="AT927" s="76"/>
      <c r="AU927" s="76"/>
      <c r="AV927" s="76"/>
      <c r="AW927" s="76"/>
      <c r="AX927" s="76"/>
      <c r="AY927" s="76"/>
      <c r="AZ927" s="76"/>
      <c r="BA927" s="76"/>
      <c r="BB927" s="76"/>
      <c r="BC927" s="76"/>
      <c r="BD927" s="76"/>
      <c r="BE927" s="76"/>
      <c r="BF927" s="76"/>
      <c r="BG927" s="76"/>
      <c r="BH927" s="76"/>
      <c r="BI927" s="76"/>
      <c r="BJ927" s="76"/>
      <c r="BK927" s="10"/>
      <c r="BL927" s="10"/>
      <c r="BM927" s="10"/>
      <c r="BN927" s="10"/>
      <c r="BO927" s="10"/>
      <c r="BP927" s="10"/>
      <c r="BQ927" s="10"/>
      <c r="BR927" s="10"/>
      <c r="BS927" s="10"/>
      <c r="BT927" s="10"/>
      <c r="BU927" s="10"/>
      <c r="BV927" s="10"/>
      <c r="BW927" s="10"/>
      <c r="BX927" s="10"/>
      <c r="BY927" s="10"/>
      <c r="BZ927" s="10"/>
      <c r="CA927" s="10"/>
      <c r="CB927" s="10"/>
      <c r="CC927" s="10"/>
      <c r="CD927" s="10"/>
      <c r="CE927" s="10"/>
      <c r="CF927" s="10"/>
      <c r="CG927" s="10"/>
      <c r="CH927" s="10"/>
      <c r="CI927" s="10"/>
      <c r="CJ927" s="10"/>
      <c r="CK927" s="10"/>
      <c r="CL927" s="10"/>
      <c r="CM927" s="10"/>
      <c r="CN927" s="10"/>
      <c r="CO927" s="10"/>
      <c r="CP927" s="10"/>
      <c r="CQ927" s="10"/>
      <c r="CR927" s="10"/>
      <c r="CS927" s="10"/>
      <c r="CT927" s="10"/>
      <c r="CU927" s="10"/>
      <c r="CV927" s="10"/>
      <c r="CW927" s="10"/>
      <c r="CX927" s="10"/>
      <c r="CY927" s="10"/>
      <c r="CZ927" s="10"/>
      <c r="DA927" s="10"/>
      <c r="DB927" s="10"/>
      <c r="DC927" s="10"/>
      <c r="DD927" s="10"/>
      <c r="DE927" s="10"/>
      <c r="DF927" s="10"/>
      <c r="DG927" s="10"/>
      <c r="DH927" s="10"/>
      <c r="DI927" s="10"/>
      <c r="DJ927" s="10"/>
      <c r="DK927" s="10"/>
      <c r="DL927" s="10"/>
      <c r="DM927" s="10"/>
      <c r="DN927" s="10"/>
      <c r="DO927" s="10"/>
      <c r="DP927" s="10"/>
      <c r="DQ927" s="10"/>
      <c r="DR927" s="10"/>
      <c r="DS927" s="10"/>
      <c r="DT927" s="10"/>
      <c r="DU927" s="10"/>
      <c r="DV927" s="10"/>
      <c r="DW927" s="10"/>
      <c r="DX927" s="10"/>
      <c r="DY927" s="10"/>
      <c r="DZ927" s="10"/>
      <c r="EA927" s="10"/>
      <c r="EB927" s="10"/>
      <c r="EC927" s="10"/>
    </row>
    <row r="928" spans="1:133" s="84" customFormat="1" ht="17" x14ac:dyDescent="0.2">
      <c r="A928" s="100" t="str">
        <f>CONCATENATE(E928," ",F928)</f>
        <v>Canis latrans</v>
      </c>
      <c r="B928" s="69" t="s">
        <v>1332</v>
      </c>
      <c r="C928" s="63" t="s">
        <v>1586</v>
      </c>
      <c r="D928" s="8" t="s">
        <v>2333</v>
      </c>
      <c r="E928" s="172" t="s">
        <v>296</v>
      </c>
      <c r="F928" s="172" t="s">
        <v>297</v>
      </c>
      <c r="G928" s="63">
        <v>933</v>
      </c>
      <c r="H928" s="63">
        <v>1569</v>
      </c>
      <c r="I928" s="63" t="s">
        <v>1309</v>
      </c>
      <c r="J928" s="8" t="s">
        <v>412</v>
      </c>
      <c r="K928" s="69" t="s">
        <v>175</v>
      </c>
      <c r="L928" s="175"/>
      <c r="M928" s="99"/>
      <c r="N928" s="61">
        <v>29.62</v>
      </c>
      <c r="O928" s="61">
        <v>-98.37</v>
      </c>
      <c r="P928" s="99">
        <v>126.402078446346</v>
      </c>
      <c r="Q928" s="63" t="s">
        <v>207</v>
      </c>
      <c r="R928" s="69" t="s">
        <v>2363</v>
      </c>
      <c r="S928" s="63"/>
      <c r="T928" s="63" t="s">
        <v>166</v>
      </c>
      <c r="U928" s="63" t="s">
        <v>1256</v>
      </c>
      <c r="V928" s="63"/>
      <c r="W928" s="63"/>
      <c r="X928" s="63">
        <v>17.87</v>
      </c>
      <c r="Y928" s="63"/>
      <c r="Z928" s="63"/>
      <c r="AA928" s="182">
        <v>8495.8797292116833</v>
      </c>
      <c r="AB928" s="61">
        <v>0.22900000000000001</v>
      </c>
      <c r="AC928" s="63" t="s">
        <v>1271</v>
      </c>
      <c r="AD928" s="69" t="s">
        <v>1961</v>
      </c>
      <c r="AE928" s="63"/>
      <c r="AF928" s="63"/>
      <c r="AG928" s="76"/>
      <c r="AH928" s="76"/>
      <c r="AI928" s="76"/>
      <c r="AJ928" s="76"/>
      <c r="AK928" s="76"/>
      <c r="AL928" s="76"/>
      <c r="AM928" s="76"/>
      <c r="AN928" s="76"/>
      <c r="AO928" s="76"/>
      <c r="AP928" s="76"/>
      <c r="AQ928" s="76"/>
      <c r="AR928" s="76"/>
      <c r="AS928" s="76"/>
      <c r="AT928" s="76"/>
      <c r="AU928" s="76"/>
      <c r="AV928" s="76"/>
      <c r="AW928" s="76"/>
      <c r="AX928" s="76"/>
      <c r="AY928" s="76"/>
      <c r="AZ928" s="76"/>
      <c r="BA928" s="76"/>
      <c r="BB928" s="76"/>
      <c r="BC928" s="76"/>
      <c r="BD928" s="76"/>
      <c r="BE928" s="76"/>
      <c r="BF928" s="76"/>
      <c r="BG928" s="76"/>
      <c r="BH928" s="76"/>
      <c r="BI928" s="76"/>
      <c r="BJ928" s="76"/>
      <c r="BK928" s="10"/>
      <c r="BL928" s="10"/>
      <c r="BM928" s="10"/>
      <c r="BN928" s="10"/>
      <c r="BO928" s="10"/>
      <c r="BP928" s="10"/>
      <c r="BQ928" s="10"/>
      <c r="BR928" s="10"/>
      <c r="BS928" s="10"/>
      <c r="BT928" s="10"/>
      <c r="BU928" s="10"/>
      <c r="BV928" s="10"/>
      <c r="BW928" s="10"/>
      <c r="BX928" s="10"/>
      <c r="BY928" s="10"/>
      <c r="BZ928" s="10"/>
      <c r="CA928" s="10"/>
      <c r="CB928" s="10"/>
      <c r="CC928" s="10"/>
      <c r="CD928" s="10"/>
      <c r="CE928" s="10"/>
      <c r="CF928" s="10"/>
      <c r="CG928" s="10"/>
      <c r="CH928" s="10"/>
      <c r="CI928" s="10"/>
      <c r="CJ928" s="10"/>
      <c r="CK928" s="10"/>
      <c r="CL928" s="10"/>
      <c r="CM928" s="10"/>
      <c r="CN928" s="10"/>
      <c r="CO928" s="10"/>
      <c r="CP928" s="10"/>
      <c r="CQ928" s="10"/>
      <c r="CR928" s="10"/>
      <c r="CS928" s="10"/>
      <c r="CT928" s="10"/>
      <c r="CU928" s="10"/>
      <c r="CV928" s="10"/>
      <c r="CW928" s="10"/>
      <c r="CX928" s="10"/>
      <c r="CY928" s="10"/>
      <c r="CZ928" s="10"/>
      <c r="DA928" s="10"/>
      <c r="DB928" s="10"/>
      <c r="DC928" s="10"/>
      <c r="DD928" s="10"/>
      <c r="DE928" s="10"/>
      <c r="DF928" s="10"/>
      <c r="DG928" s="10"/>
      <c r="DH928" s="10"/>
      <c r="DI928" s="10"/>
      <c r="DJ928" s="10"/>
      <c r="DK928" s="10"/>
      <c r="DL928" s="10"/>
      <c r="DM928" s="10"/>
      <c r="DN928" s="10"/>
      <c r="DO928" s="10"/>
      <c r="DP928" s="10"/>
      <c r="DQ928" s="10"/>
      <c r="DR928" s="10"/>
      <c r="DS928" s="10"/>
      <c r="DT928" s="10"/>
      <c r="DU928" s="10"/>
      <c r="DV928" s="10"/>
      <c r="DW928" s="10"/>
      <c r="DX928" s="10"/>
      <c r="DY928" s="10"/>
      <c r="DZ928" s="10"/>
      <c r="EA928" s="10"/>
      <c r="EB928" s="10"/>
      <c r="EC928" s="10"/>
    </row>
    <row r="929" spans="1:130" ht="17" x14ac:dyDescent="0.2">
      <c r="A929" s="100" t="str">
        <f>CONCATENATE(E929," ",F929)</f>
        <v>Canis latrans</v>
      </c>
      <c r="B929" s="69" t="s">
        <v>1332</v>
      </c>
      <c r="C929" s="63" t="s">
        <v>1586</v>
      </c>
      <c r="D929" s="8" t="s">
        <v>2333</v>
      </c>
      <c r="E929" s="172" t="s">
        <v>296</v>
      </c>
      <c r="F929" s="172" t="s">
        <v>297</v>
      </c>
      <c r="G929" s="63">
        <v>933</v>
      </c>
      <c r="H929" s="63">
        <v>1625</v>
      </c>
      <c r="I929" s="63" t="s">
        <v>1309</v>
      </c>
      <c r="J929" s="8" t="s">
        <v>412</v>
      </c>
      <c r="K929" s="69" t="s">
        <v>175</v>
      </c>
      <c r="M929" s="99"/>
      <c r="N929" s="61">
        <v>29.62</v>
      </c>
      <c r="O929" s="61">
        <v>-98.37</v>
      </c>
      <c r="P929" s="99">
        <v>126.402078446346</v>
      </c>
      <c r="Q929" s="63" t="s">
        <v>207</v>
      </c>
      <c r="R929" s="69" t="s">
        <v>2363</v>
      </c>
      <c r="S929" s="63"/>
      <c r="T929" s="63" t="s">
        <v>166</v>
      </c>
      <c r="U929" s="63" t="s">
        <v>1256</v>
      </c>
      <c r="X929" s="63">
        <v>17.95</v>
      </c>
      <c r="Y929" s="63"/>
      <c r="Z929" s="63"/>
      <c r="AA929" s="182">
        <v>8605.3632213306482</v>
      </c>
      <c r="AB929" s="61">
        <v>0.22900000000000001</v>
      </c>
      <c r="AC929" s="63" t="s">
        <v>1271</v>
      </c>
      <c r="AD929" s="69" t="s">
        <v>1961</v>
      </c>
    </row>
    <row r="930" spans="1:130" ht="17" x14ac:dyDescent="0.2">
      <c r="A930" s="100" t="str">
        <f>CONCATENATE(E930," ",F930)</f>
        <v>Canis latrans</v>
      </c>
      <c r="B930" s="69" t="s">
        <v>1332</v>
      </c>
      <c r="C930" s="63" t="s">
        <v>1586</v>
      </c>
      <c r="D930" s="8" t="s">
        <v>2333</v>
      </c>
      <c r="E930" s="172" t="s">
        <v>296</v>
      </c>
      <c r="F930" s="172" t="s">
        <v>297</v>
      </c>
      <c r="G930" s="63">
        <v>933</v>
      </c>
      <c r="H930" s="63">
        <v>1626</v>
      </c>
      <c r="I930" s="63" t="s">
        <v>1309</v>
      </c>
      <c r="J930" s="8" t="s">
        <v>412</v>
      </c>
      <c r="K930" s="69" t="s">
        <v>175</v>
      </c>
      <c r="M930" s="99"/>
      <c r="N930" s="61">
        <v>29.62</v>
      </c>
      <c r="O930" s="61">
        <v>-98.37</v>
      </c>
      <c r="P930" s="99">
        <v>126.402078446346</v>
      </c>
      <c r="Q930" s="63" t="s">
        <v>207</v>
      </c>
      <c r="R930" s="69" t="s">
        <v>2363</v>
      </c>
      <c r="S930" s="63"/>
      <c r="T930" s="63" t="s">
        <v>166</v>
      </c>
      <c r="U930" s="63" t="s">
        <v>1256</v>
      </c>
      <c r="X930" s="63">
        <v>20.239999999999998</v>
      </c>
      <c r="Y930" s="63"/>
      <c r="Z930" s="63"/>
      <c r="AA930" s="182">
        <v>12140.854511989352</v>
      </c>
      <c r="AB930" s="61">
        <v>0.22900000000000001</v>
      </c>
      <c r="AC930" s="63" t="s">
        <v>1271</v>
      </c>
      <c r="AD930" s="69" t="s">
        <v>1961</v>
      </c>
    </row>
    <row r="931" spans="1:130" ht="17" x14ac:dyDescent="0.2">
      <c r="A931" s="100" t="str">
        <f>CONCATENATE(E931," ",F931)</f>
        <v>Canis latrans</v>
      </c>
      <c r="B931" s="69" t="s">
        <v>1332</v>
      </c>
      <c r="C931" s="63" t="s">
        <v>1586</v>
      </c>
      <c r="D931" s="8" t="s">
        <v>2333</v>
      </c>
      <c r="E931" s="172" t="s">
        <v>296</v>
      </c>
      <c r="F931" s="172" t="s">
        <v>297</v>
      </c>
      <c r="G931" s="63">
        <v>933</v>
      </c>
      <c r="H931" s="63">
        <v>1627</v>
      </c>
      <c r="I931" s="63" t="s">
        <v>1309</v>
      </c>
      <c r="J931" s="8" t="s">
        <v>412</v>
      </c>
      <c r="K931" s="69" t="s">
        <v>175</v>
      </c>
      <c r="M931" s="99"/>
      <c r="N931" s="61">
        <v>29.62</v>
      </c>
      <c r="O931" s="61">
        <v>-98.37</v>
      </c>
      <c r="P931" s="99">
        <v>126.402078446346</v>
      </c>
      <c r="Q931" s="63" t="s">
        <v>207</v>
      </c>
      <c r="R931" s="69" t="s">
        <v>2363</v>
      </c>
      <c r="S931" s="63"/>
      <c r="T931" s="63" t="s">
        <v>171</v>
      </c>
      <c r="U931" s="63" t="s">
        <v>1256</v>
      </c>
      <c r="X931" s="63">
        <v>12.37</v>
      </c>
      <c r="Y931" s="63"/>
      <c r="Z931" s="63"/>
      <c r="AA931" s="182">
        <v>2959.7887200199939</v>
      </c>
      <c r="AB931" s="61">
        <v>0.22900000000000001</v>
      </c>
      <c r="AC931" s="63" t="s">
        <v>1271</v>
      </c>
      <c r="AD931" s="69" t="s">
        <v>1961</v>
      </c>
    </row>
    <row r="932" spans="1:130" ht="17" x14ac:dyDescent="0.2">
      <c r="A932" s="100" t="str">
        <f>CONCATENATE(E932," ",F932)</f>
        <v>Canis latrans</v>
      </c>
      <c r="B932" s="69" t="s">
        <v>1332</v>
      </c>
      <c r="C932" s="63" t="s">
        <v>1586</v>
      </c>
      <c r="D932" s="8" t="s">
        <v>2333</v>
      </c>
      <c r="E932" s="172" t="s">
        <v>296</v>
      </c>
      <c r="F932" s="172" t="s">
        <v>297</v>
      </c>
      <c r="G932" s="63">
        <v>933</v>
      </c>
      <c r="H932" s="63">
        <v>1632</v>
      </c>
      <c r="I932" s="63" t="s">
        <v>1309</v>
      </c>
      <c r="J932" s="8" t="s">
        <v>412</v>
      </c>
      <c r="K932" s="69" t="s">
        <v>175</v>
      </c>
      <c r="M932" s="99"/>
      <c r="N932" s="61">
        <v>29.62</v>
      </c>
      <c r="O932" s="61">
        <v>-98.37</v>
      </c>
      <c r="P932" s="99">
        <v>126.402078446346</v>
      </c>
      <c r="Q932" s="63" t="s">
        <v>207</v>
      </c>
      <c r="R932" s="69" t="s">
        <v>2363</v>
      </c>
      <c r="S932" s="63"/>
      <c r="T932" s="63" t="s">
        <v>171</v>
      </c>
      <c r="U932" s="63" t="s">
        <v>1256</v>
      </c>
      <c r="X932" s="63">
        <v>22.71</v>
      </c>
      <c r="Y932" s="63"/>
      <c r="Z932" s="63"/>
      <c r="AA932" s="182">
        <v>16888.710493819679</v>
      </c>
      <c r="AB932" s="61">
        <v>0.22900000000000001</v>
      </c>
      <c r="AC932" s="63" t="s">
        <v>1271</v>
      </c>
      <c r="AD932" s="69" t="s">
        <v>1961</v>
      </c>
    </row>
    <row r="933" spans="1:130" ht="17" x14ac:dyDescent="0.2">
      <c r="A933" s="100" t="str">
        <f>CONCATENATE(E933," ",F933)</f>
        <v>Canis latrans</v>
      </c>
      <c r="B933" s="69" t="s">
        <v>1332</v>
      </c>
      <c r="C933" s="63" t="s">
        <v>1586</v>
      </c>
      <c r="D933" s="8" t="s">
        <v>2333</v>
      </c>
      <c r="E933" s="172" t="s">
        <v>296</v>
      </c>
      <c r="F933" s="172" t="s">
        <v>297</v>
      </c>
      <c r="G933" s="63">
        <v>933</v>
      </c>
      <c r="H933" s="63">
        <v>1633</v>
      </c>
      <c r="I933" s="63" t="s">
        <v>1309</v>
      </c>
      <c r="J933" s="8" t="s">
        <v>412</v>
      </c>
      <c r="K933" s="69" t="s">
        <v>175</v>
      </c>
      <c r="M933" s="99"/>
      <c r="N933" s="61">
        <v>29.62</v>
      </c>
      <c r="O933" s="61">
        <v>-98.37</v>
      </c>
      <c r="P933" s="99">
        <v>126.402078446346</v>
      </c>
      <c r="Q933" s="63" t="s">
        <v>207</v>
      </c>
      <c r="R933" s="69" t="s">
        <v>2363</v>
      </c>
      <c r="S933" s="63"/>
      <c r="T933" s="63" t="s">
        <v>171</v>
      </c>
      <c r="U933" s="63" t="s">
        <v>1256</v>
      </c>
      <c r="X933" s="63">
        <v>22.71</v>
      </c>
      <c r="Y933" s="63"/>
      <c r="Z933" s="63"/>
      <c r="AA933" s="182">
        <v>16888.710493819679</v>
      </c>
      <c r="AB933" s="61">
        <v>0.22900000000000001</v>
      </c>
      <c r="AC933" s="63" t="s">
        <v>1271</v>
      </c>
      <c r="AD933" s="69" t="s">
        <v>1961</v>
      </c>
    </row>
    <row r="934" spans="1:130" ht="17" x14ac:dyDescent="0.2">
      <c r="A934" s="100" t="str">
        <f>CONCATENATE(E934," ",F934)</f>
        <v>Canis latrans</v>
      </c>
      <c r="B934" s="63" t="s">
        <v>1332</v>
      </c>
      <c r="C934" s="63" t="s">
        <v>1586</v>
      </c>
      <c r="D934" s="8" t="s">
        <v>2333</v>
      </c>
      <c r="E934" s="172" t="s">
        <v>296</v>
      </c>
      <c r="F934" s="172" t="s">
        <v>297</v>
      </c>
      <c r="G934" s="63">
        <v>933</v>
      </c>
      <c r="H934" s="63">
        <v>3909</v>
      </c>
      <c r="I934" s="63" t="s">
        <v>1309</v>
      </c>
      <c r="J934" s="8" t="s">
        <v>412</v>
      </c>
      <c r="K934" s="69" t="s">
        <v>175</v>
      </c>
      <c r="M934" s="99"/>
      <c r="N934" s="61">
        <v>29.62</v>
      </c>
      <c r="O934" s="61">
        <v>-98.37</v>
      </c>
      <c r="P934" s="99">
        <v>126.402078446346</v>
      </c>
      <c r="Q934" s="63" t="s">
        <v>129</v>
      </c>
      <c r="R934" s="63" t="s">
        <v>2366</v>
      </c>
      <c r="S934" s="63"/>
      <c r="T934" s="63" t="s">
        <v>166</v>
      </c>
      <c r="U934" s="63" t="s">
        <v>13</v>
      </c>
      <c r="X934" s="63">
        <v>9.67</v>
      </c>
      <c r="Y934" s="10">
        <v>7.4</v>
      </c>
      <c r="Z934" s="63"/>
      <c r="AA934" s="10"/>
      <c r="AB934" s="10"/>
      <c r="AC934" s="10"/>
      <c r="AD934" s="10"/>
    </row>
    <row r="935" spans="1:130" ht="17" x14ac:dyDescent="0.2">
      <c r="A935" s="100" t="str">
        <f>CONCATENATE(E935," ",F935)</f>
        <v>Canis latrans</v>
      </c>
      <c r="B935" s="63" t="s">
        <v>1332</v>
      </c>
      <c r="C935" s="63" t="s">
        <v>1586</v>
      </c>
      <c r="D935" s="8" t="s">
        <v>2333</v>
      </c>
      <c r="E935" s="172" t="s">
        <v>296</v>
      </c>
      <c r="F935" s="172" t="s">
        <v>297</v>
      </c>
      <c r="G935" s="63">
        <v>933</v>
      </c>
      <c r="H935" s="63">
        <v>366</v>
      </c>
      <c r="I935" s="63" t="s">
        <v>1309</v>
      </c>
      <c r="J935" s="8" t="s">
        <v>412</v>
      </c>
      <c r="K935" s="69" t="s">
        <v>175</v>
      </c>
      <c r="M935" s="99"/>
      <c r="N935" s="61">
        <v>29.62</v>
      </c>
      <c r="O935" s="61">
        <v>-98.37</v>
      </c>
      <c r="P935" s="99">
        <v>126.402078446346</v>
      </c>
      <c r="Q935" s="63" t="s">
        <v>206</v>
      </c>
      <c r="R935" s="69" t="s">
        <v>2371</v>
      </c>
      <c r="S935" s="63"/>
      <c r="T935" s="63" t="s">
        <v>171</v>
      </c>
      <c r="U935" s="63" t="s">
        <v>13</v>
      </c>
      <c r="X935" s="63">
        <v>10.3</v>
      </c>
      <c r="Y935" s="10">
        <v>3.84</v>
      </c>
      <c r="Z935" s="63"/>
      <c r="AA935" s="10"/>
      <c r="AB935" s="10"/>
      <c r="AC935" s="10"/>
      <c r="AD935" s="10"/>
    </row>
    <row r="936" spans="1:130" ht="17" x14ac:dyDescent="0.2">
      <c r="A936" s="100" t="str">
        <f>CONCATENATE(E936," ",F936)</f>
        <v>Canis latrans</v>
      </c>
      <c r="B936" s="63" t="s">
        <v>1332</v>
      </c>
      <c r="C936" s="63" t="s">
        <v>1586</v>
      </c>
      <c r="D936" s="8" t="s">
        <v>2333</v>
      </c>
      <c r="E936" s="172" t="s">
        <v>296</v>
      </c>
      <c r="F936" s="172" t="s">
        <v>297</v>
      </c>
      <c r="G936" s="63">
        <v>933</v>
      </c>
      <c r="H936" s="63">
        <v>3912</v>
      </c>
      <c r="I936" s="63" t="s">
        <v>1309</v>
      </c>
      <c r="J936" s="8" t="s">
        <v>412</v>
      </c>
      <c r="K936" s="69" t="s">
        <v>175</v>
      </c>
      <c r="M936" s="99"/>
      <c r="N936" s="61">
        <v>29.62</v>
      </c>
      <c r="O936" s="61">
        <v>-98.37</v>
      </c>
      <c r="P936" s="99">
        <v>126.402078446346</v>
      </c>
      <c r="Q936" s="63" t="s">
        <v>206</v>
      </c>
      <c r="R936" s="69" t="s">
        <v>2371</v>
      </c>
      <c r="S936" s="63"/>
      <c r="T936" s="63" t="s">
        <v>171</v>
      </c>
      <c r="U936" s="63" t="s">
        <v>13</v>
      </c>
      <c r="X936" s="63">
        <v>10.97</v>
      </c>
      <c r="Y936" s="10">
        <v>4.4000000000000004</v>
      </c>
      <c r="Z936" s="63"/>
      <c r="AA936" s="10"/>
      <c r="AB936" s="10"/>
      <c r="AC936" s="10"/>
      <c r="AD936" s="10"/>
      <c r="AE936" s="190"/>
      <c r="AF936" s="190"/>
      <c r="AG936" s="197"/>
      <c r="AH936" s="197"/>
      <c r="AI936" s="197"/>
      <c r="AJ936" s="197"/>
      <c r="AK936" s="197"/>
      <c r="AL936" s="197"/>
      <c r="AM936" s="197"/>
      <c r="AN936" s="197"/>
      <c r="AO936" s="197"/>
      <c r="AP936" s="197"/>
      <c r="AQ936" s="197"/>
      <c r="AR936" s="197"/>
      <c r="AS936" s="197"/>
      <c r="AT936" s="197"/>
      <c r="AU936" s="197"/>
      <c r="AV936" s="197"/>
      <c r="AW936" s="197"/>
      <c r="AX936" s="197"/>
      <c r="AY936" s="197"/>
      <c r="AZ936" s="197"/>
      <c r="BA936" s="197"/>
      <c r="BB936" s="197"/>
      <c r="BC936" s="197"/>
      <c r="BD936" s="197"/>
      <c r="BE936" s="197"/>
      <c r="BF936" s="197"/>
      <c r="BG936" s="197"/>
      <c r="BH936" s="197"/>
      <c r="BI936" s="197"/>
      <c r="BJ936" s="197"/>
      <c r="BK936" s="197"/>
      <c r="BL936" s="197"/>
      <c r="BM936" s="197"/>
      <c r="BN936" s="197"/>
      <c r="BO936" s="197"/>
      <c r="BP936" s="197"/>
      <c r="BQ936" s="197"/>
      <c r="BR936" s="197"/>
      <c r="BS936" s="197"/>
      <c r="BT936" s="197"/>
      <c r="BU936" s="197"/>
      <c r="BV936" s="197"/>
      <c r="BW936" s="197"/>
      <c r="BX936" s="197"/>
      <c r="BY936" s="197"/>
      <c r="BZ936" s="197"/>
      <c r="CA936" s="197"/>
      <c r="CB936" s="197"/>
      <c r="CC936" s="197"/>
      <c r="CD936" s="197"/>
      <c r="CE936" s="197"/>
      <c r="CF936" s="197"/>
      <c r="CG936" s="197"/>
      <c r="CH936" s="197"/>
      <c r="CI936" s="197"/>
      <c r="CJ936" s="197"/>
      <c r="CK936" s="197"/>
      <c r="CL936" s="197"/>
      <c r="CM936" s="197"/>
      <c r="CN936" s="197"/>
      <c r="CO936" s="197"/>
      <c r="CP936" s="197"/>
      <c r="CQ936" s="197"/>
      <c r="CR936" s="197"/>
      <c r="CS936" s="197"/>
      <c r="CT936" s="197"/>
      <c r="CU936" s="197"/>
      <c r="CV936" s="197"/>
      <c r="CW936" s="197"/>
      <c r="CX936" s="197"/>
      <c r="CY936" s="197"/>
      <c r="CZ936" s="197"/>
      <c r="DA936" s="197"/>
      <c r="DB936" s="197"/>
      <c r="DC936" s="197"/>
      <c r="DD936" s="197"/>
      <c r="DE936" s="197"/>
      <c r="DF936" s="197"/>
      <c r="DG936" s="197"/>
      <c r="DH936" s="197"/>
      <c r="DI936" s="197"/>
      <c r="DJ936" s="197"/>
      <c r="DK936" s="197"/>
      <c r="DL936" s="197"/>
      <c r="DM936" s="197"/>
      <c r="DN936" s="197"/>
      <c r="DO936" s="197"/>
      <c r="DP936" s="197"/>
      <c r="DQ936" s="197"/>
      <c r="DR936" s="197"/>
      <c r="DS936" s="197"/>
      <c r="DT936" s="197"/>
      <c r="DU936" s="197"/>
      <c r="DV936" s="197"/>
      <c r="DW936" s="197"/>
      <c r="DX936" s="197"/>
      <c r="DY936" s="197"/>
      <c r="DZ936" s="197"/>
    </row>
    <row r="937" spans="1:130" ht="17" x14ac:dyDescent="0.2">
      <c r="A937" s="100" t="str">
        <f>CONCATENATE(E937," ",F937)</f>
        <v>Canis latrans</v>
      </c>
      <c r="B937" s="69" t="s">
        <v>1332</v>
      </c>
      <c r="C937" s="63" t="s">
        <v>1586</v>
      </c>
      <c r="D937" s="8" t="s">
        <v>2333</v>
      </c>
      <c r="E937" s="172" t="s">
        <v>296</v>
      </c>
      <c r="F937" s="172" t="s">
        <v>297</v>
      </c>
      <c r="G937" s="63">
        <v>933</v>
      </c>
      <c r="H937" s="63">
        <v>2453</v>
      </c>
      <c r="I937" s="63" t="s">
        <v>1309</v>
      </c>
      <c r="J937" s="8" t="s">
        <v>412</v>
      </c>
      <c r="K937" s="69" t="s">
        <v>175</v>
      </c>
      <c r="M937" s="99"/>
      <c r="N937" s="61">
        <v>29.62</v>
      </c>
      <c r="O937" s="61">
        <v>-98.37</v>
      </c>
      <c r="P937" s="99">
        <v>126.402078446346</v>
      </c>
      <c r="Q937" s="63" t="s">
        <v>1331</v>
      </c>
      <c r="R937" s="63" t="s">
        <v>2394</v>
      </c>
      <c r="S937" s="63"/>
      <c r="T937" s="63" t="s">
        <v>166</v>
      </c>
      <c r="U937" s="63" t="s">
        <v>1256</v>
      </c>
      <c r="X937" s="63">
        <v>15.99</v>
      </c>
      <c r="Y937" s="63"/>
      <c r="Z937" s="63"/>
      <c r="AA937" s="182">
        <v>6771.7324059875928</v>
      </c>
      <c r="AB937" s="61">
        <v>0.22800000000000001</v>
      </c>
      <c r="AC937" s="63" t="s">
        <v>1331</v>
      </c>
      <c r="AD937" s="69" t="s">
        <v>1961</v>
      </c>
      <c r="AE937" s="190"/>
      <c r="AF937" s="190"/>
      <c r="AG937" s="197"/>
      <c r="AH937" s="197"/>
      <c r="AI937" s="197"/>
      <c r="AJ937" s="197"/>
      <c r="AK937" s="197"/>
      <c r="AL937" s="197"/>
      <c r="AM937" s="197"/>
      <c r="AN937" s="197"/>
      <c r="AO937" s="197"/>
      <c r="AP937" s="197"/>
      <c r="AQ937" s="197"/>
      <c r="AR937" s="197"/>
      <c r="AS937" s="197"/>
      <c r="AT937" s="197"/>
      <c r="AU937" s="197"/>
      <c r="AV937" s="197"/>
      <c r="AW937" s="197"/>
      <c r="AX937" s="197"/>
      <c r="AY937" s="197"/>
      <c r="AZ937" s="197"/>
      <c r="BA937" s="197"/>
      <c r="BB937" s="197"/>
      <c r="BC937" s="197"/>
      <c r="BD937" s="197"/>
      <c r="BE937" s="197"/>
      <c r="BF937" s="197"/>
      <c r="BG937" s="197"/>
      <c r="BH937" s="197"/>
      <c r="BI937" s="197"/>
      <c r="BJ937" s="197"/>
      <c r="BK937" s="197"/>
      <c r="BL937" s="197"/>
      <c r="BM937" s="197"/>
      <c r="BN937" s="197"/>
      <c r="BO937" s="197"/>
      <c r="BP937" s="197"/>
      <c r="BQ937" s="197"/>
      <c r="BR937" s="197"/>
      <c r="BS937" s="197"/>
      <c r="BT937" s="197"/>
      <c r="BU937" s="197"/>
      <c r="BV937" s="197"/>
      <c r="BW937" s="197"/>
      <c r="BX937" s="197"/>
      <c r="BY937" s="197"/>
      <c r="BZ937" s="197"/>
      <c r="CA937" s="197"/>
      <c r="CB937" s="197"/>
      <c r="CC937" s="197"/>
      <c r="CD937" s="197"/>
      <c r="CE937" s="197"/>
      <c r="CF937" s="197"/>
      <c r="CG937" s="197"/>
      <c r="CH937" s="197"/>
      <c r="CI937" s="197"/>
      <c r="CJ937" s="197"/>
      <c r="CK937" s="197"/>
      <c r="CL937" s="197"/>
      <c r="CM937" s="197"/>
      <c r="CN937" s="197"/>
      <c r="CO937" s="197"/>
      <c r="CP937" s="197"/>
      <c r="CQ937" s="197"/>
      <c r="CR937" s="197"/>
      <c r="CS937" s="197"/>
      <c r="CT937" s="197"/>
      <c r="CU937" s="197"/>
      <c r="CV937" s="197"/>
      <c r="CW937" s="197"/>
      <c r="CX937" s="197"/>
      <c r="CY937" s="197"/>
      <c r="CZ937" s="197"/>
      <c r="DA937" s="197"/>
      <c r="DB937" s="197"/>
      <c r="DC937" s="197"/>
      <c r="DD937" s="197"/>
      <c r="DE937" s="197"/>
      <c r="DF937" s="197"/>
      <c r="DG937" s="197"/>
      <c r="DH937" s="197"/>
      <c r="DI937" s="197"/>
      <c r="DJ937" s="197"/>
      <c r="DK937" s="197"/>
      <c r="DL937" s="197"/>
      <c r="DM937" s="197"/>
      <c r="DN937" s="197"/>
      <c r="DO937" s="197"/>
      <c r="DP937" s="197"/>
      <c r="DQ937" s="197"/>
      <c r="DR937" s="197"/>
      <c r="DS937" s="197"/>
      <c r="DT937" s="197"/>
      <c r="DU937" s="197"/>
      <c r="DV937" s="197"/>
      <c r="DW937" s="197"/>
      <c r="DX937" s="197"/>
      <c r="DY937" s="197"/>
      <c r="DZ937" s="197"/>
    </row>
    <row r="938" spans="1:130" ht="17" x14ac:dyDescent="0.2">
      <c r="A938" s="100" t="str">
        <f>CONCATENATE(E938," ",F938)</f>
        <v>Canis latrans</v>
      </c>
      <c r="B938" s="63" t="s">
        <v>1332</v>
      </c>
      <c r="C938" s="63" t="s">
        <v>1586</v>
      </c>
      <c r="D938" s="8" t="s">
        <v>2333</v>
      </c>
      <c r="E938" s="172" t="s">
        <v>296</v>
      </c>
      <c r="F938" s="172" t="s">
        <v>297</v>
      </c>
      <c r="G938" s="63">
        <v>933</v>
      </c>
      <c r="H938" s="63">
        <v>2450</v>
      </c>
      <c r="I938" s="63" t="s">
        <v>1309</v>
      </c>
      <c r="J938" s="8" t="s">
        <v>412</v>
      </c>
      <c r="K938" s="69" t="s">
        <v>175</v>
      </c>
      <c r="M938" s="99"/>
      <c r="N938" s="61">
        <v>29.62</v>
      </c>
      <c r="O938" s="61">
        <v>-98.37</v>
      </c>
      <c r="P938" s="99">
        <v>126.402078446346</v>
      </c>
      <c r="Q938" s="63" t="s">
        <v>154</v>
      </c>
      <c r="R938" s="69" t="s">
        <v>2375</v>
      </c>
      <c r="S938" s="63"/>
      <c r="T938" s="63" t="s">
        <v>171</v>
      </c>
      <c r="U938" s="63" t="s">
        <v>13</v>
      </c>
      <c r="X938" s="63">
        <v>16.86</v>
      </c>
      <c r="Y938" s="63">
        <v>13.1</v>
      </c>
      <c r="Z938" s="63"/>
      <c r="AA938" s="10"/>
      <c r="AB938" s="10"/>
      <c r="AC938" s="10"/>
      <c r="AD938" s="10"/>
    </row>
    <row r="939" spans="1:130" ht="17" x14ac:dyDescent="0.2">
      <c r="A939" s="100" t="str">
        <f>CONCATENATE(E939," ",F939)</f>
        <v>Canis latrans</v>
      </c>
      <c r="B939" s="63" t="s">
        <v>1332</v>
      </c>
      <c r="C939" s="63" t="s">
        <v>1586</v>
      </c>
      <c r="D939" s="8" t="s">
        <v>2333</v>
      </c>
      <c r="E939" s="172" t="s">
        <v>296</v>
      </c>
      <c r="F939" s="172" t="s">
        <v>297</v>
      </c>
      <c r="G939" s="63">
        <v>933</v>
      </c>
      <c r="H939" s="63">
        <v>3915</v>
      </c>
      <c r="I939" s="63" t="s">
        <v>1309</v>
      </c>
      <c r="J939" s="8" t="s">
        <v>412</v>
      </c>
      <c r="K939" s="69" t="s">
        <v>175</v>
      </c>
      <c r="M939" s="99"/>
      <c r="N939" s="61">
        <v>29.62</v>
      </c>
      <c r="O939" s="61">
        <v>-98.37</v>
      </c>
      <c r="P939" s="99">
        <v>126.402078446346</v>
      </c>
      <c r="Q939" s="63" t="s">
        <v>154</v>
      </c>
      <c r="R939" s="69" t="s">
        <v>2375</v>
      </c>
      <c r="S939" s="63"/>
      <c r="T939" s="63" t="s">
        <v>166</v>
      </c>
      <c r="U939" s="63" t="s">
        <v>13</v>
      </c>
      <c r="X939" s="63">
        <v>15.21</v>
      </c>
      <c r="Y939" s="63">
        <v>10.74</v>
      </c>
      <c r="Z939" s="63"/>
      <c r="AA939" s="10"/>
      <c r="AB939" s="10"/>
      <c r="AC939" s="10"/>
      <c r="AD939" s="10"/>
    </row>
    <row r="940" spans="1:130" ht="17" x14ac:dyDescent="0.2">
      <c r="A940" s="100" t="str">
        <f>CONCATENATE(E940," ",F940)</f>
        <v>Canis latrans</v>
      </c>
      <c r="B940" s="63" t="s">
        <v>1332</v>
      </c>
      <c r="C940" s="63" t="s">
        <v>1586</v>
      </c>
      <c r="D940" s="8" t="s">
        <v>2333</v>
      </c>
      <c r="E940" s="172" t="s">
        <v>296</v>
      </c>
      <c r="F940" s="172" t="s">
        <v>297</v>
      </c>
      <c r="G940" s="63">
        <v>933</v>
      </c>
      <c r="H940" s="63">
        <v>3668</v>
      </c>
      <c r="I940" s="63" t="s">
        <v>1309</v>
      </c>
      <c r="J940" s="8" t="s">
        <v>412</v>
      </c>
      <c r="K940" s="69" t="s">
        <v>175</v>
      </c>
      <c r="M940" s="99"/>
      <c r="N940" s="61">
        <v>29.62</v>
      </c>
      <c r="O940" s="61">
        <v>-98.37</v>
      </c>
      <c r="P940" s="99">
        <v>126.402078446346</v>
      </c>
      <c r="Q940" s="63" t="s">
        <v>211</v>
      </c>
      <c r="R940" s="69" t="s">
        <v>2376</v>
      </c>
      <c r="S940" s="63"/>
      <c r="T940" s="63" t="s">
        <v>171</v>
      </c>
      <c r="U940" s="63" t="s">
        <v>13</v>
      </c>
      <c r="X940" s="63">
        <v>11.66</v>
      </c>
      <c r="Y940" s="10">
        <v>7.23</v>
      </c>
      <c r="Z940" s="63"/>
      <c r="AA940" s="10"/>
      <c r="AB940" s="10"/>
      <c r="AC940" s="10"/>
      <c r="AD940" s="10"/>
      <c r="BK940" s="84"/>
      <c r="BL940" s="84"/>
      <c r="BM940" s="84"/>
      <c r="BN940" s="84"/>
      <c r="BO940" s="84"/>
      <c r="BP940" s="84"/>
      <c r="BQ940" s="84"/>
      <c r="BR940" s="84"/>
      <c r="BS940" s="84"/>
      <c r="BT940" s="84"/>
      <c r="BU940" s="84"/>
      <c r="BV940" s="84"/>
      <c r="BW940" s="84"/>
      <c r="BX940" s="84"/>
      <c r="BY940" s="84"/>
      <c r="BZ940" s="84"/>
      <c r="CA940" s="84"/>
      <c r="CB940" s="84"/>
      <c r="CC940" s="84"/>
      <c r="CD940" s="84"/>
      <c r="CE940" s="84"/>
      <c r="CF940" s="84"/>
      <c r="CG940" s="84"/>
      <c r="CH940" s="84"/>
      <c r="CI940" s="84"/>
      <c r="CJ940" s="84"/>
      <c r="CK940" s="84"/>
      <c r="CL940" s="84"/>
      <c r="CM940" s="84"/>
      <c r="CN940" s="84"/>
      <c r="CO940" s="84"/>
      <c r="CP940" s="84"/>
      <c r="CQ940" s="84"/>
      <c r="CR940" s="84"/>
      <c r="CS940" s="84"/>
      <c r="CT940" s="84"/>
      <c r="CU940" s="84"/>
      <c r="CV940" s="84"/>
      <c r="CW940" s="84"/>
      <c r="CX940" s="84"/>
      <c r="CY940" s="84"/>
      <c r="CZ940" s="84"/>
      <c r="DA940" s="84"/>
      <c r="DB940" s="84"/>
      <c r="DC940" s="84"/>
      <c r="DD940" s="84"/>
      <c r="DE940" s="84"/>
      <c r="DF940" s="84"/>
      <c r="DG940" s="84"/>
      <c r="DH940" s="84"/>
      <c r="DI940" s="84"/>
      <c r="DJ940" s="84"/>
      <c r="DK940" s="84"/>
      <c r="DL940" s="84"/>
      <c r="DM940" s="84"/>
      <c r="DN940" s="84"/>
      <c r="DO940" s="84"/>
      <c r="DP940" s="84"/>
      <c r="DQ940" s="84"/>
      <c r="DR940" s="84"/>
      <c r="DS940" s="84"/>
      <c r="DT940" s="84"/>
      <c r="DU940" s="84"/>
      <c r="DV940" s="84"/>
      <c r="DW940" s="84"/>
      <c r="DX940" s="84"/>
      <c r="DY940" s="84"/>
      <c r="DZ940" s="84"/>
    </row>
    <row r="941" spans="1:130" ht="17" x14ac:dyDescent="0.2">
      <c r="A941" s="100" t="str">
        <f>CONCATENATE(E941," ",F941)</f>
        <v>Canis latrans</v>
      </c>
      <c r="B941" s="63" t="s">
        <v>1332</v>
      </c>
      <c r="C941" s="63" t="s">
        <v>1586</v>
      </c>
      <c r="D941" s="8" t="s">
        <v>2333</v>
      </c>
      <c r="E941" s="172" t="s">
        <v>296</v>
      </c>
      <c r="F941" s="172" t="s">
        <v>297</v>
      </c>
      <c r="G941" s="63">
        <v>933</v>
      </c>
      <c r="H941" s="63">
        <v>3671</v>
      </c>
      <c r="I941" s="63" t="s">
        <v>1309</v>
      </c>
      <c r="J941" s="8" t="s">
        <v>412</v>
      </c>
      <c r="K941" s="69" t="s">
        <v>175</v>
      </c>
      <c r="M941" s="99"/>
      <c r="N941" s="61">
        <v>29.62</v>
      </c>
      <c r="O941" s="61">
        <v>-98.37</v>
      </c>
      <c r="P941" s="99">
        <v>126.402078446346</v>
      </c>
      <c r="Q941" s="63" t="s">
        <v>210</v>
      </c>
      <c r="R941" s="69" t="s">
        <v>2387</v>
      </c>
      <c r="S941" s="63"/>
      <c r="T941" s="63" t="s">
        <v>171</v>
      </c>
      <c r="U941" s="63" t="s">
        <v>13</v>
      </c>
      <c r="X941" s="63">
        <v>11.93</v>
      </c>
      <c r="Y941" s="10">
        <v>4.2</v>
      </c>
      <c r="Z941" s="63"/>
      <c r="AA941" s="10"/>
      <c r="AB941" s="10"/>
      <c r="AC941" s="10"/>
      <c r="AD941" s="10"/>
    </row>
    <row r="942" spans="1:130" ht="17" x14ac:dyDescent="0.2">
      <c r="A942" s="100" t="str">
        <f>CONCATENATE(E942," ",F942)</f>
        <v>Canis latrans</v>
      </c>
      <c r="B942" s="63" t="s">
        <v>1332</v>
      </c>
      <c r="C942" s="63" t="s">
        <v>1586</v>
      </c>
      <c r="D942" s="8" t="s">
        <v>2333</v>
      </c>
      <c r="E942" s="172" t="s">
        <v>296</v>
      </c>
      <c r="F942" s="172" t="s">
        <v>297</v>
      </c>
      <c r="G942" s="63">
        <v>933</v>
      </c>
      <c r="H942" s="63">
        <v>4321</v>
      </c>
      <c r="I942" s="63" t="s">
        <v>1309</v>
      </c>
      <c r="J942" s="8" t="s">
        <v>412</v>
      </c>
      <c r="K942" s="69" t="s">
        <v>175</v>
      </c>
      <c r="M942" s="99"/>
      <c r="N942" s="61">
        <v>29.62</v>
      </c>
      <c r="O942" s="61">
        <v>-98.37</v>
      </c>
      <c r="P942" s="99">
        <v>126.402078446346</v>
      </c>
      <c r="Q942" s="63" t="s">
        <v>210</v>
      </c>
      <c r="R942" s="69" t="s">
        <v>2387</v>
      </c>
      <c r="S942" s="63"/>
      <c r="T942" s="63" t="s">
        <v>171</v>
      </c>
      <c r="U942" s="63" t="s">
        <v>13</v>
      </c>
      <c r="X942" s="63">
        <v>12.82</v>
      </c>
      <c r="Y942" s="10">
        <v>4.8</v>
      </c>
      <c r="Z942" s="63"/>
      <c r="AA942" s="10"/>
      <c r="AB942" s="10"/>
      <c r="AC942" s="10"/>
      <c r="AD942" s="10"/>
      <c r="BK942" s="76"/>
      <c r="BL942" s="76"/>
      <c r="BM942" s="76"/>
      <c r="BN942" s="76"/>
      <c r="BO942" s="76"/>
      <c r="BP942" s="76"/>
      <c r="BQ942" s="76"/>
      <c r="BR942" s="76"/>
      <c r="BS942" s="76"/>
      <c r="BT942" s="76"/>
      <c r="BU942" s="76"/>
      <c r="BV942" s="76"/>
      <c r="BW942" s="76"/>
      <c r="BX942" s="76"/>
      <c r="BY942" s="76"/>
      <c r="BZ942" s="76"/>
      <c r="CA942" s="76"/>
      <c r="CB942" s="76"/>
      <c r="CC942" s="76"/>
      <c r="CD942" s="76"/>
      <c r="CE942" s="76"/>
      <c r="CF942" s="76"/>
      <c r="CG942" s="76"/>
      <c r="CH942" s="76"/>
      <c r="CI942" s="76"/>
      <c r="CJ942" s="76"/>
      <c r="CK942" s="76"/>
      <c r="CL942" s="76"/>
      <c r="CM942" s="76"/>
      <c r="CN942" s="76"/>
      <c r="CO942" s="76"/>
      <c r="CP942" s="76"/>
      <c r="CQ942" s="76"/>
      <c r="CR942" s="76"/>
      <c r="CS942" s="76"/>
      <c r="CT942" s="76"/>
      <c r="CU942" s="76"/>
      <c r="CV942" s="76"/>
      <c r="CW942" s="76"/>
      <c r="CX942" s="76"/>
      <c r="CY942" s="76"/>
      <c r="CZ942" s="76"/>
      <c r="DA942" s="76"/>
      <c r="DB942" s="76"/>
      <c r="DC942" s="76"/>
      <c r="DD942" s="76"/>
      <c r="DE942" s="76"/>
      <c r="DF942" s="76"/>
      <c r="DG942" s="76"/>
      <c r="DH942" s="76"/>
      <c r="DI942" s="76"/>
      <c r="DJ942" s="76"/>
      <c r="DK942" s="76"/>
      <c r="DL942" s="76"/>
      <c r="DM942" s="76"/>
      <c r="DN942" s="76"/>
      <c r="DO942" s="76"/>
      <c r="DP942" s="76"/>
      <c r="DQ942" s="76"/>
      <c r="DR942" s="76"/>
      <c r="DS942" s="76"/>
      <c r="DT942" s="76"/>
      <c r="DU942" s="76"/>
      <c r="DV942" s="76"/>
      <c r="DW942" s="76"/>
      <c r="DX942" s="76"/>
      <c r="DY942" s="76"/>
      <c r="DZ942" s="76"/>
    </row>
    <row r="943" spans="1:130" ht="17" x14ac:dyDescent="0.2">
      <c r="A943" s="100" t="str">
        <f>CONCATENATE(E943," ",F943)</f>
        <v>Canis latrans</v>
      </c>
      <c r="B943" s="69" t="s">
        <v>1332</v>
      </c>
      <c r="C943" s="63" t="s">
        <v>1586</v>
      </c>
      <c r="D943" s="8" t="s">
        <v>2333</v>
      </c>
      <c r="E943" s="172" t="s">
        <v>296</v>
      </c>
      <c r="F943" s="172" t="s">
        <v>297</v>
      </c>
      <c r="G943" s="63">
        <v>933</v>
      </c>
      <c r="H943" s="63">
        <v>2118</v>
      </c>
      <c r="I943" s="63" t="s">
        <v>1309</v>
      </c>
      <c r="J943" s="8" t="s">
        <v>412</v>
      </c>
      <c r="K943" s="69" t="s">
        <v>175</v>
      </c>
      <c r="M943" s="99"/>
      <c r="N943" s="61">
        <v>29.62</v>
      </c>
      <c r="O943" s="61">
        <v>-98.37</v>
      </c>
      <c r="P943" s="99">
        <v>126.402078446346</v>
      </c>
      <c r="Q943" s="63" t="s">
        <v>1208</v>
      </c>
      <c r="R943" s="69" t="s">
        <v>2388</v>
      </c>
      <c r="S943" s="63"/>
      <c r="T943" s="63" t="s">
        <v>171</v>
      </c>
      <c r="U943" s="63" t="s">
        <v>1256</v>
      </c>
      <c r="X943" s="63">
        <v>29.42</v>
      </c>
      <c r="Y943" s="63"/>
      <c r="Z943" s="63"/>
      <c r="AA943" s="182">
        <v>53260.823502414794</v>
      </c>
      <c r="AB943" s="61">
        <v>0.20799999999999999</v>
      </c>
      <c r="AC943" s="63" t="s">
        <v>138</v>
      </c>
      <c r="AD943" s="69" t="s">
        <v>1961</v>
      </c>
    </row>
    <row r="944" spans="1:130" ht="17" x14ac:dyDescent="0.2">
      <c r="A944" s="100" t="str">
        <f>CONCATENATE(E944," ",F944)</f>
        <v>Canis latrans</v>
      </c>
      <c r="B944" s="63" t="s">
        <v>1332</v>
      </c>
      <c r="C944" s="63" t="s">
        <v>1586</v>
      </c>
      <c r="D944" s="8" t="s">
        <v>2333</v>
      </c>
      <c r="E944" s="172" t="s">
        <v>296</v>
      </c>
      <c r="F944" s="172" t="s">
        <v>297</v>
      </c>
      <c r="G944" s="63">
        <v>933</v>
      </c>
      <c r="H944" s="63">
        <v>3672</v>
      </c>
      <c r="I944" s="63" t="s">
        <v>1309</v>
      </c>
      <c r="J944" s="8" t="s">
        <v>412</v>
      </c>
      <c r="K944" s="69" t="s">
        <v>175</v>
      </c>
      <c r="M944" s="99"/>
      <c r="N944" s="61">
        <v>29.62</v>
      </c>
      <c r="O944" s="61">
        <v>-98.37</v>
      </c>
      <c r="P944" s="99">
        <v>126.402078446346</v>
      </c>
      <c r="Q944" s="63" t="s">
        <v>2217</v>
      </c>
      <c r="R944" s="69" t="s">
        <v>2388</v>
      </c>
      <c r="S944" s="63"/>
      <c r="T944" s="63" t="s">
        <v>171</v>
      </c>
      <c r="U944" s="63" t="s">
        <v>13</v>
      </c>
      <c r="X944" s="63">
        <v>20.27</v>
      </c>
      <c r="Y944" s="10">
        <v>9.58</v>
      </c>
      <c r="Z944" s="63"/>
      <c r="AA944" s="10"/>
      <c r="AB944" s="10"/>
      <c r="AC944" s="10"/>
      <c r="AD944" s="10"/>
    </row>
    <row r="945" spans="1:133" ht="17" x14ac:dyDescent="0.2">
      <c r="A945" s="100" t="str">
        <f>CONCATENATE(E945," ",F945)</f>
        <v>Canis latrans</v>
      </c>
      <c r="B945" s="63" t="s">
        <v>1332</v>
      </c>
      <c r="C945" s="63" t="s">
        <v>1586</v>
      </c>
      <c r="D945" s="8" t="s">
        <v>2333</v>
      </c>
      <c r="E945" s="172" t="s">
        <v>296</v>
      </c>
      <c r="F945" s="172" t="s">
        <v>297</v>
      </c>
      <c r="G945" s="63">
        <v>933</v>
      </c>
      <c r="H945" s="63">
        <v>3673</v>
      </c>
      <c r="I945" s="63" t="s">
        <v>1309</v>
      </c>
      <c r="J945" s="8" t="s">
        <v>412</v>
      </c>
      <c r="K945" s="69" t="s">
        <v>175</v>
      </c>
      <c r="M945" s="99"/>
      <c r="N945" s="61">
        <v>29.62</v>
      </c>
      <c r="O945" s="61">
        <v>-98.37</v>
      </c>
      <c r="P945" s="99">
        <v>126.402078446346</v>
      </c>
      <c r="Q945" s="63" t="s">
        <v>1208</v>
      </c>
      <c r="R945" s="69" t="s">
        <v>2388</v>
      </c>
      <c r="S945" s="63"/>
      <c r="T945" s="63" t="s">
        <v>171</v>
      </c>
      <c r="U945" s="63" t="s">
        <v>13</v>
      </c>
      <c r="X945" s="63">
        <v>18.66</v>
      </c>
      <c r="Y945" s="10">
        <v>8.83</v>
      </c>
      <c r="Z945" s="63"/>
      <c r="AA945" s="10"/>
      <c r="AB945" s="10"/>
      <c r="AC945" s="10"/>
      <c r="AD945" s="10"/>
      <c r="BK945" s="84"/>
      <c r="BL945" s="84"/>
      <c r="BM945" s="84"/>
      <c r="BN945" s="84"/>
      <c r="BO945" s="84"/>
      <c r="BP945" s="84"/>
      <c r="BQ945" s="84"/>
      <c r="BR945" s="84"/>
      <c r="BS945" s="84"/>
      <c r="BT945" s="84"/>
      <c r="BU945" s="84"/>
      <c r="BV945" s="84"/>
      <c r="BW945" s="84"/>
      <c r="BX945" s="84"/>
      <c r="BY945" s="84"/>
      <c r="BZ945" s="84"/>
      <c r="CA945" s="84"/>
      <c r="CB945" s="84"/>
      <c r="CC945" s="84"/>
      <c r="CD945" s="84"/>
      <c r="CE945" s="84"/>
      <c r="CF945" s="84"/>
      <c r="CG945" s="84"/>
      <c r="CH945" s="84"/>
      <c r="CI945" s="84"/>
      <c r="CJ945" s="84"/>
      <c r="CK945" s="84"/>
      <c r="CL945" s="84"/>
      <c r="CM945" s="84"/>
      <c r="CN945" s="84"/>
      <c r="CO945" s="84"/>
      <c r="CP945" s="84"/>
      <c r="CQ945" s="84"/>
      <c r="CR945" s="84"/>
      <c r="CS945" s="84"/>
      <c r="CT945" s="84"/>
      <c r="CU945" s="84"/>
      <c r="CV945" s="84"/>
      <c r="CW945" s="84"/>
    </row>
    <row r="946" spans="1:133" ht="17" x14ac:dyDescent="0.2">
      <c r="A946" s="100" t="str">
        <f>CONCATENATE(E946," ",F946)</f>
        <v>Canis latrans</v>
      </c>
      <c r="B946" s="69" t="s">
        <v>1288</v>
      </c>
      <c r="C946" s="63" t="s">
        <v>1586</v>
      </c>
      <c r="D946" s="8" t="s">
        <v>2333</v>
      </c>
      <c r="E946" s="172" t="s">
        <v>296</v>
      </c>
      <c r="F946" s="172" t="s">
        <v>297</v>
      </c>
      <c r="G946" s="63">
        <v>1295</v>
      </c>
      <c r="H946" s="63">
        <v>3</v>
      </c>
      <c r="I946" s="63" t="s">
        <v>624</v>
      </c>
      <c r="J946" s="63"/>
      <c r="K946" s="63" t="s">
        <v>175</v>
      </c>
      <c r="M946" s="63"/>
      <c r="N946" s="63"/>
      <c r="O946" s="63"/>
      <c r="Q946" s="63" t="s">
        <v>1293</v>
      </c>
      <c r="R946" s="63" t="s">
        <v>1629</v>
      </c>
      <c r="S946" s="63" t="s">
        <v>2359</v>
      </c>
      <c r="T946" s="63" t="s">
        <v>166</v>
      </c>
      <c r="U946" s="63" t="s">
        <v>1256</v>
      </c>
      <c r="V946" s="63">
        <v>27.3</v>
      </c>
      <c r="X946" s="63"/>
      <c r="Z946" s="63"/>
      <c r="AA946" s="181">
        <f>10^((2.7*(LOG(V946)))+(0.75))</f>
        <v>42426.689632967689</v>
      </c>
      <c r="AB946" s="61">
        <v>0.16700000000000001</v>
      </c>
      <c r="AC946" s="63" t="s">
        <v>1293</v>
      </c>
      <c r="AD946" s="69" t="s">
        <v>1961</v>
      </c>
    </row>
    <row r="947" spans="1:133" ht="17" x14ac:dyDescent="0.2">
      <c r="A947" s="100" t="str">
        <f>CONCATENATE(E947," ",F947)</f>
        <v>Canis latrans</v>
      </c>
      <c r="B947" s="69" t="s">
        <v>1288</v>
      </c>
      <c r="C947" s="63" t="s">
        <v>1586</v>
      </c>
      <c r="D947" s="8" t="s">
        <v>2333</v>
      </c>
      <c r="E947" s="172" t="s">
        <v>296</v>
      </c>
      <c r="F947" s="172" t="s">
        <v>297</v>
      </c>
      <c r="G947" s="63">
        <v>1295</v>
      </c>
      <c r="H947" s="63">
        <v>1</v>
      </c>
      <c r="I947" s="63" t="s">
        <v>624</v>
      </c>
      <c r="J947" s="63"/>
      <c r="K947" s="63" t="s">
        <v>175</v>
      </c>
      <c r="M947" s="63"/>
      <c r="N947" s="63"/>
      <c r="O947" s="63"/>
      <c r="Q947" s="63" t="s">
        <v>1260</v>
      </c>
      <c r="R947" s="63" t="s">
        <v>1514</v>
      </c>
      <c r="S947" s="63" t="s">
        <v>2401</v>
      </c>
      <c r="T947" s="63" t="s">
        <v>166</v>
      </c>
      <c r="U947" s="63" t="s">
        <v>1256</v>
      </c>
      <c r="X947" s="63"/>
      <c r="Y947" s="63">
        <v>51.25</v>
      </c>
      <c r="Z947" s="63"/>
      <c r="AA947" s="182">
        <v>41566.568774784311</v>
      </c>
      <c r="AB947" s="61">
        <v>0.154</v>
      </c>
      <c r="AC947" s="63" t="s">
        <v>1260</v>
      </c>
      <c r="AD947" s="69" t="s">
        <v>1961</v>
      </c>
      <c r="BK947" s="84"/>
      <c r="BL947" s="84"/>
      <c r="BM947" s="84"/>
      <c r="BN947" s="84"/>
      <c r="BO947" s="84"/>
      <c r="BP947" s="84"/>
      <c r="BQ947" s="84"/>
      <c r="BR947" s="84"/>
      <c r="BS947" s="84"/>
      <c r="BT947" s="84"/>
      <c r="BU947" s="84"/>
      <c r="BV947" s="84"/>
      <c r="BW947" s="84"/>
      <c r="BX947" s="84"/>
      <c r="BY947" s="84"/>
      <c r="BZ947" s="84"/>
      <c r="CA947" s="84"/>
      <c r="CB947" s="84"/>
      <c r="CC947" s="84"/>
      <c r="CD947" s="84"/>
      <c r="CE947" s="84"/>
      <c r="CF947" s="84"/>
      <c r="CG947" s="84"/>
      <c r="CH947" s="84"/>
      <c r="CI947" s="84"/>
      <c r="CJ947" s="84"/>
      <c r="CK947" s="84"/>
      <c r="CL947" s="84"/>
      <c r="CM947" s="84"/>
      <c r="CN947" s="84"/>
      <c r="CO947" s="84"/>
      <c r="CP947" s="84"/>
      <c r="CQ947" s="84"/>
      <c r="CR947" s="84"/>
      <c r="CS947" s="84"/>
      <c r="CT947" s="84"/>
      <c r="CU947" s="84"/>
      <c r="CV947" s="84"/>
      <c r="CW947" s="84"/>
    </row>
    <row r="948" spans="1:133" ht="17" x14ac:dyDescent="0.2">
      <c r="A948" s="100" t="str">
        <f>CONCATENATE(E948," ",F948)</f>
        <v>Canis latrans</v>
      </c>
      <c r="B948" s="83" t="s">
        <v>1845</v>
      </c>
      <c r="C948" s="83" t="s">
        <v>1586</v>
      </c>
      <c r="D948" s="8" t="s">
        <v>2333</v>
      </c>
      <c r="E948" s="129" t="s">
        <v>296</v>
      </c>
      <c r="F948" s="129" t="s">
        <v>297</v>
      </c>
      <c r="G948" s="83">
        <v>30967</v>
      </c>
      <c r="H948" s="81">
        <v>1067</v>
      </c>
      <c r="I948" s="83" t="s">
        <v>249</v>
      </c>
      <c r="J948" s="81" t="s">
        <v>241</v>
      </c>
      <c r="K948" s="83" t="s">
        <v>175</v>
      </c>
      <c r="L948" s="185" t="s">
        <v>395</v>
      </c>
      <c r="M948" s="186">
        <v>30</v>
      </c>
      <c r="N948" s="80">
        <v>29.62</v>
      </c>
      <c r="O948" s="80">
        <v>-98.37</v>
      </c>
      <c r="P948" s="85">
        <v>126.402078446346</v>
      </c>
      <c r="Q948" s="83" t="s">
        <v>1298</v>
      </c>
      <c r="R948" s="63" t="s">
        <v>1629</v>
      </c>
      <c r="S948" s="63" t="s">
        <v>2358</v>
      </c>
      <c r="T948" s="81" t="s">
        <v>171</v>
      </c>
      <c r="U948" s="81" t="s">
        <v>13</v>
      </c>
      <c r="V948" s="81">
        <v>11.57</v>
      </c>
      <c r="W948" s="81"/>
      <c r="X948" s="130"/>
      <c r="Y948" s="130"/>
      <c r="Z948" s="83"/>
      <c r="AA948" s="187"/>
      <c r="AB948" s="188"/>
      <c r="AC948" s="83"/>
      <c r="AD948" s="83" t="s">
        <v>1872</v>
      </c>
    </row>
    <row r="949" spans="1:133" ht="17" x14ac:dyDescent="0.2">
      <c r="A949" s="100" t="str">
        <f>CONCATENATE(E949," ",F949)</f>
        <v>Canis latrans</v>
      </c>
      <c r="B949" s="69" t="s">
        <v>1845</v>
      </c>
      <c r="C949" s="69" t="s">
        <v>1586</v>
      </c>
      <c r="D949" s="8" t="s">
        <v>2333</v>
      </c>
      <c r="E949" s="106" t="s">
        <v>296</v>
      </c>
      <c r="F949" s="106" t="s">
        <v>297</v>
      </c>
      <c r="G949" s="69">
        <v>30967</v>
      </c>
      <c r="H949" s="63">
        <v>52</v>
      </c>
      <c r="I949" s="69" t="s">
        <v>249</v>
      </c>
      <c r="J949" s="63" t="s">
        <v>241</v>
      </c>
      <c r="K949" s="69" t="s">
        <v>175</v>
      </c>
      <c r="L949" s="175" t="s">
        <v>395</v>
      </c>
      <c r="M949" s="134">
        <v>30</v>
      </c>
      <c r="N949" s="61">
        <v>29.62</v>
      </c>
      <c r="O949" s="61">
        <v>-98.37</v>
      </c>
      <c r="P949" s="99">
        <v>126.402078446346</v>
      </c>
      <c r="Q949" s="69" t="s">
        <v>1298</v>
      </c>
      <c r="R949" s="63" t="s">
        <v>1629</v>
      </c>
      <c r="S949" s="63" t="s">
        <v>2358</v>
      </c>
      <c r="T949" s="63" t="s">
        <v>171</v>
      </c>
      <c r="U949" s="63" t="s">
        <v>13</v>
      </c>
      <c r="V949" s="63">
        <v>11.39</v>
      </c>
      <c r="W949" s="63">
        <v>35.61</v>
      </c>
      <c r="X949" s="119">
        <v>23.34</v>
      </c>
      <c r="Y949" s="119">
        <v>30.29</v>
      </c>
      <c r="AA949" s="181">
        <f>10^((2.86*(LOG(Y949)))+(-0.12))</f>
        <v>13077.234806785315</v>
      </c>
      <c r="AC949" s="63" t="s">
        <v>1298</v>
      </c>
      <c r="AD949" s="69" t="s">
        <v>1876</v>
      </c>
    </row>
    <row r="950" spans="1:133" ht="17" x14ac:dyDescent="0.2">
      <c r="A950" s="100" t="str">
        <f>CONCATENATE(E950," ",F950)</f>
        <v>Canis latrans</v>
      </c>
      <c r="B950" s="69" t="s">
        <v>1845</v>
      </c>
      <c r="C950" s="69" t="s">
        <v>1586</v>
      </c>
      <c r="D950" s="8" t="s">
        <v>2333</v>
      </c>
      <c r="E950" s="106" t="s">
        <v>296</v>
      </c>
      <c r="F950" s="106" t="s">
        <v>297</v>
      </c>
      <c r="G950" s="69">
        <v>30967</v>
      </c>
      <c r="H950" s="63">
        <v>1563</v>
      </c>
      <c r="I950" s="69" t="s">
        <v>249</v>
      </c>
      <c r="J950" s="63" t="s">
        <v>241</v>
      </c>
      <c r="K950" s="69" t="s">
        <v>175</v>
      </c>
      <c r="L950" s="175" t="s">
        <v>395</v>
      </c>
      <c r="M950" s="134">
        <v>30</v>
      </c>
      <c r="N950" s="61">
        <v>29.62</v>
      </c>
      <c r="O950" s="61">
        <v>-98.37</v>
      </c>
      <c r="P950" s="99">
        <v>126.402078446346</v>
      </c>
      <c r="Q950" s="69" t="s">
        <v>1298</v>
      </c>
      <c r="R950" s="63" t="s">
        <v>1629</v>
      </c>
      <c r="S950" s="63" t="s">
        <v>2358</v>
      </c>
      <c r="T950" s="63" t="s">
        <v>166</v>
      </c>
      <c r="U950" s="63" t="s">
        <v>13</v>
      </c>
      <c r="V950" s="63">
        <v>12.06</v>
      </c>
      <c r="W950" s="63">
        <v>40.76</v>
      </c>
      <c r="X950" s="119">
        <v>26.79</v>
      </c>
      <c r="Y950" s="119">
        <v>29</v>
      </c>
      <c r="AA950" s="181">
        <f>10^((2.86*(LOG(Y950)))+(-0.12))</f>
        <v>11546.710412378925</v>
      </c>
      <c r="AC950" s="63" t="s">
        <v>1298</v>
      </c>
      <c r="AD950" s="69" t="s">
        <v>1875</v>
      </c>
      <c r="BK950" s="76"/>
      <c r="BL950" s="76"/>
      <c r="BM950" s="76"/>
      <c r="BN950" s="76"/>
      <c r="BO950" s="76"/>
      <c r="BP950" s="76"/>
      <c r="BQ950" s="76"/>
      <c r="BR950" s="76"/>
      <c r="BS950" s="76"/>
      <c r="BT950" s="76"/>
      <c r="BU950" s="76"/>
      <c r="BV950" s="76"/>
      <c r="BW950" s="76"/>
      <c r="BX950" s="76"/>
      <c r="BY950" s="76"/>
      <c r="BZ950" s="76"/>
      <c r="CA950" s="76"/>
      <c r="CB950" s="76"/>
      <c r="CC950" s="76"/>
      <c r="CD950" s="76"/>
      <c r="CE950" s="76"/>
      <c r="CF950" s="76"/>
      <c r="CG950" s="76"/>
      <c r="CH950" s="76"/>
      <c r="CI950" s="76"/>
      <c r="CJ950" s="76"/>
      <c r="CK950" s="76"/>
      <c r="CL950" s="76"/>
      <c r="CM950" s="76"/>
      <c r="CN950" s="76"/>
      <c r="CO950" s="76"/>
      <c r="CP950" s="76"/>
      <c r="CQ950" s="76"/>
      <c r="CR950" s="76"/>
      <c r="CS950" s="76"/>
      <c r="CT950" s="76"/>
      <c r="CU950" s="76"/>
      <c r="CV950" s="76"/>
      <c r="CW950" s="76"/>
      <c r="CX950" s="76"/>
      <c r="CY950" s="76"/>
      <c r="CZ950" s="76"/>
      <c r="DA950" s="76"/>
      <c r="DB950" s="76"/>
      <c r="DC950" s="76"/>
      <c r="DD950" s="76"/>
      <c r="DE950" s="76"/>
      <c r="DF950" s="76"/>
      <c r="DG950" s="76"/>
      <c r="DH950" s="76"/>
      <c r="DI950" s="76"/>
      <c r="DJ950" s="76"/>
      <c r="DK950" s="76"/>
      <c r="DL950" s="76"/>
      <c r="DM950" s="76"/>
      <c r="DN950" s="76"/>
      <c r="DO950" s="76"/>
      <c r="DP950" s="76"/>
      <c r="DQ950" s="76"/>
      <c r="DR950" s="76"/>
      <c r="DS950" s="76"/>
      <c r="DT950" s="76"/>
      <c r="DU950" s="76"/>
      <c r="DV950" s="76"/>
      <c r="DW950" s="76"/>
      <c r="DX950" s="76"/>
      <c r="DY950" s="76"/>
      <c r="DZ950" s="76"/>
      <c r="EA950" s="84"/>
      <c r="EB950" s="84"/>
      <c r="EC950" s="84"/>
    </row>
    <row r="951" spans="1:133" ht="17" x14ac:dyDescent="0.2">
      <c r="A951" s="100" t="str">
        <f>CONCATENATE(E951," ",F951)</f>
        <v>Canis latrans</v>
      </c>
      <c r="B951" s="69" t="s">
        <v>1845</v>
      </c>
      <c r="C951" s="69" t="s">
        <v>1586</v>
      </c>
      <c r="D951" s="8" t="s">
        <v>2333</v>
      </c>
      <c r="E951" s="106" t="s">
        <v>296</v>
      </c>
      <c r="F951" s="106" t="s">
        <v>297</v>
      </c>
      <c r="G951" s="69">
        <v>30967</v>
      </c>
      <c r="H951" s="63">
        <v>1348</v>
      </c>
      <c r="I951" s="69" t="s">
        <v>249</v>
      </c>
      <c r="J951" s="63" t="s">
        <v>241</v>
      </c>
      <c r="K951" s="69" t="s">
        <v>175</v>
      </c>
      <c r="L951" s="175" t="s">
        <v>395</v>
      </c>
      <c r="M951" s="134">
        <v>30</v>
      </c>
      <c r="N951" s="61">
        <v>29.62</v>
      </c>
      <c r="O951" s="61">
        <v>-98.37</v>
      </c>
      <c r="P951" s="99">
        <v>126.402078446346</v>
      </c>
      <c r="Q951" s="69" t="s">
        <v>1770</v>
      </c>
      <c r="R951" s="63" t="s">
        <v>1514</v>
      </c>
      <c r="T951" s="63" t="s">
        <v>166</v>
      </c>
      <c r="U951" s="63" t="s">
        <v>13</v>
      </c>
      <c r="X951" s="119">
        <v>25.7</v>
      </c>
      <c r="Y951" s="119">
        <v>20.59</v>
      </c>
      <c r="AA951" s="182">
        <f>10^((2.5*(LOG(X951)))+(0.37))</f>
        <v>7849.3339823216638</v>
      </c>
      <c r="AC951" s="9" t="s">
        <v>1260</v>
      </c>
      <c r="AD951" s="69" t="s">
        <v>1872</v>
      </c>
      <c r="BK951" s="76"/>
      <c r="BL951" s="76"/>
      <c r="BM951" s="76"/>
      <c r="BN951" s="76"/>
      <c r="BO951" s="76"/>
      <c r="BP951" s="76"/>
      <c r="BQ951" s="76"/>
      <c r="BR951" s="76"/>
      <c r="BS951" s="76"/>
      <c r="BT951" s="76"/>
      <c r="BU951" s="76"/>
      <c r="BV951" s="76"/>
      <c r="BW951" s="76"/>
      <c r="BX951" s="76"/>
      <c r="BY951" s="76"/>
      <c r="BZ951" s="76"/>
      <c r="CA951" s="76"/>
      <c r="CB951" s="76"/>
      <c r="CC951" s="76"/>
      <c r="CD951" s="76"/>
      <c r="CE951" s="76"/>
      <c r="CF951" s="76"/>
      <c r="CG951" s="76"/>
      <c r="CH951" s="76"/>
      <c r="CI951" s="76"/>
      <c r="CJ951" s="76"/>
      <c r="CK951" s="76"/>
      <c r="CL951" s="76"/>
      <c r="CM951" s="76"/>
      <c r="CN951" s="76"/>
      <c r="CO951" s="76"/>
      <c r="CP951" s="76"/>
      <c r="CQ951" s="76"/>
      <c r="CR951" s="76"/>
      <c r="CS951" s="76"/>
      <c r="CT951" s="76"/>
      <c r="CU951" s="76"/>
      <c r="CV951" s="76"/>
      <c r="CW951" s="76"/>
      <c r="CX951" s="76"/>
      <c r="CY951" s="76"/>
      <c r="CZ951" s="76"/>
      <c r="DA951" s="76"/>
      <c r="DB951" s="76"/>
      <c r="DC951" s="76"/>
      <c r="DD951" s="76"/>
      <c r="DE951" s="76"/>
      <c r="DF951" s="76"/>
      <c r="DG951" s="76"/>
      <c r="DH951" s="76"/>
      <c r="DI951" s="76"/>
      <c r="DJ951" s="76"/>
      <c r="DK951" s="76"/>
      <c r="DL951" s="76"/>
      <c r="DM951" s="76"/>
      <c r="DN951" s="76"/>
      <c r="DO951" s="76"/>
      <c r="DP951" s="76"/>
      <c r="DQ951" s="76"/>
      <c r="DR951" s="76"/>
      <c r="DS951" s="76"/>
      <c r="DT951" s="76"/>
      <c r="DU951" s="76"/>
      <c r="DV951" s="76"/>
      <c r="DW951" s="76"/>
      <c r="DX951" s="76"/>
      <c r="DY951" s="76"/>
      <c r="DZ951" s="76"/>
    </row>
    <row r="952" spans="1:133" ht="17" x14ac:dyDescent="0.2">
      <c r="A952" s="100" t="str">
        <f>CONCATENATE(E952," ",F952)</f>
        <v>Canis latrans</v>
      </c>
      <c r="B952" s="69" t="s">
        <v>1844</v>
      </c>
      <c r="C952" s="69" t="s">
        <v>1586</v>
      </c>
      <c r="D952" s="8" t="s">
        <v>2333</v>
      </c>
      <c r="E952" s="106" t="s">
        <v>296</v>
      </c>
      <c r="F952" s="106" t="s">
        <v>297</v>
      </c>
      <c r="G952" s="69">
        <v>30967</v>
      </c>
      <c r="H952" s="69">
        <v>1616</v>
      </c>
      <c r="I952" s="69" t="s">
        <v>249</v>
      </c>
      <c r="J952" s="8" t="s">
        <v>241</v>
      </c>
      <c r="K952" s="69" t="s">
        <v>175</v>
      </c>
      <c r="L952" s="175" t="s">
        <v>395</v>
      </c>
      <c r="M952" s="134">
        <v>30</v>
      </c>
      <c r="N952" s="61">
        <v>29.62</v>
      </c>
      <c r="O952" s="61">
        <v>-98.37</v>
      </c>
      <c r="P952" s="99">
        <v>126.402078446346</v>
      </c>
      <c r="Q952" s="69" t="s">
        <v>152</v>
      </c>
      <c r="R952" s="69" t="s">
        <v>2367</v>
      </c>
      <c r="T952" s="69" t="s">
        <v>171</v>
      </c>
      <c r="U952" s="63" t="s">
        <v>13</v>
      </c>
      <c r="W952" s="105"/>
      <c r="X952" s="61">
        <v>10.28</v>
      </c>
      <c r="Y952" s="61">
        <v>4.32</v>
      </c>
      <c r="Z952" s="63"/>
      <c r="AA952" s="137"/>
      <c r="AB952" s="135"/>
      <c r="AC952" s="105"/>
      <c r="AD952" s="9" t="s">
        <v>1850</v>
      </c>
    </row>
    <row r="953" spans="1:133" ht="17" x14ac:dyDescent="0.2">
      <c r="A953" s="100" t="str">
        <f>CONCATENATE(E953," ",F953)</f>
        <v>Canis latrans</v>
      </c>
      <c r="B953" s="69" t="s">
        <v>1845</v>
      </c>
      <c r="C953" s="69" t="s">
        <v>1586</v>
      </c>
      <c r="D953" s="8" t="s">
        <v>2333</v>
      </c>
      <c r="E953" s="106" t="s">
        <v>296</v>
      </c>
      <c r="F953" s="106" t="s">
        <v>297</v>
      </c>
      <c r="G953" s="69">
        <v>30967</v>
      </c>
      <c r="H953" s="69">
        <v>1105</v>
      </c>
      <c r="I953" s="69" t="s">
        <v>249</v>
      </c>
      <c r="J953" s="8" t="s">
        <v>241</v>
      </c>
      <c r="K953" s="69" t="s">
        <v>175</v>
      </c>
      <c r="L953" s="175" t="s">
        <v>395</v>
      </c>
      <c r="M953" s="134">
        <v>30</v>
      </c>
      <c r="N953" s="61">
        <v>29.62</v>
      </c>
      <c r="O953" s="61">
        <v>-98.37</v>
      </c>
      <c r="P953" s="99">
        <v>126.402078446346</v>
      </c>
      <c r="Q953" s="69" t="s">
        <v>154</v>
      </c>
      <c r="R953" s="69" t="s">
        <v>2375</v>
      </c>
      <c r="T953" s="69" t="s">
        <v>166</v>
      </c>
      <c r="U953" s="63" t="s">
        <v>13</v>
      </c>
      <c r="W953" s="105"/>
      <c r="X953" s="61">
        <v>18.95</v>
      </c>
      <c r="Y953" s="61">
        <v>7.09</v>
      </c>
      <c r="Z953" s="63"/>
      <c r="AA953" s="137"/>
      <c r="AB953" s="135"/>
      <c r="AC953" s="105"/>
      <c r="AD953" s="69"/>
      <c r="BK953" s="76"/>
      <c r="BL953" s="76"/>
      <c r="BM953" s="76"/>
      <c r="BN953" s="76"/>
      <c r="BO953" s="76"/>
      <c r="BP953" s="76"/>
      <c r="BQ953" s="76"/>
      <c r="BR953" s="76"/>
      <c r="BS953" s="76"/>
      <c r="BT953" s="76"/>
      <c r="BU953" s="76"/>
      <c r="BV953" s="76"/>
      <c r="BW953" s="76"/>
      <c r="BX953" s="76"/>
      <c r="BY953" s="76"/>
      <c r="BZ953" s="76"/>
      <c r="CA953" s="76"/>
      <c r="CB953" s="76"/>
      <c r="CC953" s="76"/>
      <c r="CD953" s="76"/>
      <c r="CE953" s="76"/>
      <c r="CF953" s="76"/>
      <c r="CG953" s="76"/>
      <c r="CH953" s="76"/>
      <c r="CI953" s="76"/>
      <c r="CJ953" s="76"/>
      <c r="CK953" s="76"/>
      <c r="CL953" s="76"/>
      <c r="CM953" s="76"/>
      <c r="CN953" s="76"/>
      <c r="CO953" s="76"/>
      <c r="CP953" s="76"/>
      <c r="CQ953" s="76"/>
      <c r="CR953" s="76"/>
      <c r="CS953" s="76"/>
      <c r="CT953" s="76"/>
      <c r="CU953" s="76"/>
      <c r="CV953" s="76"/>
      <c r="CW953" s="76"/>
      <c r="CX953" s="76"/>
      <c r="CY953" s="76"/>
      <c r="CZ953" s="76"/>
      <c r="DA953" s="76"/>
      <c r="DB953" s="76"/>
      <c r="DC953" s="76"/>
      <c r="DD953" s="76"/>
      <c r="DE953" s="76"/>
      <c r="DF953" s="76"/>
      <c r="DG953" s="76"/>
      <c r="DH953" s="76"/>
      <c r="DI953" s="76"/>
      <c r="DJ953" s="76"/>
      <c r="DK953" s="76"/>
      <c r="DL953" s="76"/>
      <c r="DM953" s="76"/>
      <c r="DN953" s="76"/>
      <c r="DO953" s="76"/>
      <c r="DP953" s="76"/>
      <c r="DQ953" s="76"/>
      <c r="DR953" s="76"/>
      <c r="DS953" s="76"/>
      <c r="DT953" s="76"/>
      <c r="DU953" s="76"/>
      <c r="DV953" s="76"/>
      <c r="DW953" s="76"/>
      <c r="DX953" s="76"/>
      <c r="DY953" s="76"/>
      <c r="DZ953" s="76"/>
    </row>
    <row r="954" spans="1:133" ht="17" x14ac:dyDescent="0.2">
      <c r="A954" s="100" t="str">
        <f>CONCATENATE(E954," ",F954)</f>
        <v>Canis latrans</v>
      </c>
      <c r="B954" s="69" t="s">
        <v>1463</v>
      </c>
      <c r="C954" s="69" t="s">
        <v>1586</v>
      </c>
      <c r="D954" s="8" t="s">
        <v>2333</v>
      </c>
      <c r="E954" s="106" t="s">
        <v>296</v>
      </c>
      <c r="F954" s="106" t="s">
        <v>297</v>
      </c>
      <c r="G954" s="69">
        <v>40449</v>
      </c>
      <c r="H954" s="69">
        <v>356</v>
      </c>
      <c r="I954" s="69" t="s">
        <v>1464</v>
      </c>
      <c r="J954" s="63" t="s">
        <v>244</v>
      </c>
      <c r="K954" s="69" t="s">
        <v>175</v>
      </c>
      <c r="M954" s="99"/>
      <c r="N954" s="107"/>
      <c r="O954" s="107"/>
      <c r="P954" s="69"/>
      <c r="Q954" s="63" t="s">
        <v>1498</v>
      </c>
      <c r="R954" s="63" t="s">
        <v>2031</v>
      </c>
      <c r="S954" s="63" t="s">
        <v>2031</v>
      </c>
      <c r="T954" s="69" t="s">
        <v>166</v>
      </c>
      <c r="U954" s="63" t="s">
        <v>13</v>
      </c>
      <c r="W954" s="105"/>
      <c r="X954" s="61">
        <v>10.039999999999999</v>
      </c>
      <c r="Y954" s="61">
        <v>10.029999999999999</v>
      </c>
      <c r="Z954" s="63"/>
      <c r="AA954" s="181">
        <f>10^((3.03*(LOG(X954)))+(-0.87))</f>
        <v>146.30297244939493</v>
      </c>
      <c r="AB954" s="135"/>
      <c r="AC954" s="63" t="s">
        <v>1368</v>
      </c>
      <c r="AD954" s="9" t="s">
        <v>1708</v>
      </c>
      <c r="BK954" s="76"/>
      <c r="BL954" s="76"/>
      <c r="BM954" s="76"/>
      <c r="BN954" s="76"/>
      <c r="BO954" s="76"/>
      <c r="BP954" s="76"/>
      <c r="BQ954" s="76"/>
      <c r="BR954" s="76"/>
      <c r="BS954" s="76"/>
      <c r="BT954" s="76"/>
      <c r="BU954" s="76"/>
      <c r="BV954" s="76"/>
      <c r="BW954" s="76"/>
      <c r="BX954" s="76"/>
      <c r="BY954" s="76"/>
      <c r="BZ954" s="76"/>
      <c r="CA954" s="76"/>
      <c r="CB954" s="76"/>
      <c r="CC954" s="76"/>
      <c r="CD954" s="76"/>
      <c r="CE954" s="76"/>
      <c r="CF954" s="76"/>
      <c r="CG954" s="76"/>
      <c r="CH954" s="76"/>
      <c r="CI954" s="76"/>
      <c r="CJ954" s="76"/>
      <c r="CK954" s="76"/>
      <c r="CL954" s="76"/>
      <c r="CM954" s="76"/>
      <c r="CN954" s="76"/>
      <c r="CO954" s="76"/>
      <c r="CP954" s="76"/>
      <c r="CQ954" s="76"/>
      <c r="CR954" s="76"/>
      <c r="CS954" s="76"/>
      <c r="CT954" s="76"/>
      <c r="CU954" s="76"/>
      <c r="CV954" s="76"/>
      <c r="CW954" s="76"/>
      <c r="CX954" s="76"/>
      <c r="CY954" s="76"/>
      <c r="CZ954" s="76"/>
      <c r="DA954" s="76"/>
      <c r="DB954" s="76"/>
      <c r="DC954" s="76"/>
      <c r="DD954" s="76"/>
      <c r="DE954" s="76"/>
      <c r="DF954" s="76"/>
      <c r="DG954" s="76"/>
      <c r="DH954" s="76"/>
      <c r="DI954" s="76"/>
      <c r="DJ954" s="76"/>
      <c r="DK954" s="76"/>
      <c r="DL954" s="76"/>
      <c r="DM954" s="76"/>
      <c r="DN954" s="76"/>
      <c r="DO954" s="76"/>
      <c r="DP954" s="76"/>
      <c r="DQ954" s="76"/>
      <c r="DR954" s="76"/>
      <c r="DS954" s="76"/>
      <c r="DT954" s="76"/>
      <c r="DU954" s="76"/>
      <c r="DV954" s="76"/>
      <c r="DW954" s="76"/>
      <c r="DX954" s="76"/>
      <c r="DY954" s="76"/>
      <c r="DZ954" s="76"/>
      <c r="EA954" s="76"/>
      <c r="EB954" s="76"/>
      <c r="EC954" s="76"/>
    </row>
    <row r="955" spans="1:133" ht="17" x14ac:dyDescent="0.2">
      <c r="A955" s="100" t="str">
        <f>CONCATENATE(E955," ",F955)</f>
        <v>Canis latrans</v>
      </c>
      <c r="B955" s="69" t="s">
        <v>1463</v>
      </c>
      <c r="C955" s="69" t="s">
        <v>1586</v>
      </c>
      <c r="D955" s="8" t="s">
        <v>2333</v>
      </c>
      <c r="E955" s="106" t="s">
        <v>296</v>
      </c>
      <c r="F955" s="106" t="s">
        <v>297</v>
      </c>
      <c r="G955" s="69">
        <v>40449</v>
      </c>
      <c r="H955" s="69">
        <v>346</v>
      </c>
      <c r="I955" s="69" t="s">
        <v>1464</v>
      </c>
      <c r="J955" s="63" t="s">
        <v>244</v>
      </c>
      <c r="K955" s="69" t="s">
        <v>175</v>
      </c>
      <c r="M955" s="99"/>
      <c r="N955" s="107"/>
      <c r="O955" s="107"/>
      <c r="P955" s="69"/>
      <c r="Q955" s="69" t="s">
        <v>114</v>
      </c>
      <c r="R955" s="69" t="s">
        <v>114</v>
      </c>
      <c r="T955" s="69"/>
      <c r="U955" s="63" t="s">
        <v>13</v>
      </c>
      <c r="W955" s="105"/>
      <c r="X955" s="61">
        <v>7.27</v>
      </c>
      <c r="Y955" s="61">
        <v>7.26</v>
      </c>
      <c r="Z955" s="63"/>
      <c r="AA955" s="137"/>
      <c r="AB955" s="135"/>
      <c r="AC955" s="105"/>
      <c r="AD955" s="9" t="s">
        <v>1710</v>
      </c>
      <c r="BK955" s="76"/>
      <c r="BL955" s="76"/>
      <c r="BM955" s="76"/>
      <c r="BN955" s="76"/>
      <c r="BO955" s="76"/>
      <c r="BP955" s="76"/>
      <c r="BQ955" s="76"/>
      <c r="BR955" s="76"/>
      <c r="BS955" s="76"/>
      <c r="BT955" s="76"/>
      <c r="BU955" s="76"/>
      <c r="BV955" s="76"/>
      <c r="BW955" s="76"/>
      <c r="BX955" s="76"/>
      <c r="BY955" s="76"/>
      <c r="BZ955" s="76"/>
      <c r="CA955" s="76"/>
      <c r="CB955" s="76"/>
      <c r="CC955" s="76"/>
      <c r="CD955" s="76"/>
      <c r="CE955" s="76"/>
      <c r="CF955" s="76"/>
      <c r="CG955" s="76"/>
      <c r="CH955" s="76"/>
      <c r="CI955" s="76"/>
      <c r="CJ955" s="76"/>
      <c r="CK955" s="76"/>
      <c r="CL955" s="76"/>
      <c r="CM955" s="76"/>
      <c r="CN955" s="76"/>
      <c r="CO955" s="76"/>
      <c r="CP955" s="76"/>
      <c r="CQ955" s="76"/>
      <c r="CR955" s="76"/>
      <c r="CS955" s="76"/>
      <c r="CT955" s="76"/>
      <c r="CU955" s="76"/>
      <c r="CV955" s="76"/>
      <c r="CW955" s="76"/>
      <c r="CX955" s="76"/>
      <c r="CY955" s="76"/>
      <c r="CZ955" s="76"/>
      <c r="DA955" s="76"/>
      <c r="DB955" s="76"/>
      <c r="DC955" s="76"/>
      <c r="DD955" s="76"/>
      <c r="DE955" s="76"/>
      <c r="DF955" s="76"/>
      <c r="DG955" s="76"/>
      <c r="DH955" s="76"/>
      <c r="DI955" s="76"/>
      <c r="DJ955" s="76"/>
      <c r="DK955" s="76"/>
      <c r="DL955" s="76"/>
      <c r="DM955" s="76"/>
      <c r="DN955" s="76"/>
      <c r="DO955" s="76"/>
      <c r="DP955" s="76"/>
      <c r="DQ955" s="76"/>
      <c r="DR955" s="76"/>
      <c r="DS955" s="76"/>
      <c r="DT955" s="76"/>
      <c r="DU955" s="76"/>
      <c r="DV955" s="76"/>
      <c r="DW955" s="76"/>
      <c r="DX955" s="76"/>
      <c r="DY955" s="76"/>
      <c r="DZ955" s="76"/>
      <c r="EA955" s="76"/>
      <c r="EB955" s="76"/>
      <c r="EC955" s="76"/>
    </row>
    <row r="956" spans="1:133" ht="17" x14ac:dyDescent="0.2">
      <c r="A956" s="100" t="str">
        <f>CONCATENATE(E956," ",F956)</f>
        <v>Canis latrans</v>
      </c>
      <c r="B956" s="69" t="s">
        <v>1463</v>
      </c>
      <c r="C956" s="69" t="s">
        <v>1586</v>
      </c>
      <c r="D956" s="8" t="s">
        <v>2333</v>
      </c>
      <c r="E956" s="106" t="s">
        <v>296</v>
      </c>
      <c r="F956" s="106" t="s">
        <v>297</v>
      </c>
      <c r="G956" s="69">
        <v>40449</v>
      </c>
      <c r="H956" s="69">
        <v>184</v>
      </c>
      <c r="I956" s="69" t="s">
        <v>1464</v>
      </c>
      <c r="J956" s="63" t="s">
        <v>244</v>
      </c>
      <c r="K956" s="69" t="s">
        <v>175</v>
      </c>
      <c r="M956" s="99"/>
      <c r="N956" s="107"/>
      <c r="O956" s="107"/>
      <c r="P956" s="69"/>
      <c r="Q956" s="69" t="s">
        <v>1695</v>
      </c>
      <c r="R956" s="69" t="s">
        <v>1741</v>
      </c>
      <c r="T956" s="69"/>
      <c r="U956" s="63" t="s">
        <v>13</v>
      </c>
      <c r="W956" s="105"/>
      <c r="X956" s="61">
        <v>6.02</v>
      </c>
      <c r="Y956" s="61">
        <v>5.17</v>
      </c>
      <c r="Z956" s="63"/>
      <c r="AA956" s="137"/>
      <c r="AB956" s="135"/>
      <c r="AC956" s="105"/>
      <c r="AD956" s="69"/>
      <c r="BK956" s="76"/>
      <c r="BL956" s="76"/>
      <c r="BM956" s="76"/>
      <c r="BN956" s="76"/>
      <c r="BO956" s="76"/>
      <c r="BP956" s="76"/>
      <c r="BQ956" s="76"/>
      <c r="BR956" s="76"/>
      <c r="BS956" s="76"/>
      <c r="BT956" s="76"/>
      <c r="BU956" s="76"/>
      <c r="BV956" s="76"/>
      <c r="BW956" s="76"/>
      <c r="BX956" s="76"/>
      <c r="BY956" s="76"/>
      <c r="BZ956" s="76"/>
      <c r="CA956" s="76"/>
      <c r="CB956" s="76"/>
      <c r="CC956" s="76"/>
      <c r="CD956" s="76"/>
      <c r="CE956" s="76"/>
      <c r="CF956" s="76"/>
      <c r="CG956" s="76"/>
      <c r="CH956" s="76"/>
      <c r="CI956" s="76"/>
      <c r="CJ956" s="76"/>
      <c r="CK956" s="76"/>
      <c r="CL956" s="76"/>
      <c r="CM956" s="76"/>
      <c r="CN956" s="76"/>
      <c r="CO956" s="76"/>
      <c r="CP956" s="76"/>
      <c r="CQ956" s="76"/>
      <c r="CR956" s="76"/>
      <c r="CS956" s="76"/>
      <c r="CT956" s="76"/>
      <c r="CU956" s="76"/>
      <c r="CV956" s="76"/>
      <c r="CW956" s="76"/>
      <c r="CX956" s="76"/>
      <c r="CY956" s="76"/>
      <c r="CZ956" s="76"/>
      <c r="DA956" s="76"/>
      <c r="DB956" s="76"/>
      <c r="DC956" s="76"/>
      <c r="DD956" s="76"/>
      <c r="DE956" s="76"/>
      <c r="DF956" s="76"/>
      <c r="DG956" s="76"/>
      <c r="DH956" s="76"/>
      <c r="DI956" s="76"/>
      <c r="DJ956" s="76"/>
      <c r="DK956" s="76"/>
      <c r="DL956" s="76"/>
      <c r="DM956" s="76"/>
      <c r="DN956" s="76"/>
      <c r="DO956" s="76"/>
      <c r="DP956" s="76"/>
      <c r="DQ956" s="76"/>
      <c r="DR956" s="76"/>
      <c r="DS956" s="76"/>
      <c r="DT956" s="76"/>
      <c r="DU956" s="76"/>
      <c r="DV956" s="76"/>
      <c r="DW956" s="76"/>
      <c r="DX956" s="76"/>
      <c r="DY956" s="76"/>
      <c r="DZ956" s="76"/>
      <c r="EA956" s="76"/>
      <c r="EB956" s="76"/>
      <c r="EC956" s="76"/>
    </row>
    <row r="957" spans="1:133" ht="17" x14ac:dyDescent="0.2">
      <c r="A957" s="100" t="str">
        <f>CONCATENATE(E957," ",F957)</f>
        <v>Canis latrans</v>
      </c>
      <c r="B957" s="69" t="s">
        <v>1463</v>
      </c>
      <c r="C957" s="69" t="s">
        <v>1586</v>
      </c>
      <c r="D957" s="8" t="s">
        <v>2333</v>
      </c>
      <c r="E957" s="106" t="s">
        <v>296</v>
      </c>
      <c r="F957" s="106" t="s">
        <v>297</v>
      </c>
      <c r="G957" s="69">
        <v>40449</v>
      </c>
      <c r="H957" s="69">
        <v>349</v>
      </c>
      <c r="I957" s="69" t="s">
        <v>1464</v>
      </c>
      <c r="J957" s="63" t="s">
        <v>244</v>
      </c>
      <c r="K957" s="69" t="s">
        <v>175</v>
      </c>
      <c r="M957" s="99"/>
      <c r="N957" s="107"/>
      <c r="O957" s="107"/>
      <c r="P957" s="69"/>
      <c r="Q957" s="69" t="s">
        <v>1695</v>
      </c>
      <c r="R957" s="69" t="s">
        <v>1741</v>
      </c>
      <c r="T957" s="69"/>
      <c r="U957" s="63" t="s">
        <v>13</v>
      </c>
      <c r="W957" s="105"/>
      <c r="X957" s="61">
        <v>5.41</v>
      </c>
      <c r="Y957" s="61">
        <v>4.7</v>
      </c>
      <c r="Z957" s="63"/>
      <c r="AA957" s="137"/>
      <c r="AB957" s="135"/>
      <c r="AC957" s="105"/>
      <c r="AD957" s="69"/>
      <c r="BK957" s="76"/>
      <c r="BL957" s="76"/>
      <c r="BM957" s="76"/>
      <c r="BN957" s="76"/>
      <c r="BO957" s="76"/>
      <c r="BP957" s="76"/>
      <c r="BQ957" s="76"/>
      <c r="BR957" s="76"/>
      <c r="BS957" s="76"/>
      <c r="BT957" s="76"/>
      <c r="BU957" s="76"/>
      <c r="BV957" s="76"/>
      <c r="BW957" s="76"/>
      <c r="BX957" s="76"/>
      <c r="BY957" s="76"/>
      <c r="BZ957" s="76"/>
      <c r="CA957" s="76"/>
      <c r="CB957" s="76"/>
      <c r="CC957" s="76"/>
      <c r="CD957" s="76"/>
      <c r="CE957" s="76"/>
      <c r="CF957" s="76"/>
      <c r="CG957" s="76"/>
      <c r="CH957" s="76"/>
      <c r="CI957" s="76"/>
      <c r="CJ957" s="76"/>
      <c r="CK957" s="76"/>
      <c r="CL957" s="76"/>
      <c r="CM957" s="76"/>
      <c r="CN957" s="76"/>
      <c r="CO957" s="76"/>
      <c r="CP957" s="76"/>
      <c r="CQ957" s="76"/>
      <c r="CR957" s="76"/>
      <c r="CS957" s="76"/>
      <c r="CT957" s="76"/>
      <c r="CU957" s="76"/>
      <c r="CV957" s="76"/>
      <c r="CW957" s="76"/>
      <c r="CX957" s="76"/>
      <c r="CY957" s="76"/>
      <c r="CZ957" s="76"/>
      <c r="DA957" s="76"/>
      <c r="DB957" s="76"/>
      <c r="DC957" s="76"/>
      <c r="DD957" s="76"/>
      <c r="DE957" s="76"/>
      <c r="DF957" s="76"/>
      <c r="DG957" s="76"/>
      <c r="DH957" s="76"/>
      <c r="DI957" s="76"/>
      <c r="DJ957" s="76"/>
      <c r="DK957" s="76"/>
      <c r="DL957" s="76"/>
      <c r="DM957" s="76"/>
      <c r="DN957" s="76"/>
      <c r="DO957" s="76"/>
      <c r="DP957" s="76"/>
      <c r="DQ957" s="76"/>
      <c r="DR957" s="76"/>
      <c r="DS957" s="76"/>
      <c r="DT957" s="76"/>
      <c r="DU957" s="76"/>
      <c r="DV957" s="76"/>
      <c r="DW957" s="76"/>
      <c r="DX957" s="76"/>
      <c r="DY957" s="76"/>
      <c r="DZ957" s="76"/>
      <c r="EA957" s="76"/>
      <c r="EB957" s="76"/>
      <c r="EC957" s="76"/>
    </row>
    <row r="958" spans="1:133" ht="17" x14ac:dyDescent="0.2">
      <c r="A958" s="100" t="str">
        <f>CONCATENATE(E958," ",F958)</f>
        <v>Canis latrans</v>
      </c>
      <c r="B958" s="69" t="s">
        <v>1463</v>
      </c>
      <c r="C958" s="69" t="s">
        <v>1586</v>
      </c>
      <c r="D958" s="8" t="s">
        <v>2333</v>
      </c>
      <c r="E958" s="106" t="s">
        <v>296</v>
      </c>
      <c r="F958" s="106" t="s">
        <v>297</v>
      </c>
      <c r="G958" s="69">
        <v>40449</v>
      </c>
      <c r="H958" s="69">
        <v>349</v>
      </c>
      <c r="I958" s="69" t="s">
        <v>1464</v>
      </c>
      <c r="J958" s="63" t="s">
        <v>244</v>
      </c>
      <c r="K958" s="69" t="s">
        <v>175</v>
      </c>
      <c r="M958" s="99"/>
      <c r="N958" s="107"/>
      <c r="O958" s="107"/>
      <c r="P958" s="69"/>
      <c r="Q958" s="69" t="s">
        <v>1695</v>
      </c>
      <c r="R958" s="69" t="s">
        <v>1741</v>
      </c>
      <c r="T958" s="69"/>
      <c r="U958" s="63" t="s">
        <v>13</v>
      </c>
      <c r="W958" s="105"/>
      <c r="X958" s="61">
        <v>6.02</v>
      </c>
      <c r="Y958" s="61">
        <v>4.51</v>
      </c>
      <c r="Z958" s="63"/>
      <c r="AA958" s="137"/>
      <c r="AB958" s="135"/>
      <c r="AC958" s="105"/>
      <c r="AD958" s="69"/>
      <c r="BK958" s="76"/>
      <c r="BL958" s="76"/>
      <c r="BM958" s="76"/>
      <c r="BN958" s="76"/>
      <c r="BO958" s="76"/>
      <c r="BP958" s="76"/>
      <c r="BQ958" s="76"/>
      <c r="BR958" s="76"/>
      <c r="BS958" s="76"/>
      <c r="BT958" s="76"/>
      <c r="BU958" s="76"/>
      <c r="BV958" s="76"/>
      <c r="BW958" s="76"/>
      <c r="BX958" s="76"/>
      <c r="BY958" s="76"/>
      <c r="BZ958" s="76"/>
      <c r="CA958" s="76"/>
      <c r="CB958" s="76"/>
      <c r="CC958" s="76"/>
      <c r="CD958" s="76"/>
      <c r="CE958" s="76"/>
      <c r="CF958" s="76"/>
      <c r="CG958" s="76"/>
      <c r="CH958" s="76"/>
      <c r="CI958" s="76"/>
      <c r="CJ958" s="76"/>
      <c r="CK958" s="76"/>
      <c r="CL958" s="76"/>
      <c r="CM958" s="76"/>
      <c r="CN958" s="76"/>
      <c r="CO958" s="76"/>
      <c r="CP958" s="76"/>
      <c r="CQ958" s="76"/>
      <c r="CR958" s="76"/>
      <c r="CS958" s="76"/>
      <c r="CT958" s="76"/>
      <c r="CU958" s="76"/>
      <c r="CV958" s="76"/>
      <c r="CW958" s="76"/>
      <c r="CX958" s="76"/>
      <c r="CY958" s="76"/>
      <c r="CZ958" s="76"/>
      <c r="DA958" s="76"/>
      <c r="DB958" s="76"/>
      <c r="DC958" s="76"/>
      <c r="DD958" s="76"/>
      <c r="DE958" s="76"/>
      <c r="DF958" s="76"/>
      <c r="DG958" s="76"/>
      <c r="DH958" s="76"/>
      <c r="DI958" s="76"/>
      <c r="DJ958" s="76"/>
      <c r="DK958" s="76"/>
      <c r="DL958" s="76"/>
      <c r="DM958" s="76"/>
      <c r="DN958" s="76"/>
      <c r="DO958" s="76"/>
      <c r="DP958" s="76"/>
      <c r="DQ958" s="76"/>
      <c r="DR958" s="76"/>
      <c r="DS958" s="76"/>
      <c r="DT958" s="76"/>
      <c r="DU958" s="76"/>
      <c r="DV958" s="76"/>
      <c r="DW958" s="76"/>
      <c r="DX958" s="76"/>
      <c r="DY958" s="76"/>
      <c r="DZ958" s="76"/>
      <c r="EA958" s="76"/>
      <c r="EB958" s="76"/>
      <c r="EC958" s="76"/>
    </row>
    <row r="959" spans="1:133" ht="17" x14ac:dyDescent="0.2">
      <c r="A959" s="100" t="str">
        <f>CONCATENATE(E959," ",F959)</f>
        <v>Canis latrans</v>
      </c>
      <c r="B959" s="69" t="s">
        <v>1463</v>
      </c>
      <c r="C959" s="69" t="s">
        <v>1586</v>
      </c>
      <c r="D959" s="8" t="s">
        <v>2333</v>
      </c>
      <c r="E959" s="106" t="s">
        <v>296</v>
      </c>
      <c r="F959" s="106" t="s">
        <v>297</v>
      </c>
      <c r="G959" s="69">
        <v>40449</v>
      </c>
      <c r="H959" s="69">
        <v>349</v>
      </c>
      <c r="I959" s="69" t="s">
        <v>1464</v>
      </c>
      <c r="J959" s="63" t="s">
        <v>244</v>
      </c>
      <c r="K959" s="69" t="s">
        <v>175</v>
      </c>
      <c r="M959" s="99"/>
      <c r="N959" s="107"/>
      <c r="O959" s="107"/>
      <c r="P959" s="69"/>
      <c r="Q959" s="69" t="s">
        <v>1695</v>
      </c>
      <c r="R959" s="69" t="s">
        <v>1741</v>
      </c>
      <c r="T959" s="69"/>
      <c r="U959" s="63" t="s">
        <v>13</v>
      </c>
      <c r="W959" s="105"/>
      <c r="X959" s="61">
        <v>5.88</v>
      </c>
      <c r="Y959" s="61">
        <v>4.6100000000000003</v>
      </c>
      <c r="Z959" s="63"/>
      <c r="AA959" s="137"/>
      <c r="AB959" s="135"/>
      <c r="AC959" s="105"/>
      <c r="AD959" s="69"/>
      <c r="BK959" s="76"/>
      <c r="BL959" s="76"/>
      <c r="BM959" s="76"/>
      <c r="BN959" s="76"/>
      <c r="BO959" s="76"/>
      <c r="BP959" s="76"/>
      <c r="BQ959" s="76"/>
      <c r="BR959" s="76"/>
      <c r="BS959" s="76"/>
      <c r="BT959" s="76"/>
      <c r="BU959" s="76"/>
      <c r="BV959" s="76"/>
      <c r="BW959" s="76"/>
      <c r="BX959" s="76"/>
      <c r="BY959" s="76"/>
      <c r="BZ959" s="76"/>
      <c r="CA959" s="76"/>
      <c r="CB959" s="76"/>
      <c r="CC959" s="76"/>
      <c r="CD959" s="76"/>
      <c r="CE959" s="76"/>
      <c r="CF959" s="76"/>
      <c r="CG959" s="76"/>
      <c r="CH959" s="76"/>
      <c r="CI959" s="76"/>
      <c r="CJ959" s="76"/>
      <c r="CK959" s="76"/>
      <c r="CL959" s="76"/>
      <c r="CM959" s="76"/>
      <c r="CN959" s="76"/>
      <c r="CO959" s="76"/>
      <c r="CP959" s="76"/>
      <c r="CQ959" s="76"/>
      <c r="CR959" s="76"/>
      <c r="CS959" s="76"/>
      <c r="CT959" s="76"/>
      <c r="CU959" s="76"/>
      <c r="CV959" s="76"/>
      <c r="CW959" s="76"/>
      <c r="CX959" s="76"/>
      <c r="CY959" s="76"/>
      <c r="CZ959" s="76"/>
      <c r="DA959" s="76"/>
      <c r="DB959" s="76"/>
      <c r="DC959" s="76"/>
      <c r="DD959" s="76"/>
      <c r="DE959" s="76"/>
      <c r="DF959" s="76"/>
      <c r="DG959" s="76"/>
      <c r="DH959" s="76"/>
      <c r="DI959" s="76"/>
      <c r="DJ959" s="76"/>
      <c r="DK959" s="76"/>
      <c r="DL959" s="76"/>
      <c r="DM959" s="76"/>
      <c r="DN959" s="76"/>
      <c r="DO959" s="76"/>
      <c r="DP959" s="76"/>
      <c r="DQ959" s="76"/>
      <c r="DR959" s="76"/>
      <c r="DS959" s="76"/>
      <c r="DT959" s="76"/>
      <c r="DU959" s="76"/>
      <c r="DV959" s="76"/>
      <c r="DW959" s="76"/>
      <c r="DX959" s="76"/>
      <c r="DY959" s="76"/>
      <c r="DZ959" s="76"/>
      <c r="EA959" s="76"/>
      <c r="EB959" s="76"/>
      <c r="EC959" s="76"/>
    </row>
    <row r="960" spans="1:133" s="84" customFormat="1" ht="17" x14ac:dyDescent="0.2">
      <c r="A960" s="100" t="str">
        <f>CONCATENATE(E960," ",F960)</f>
        <v>Canis latrans</v>
      </c>
      <c r="B960" s="69" t="s">
        <v>1463</v>
      </c>
      <c r="C960" s="69" t="s">
        <v>1586</v>
      </c>
      <c r="D960" s="8" t="s">
        <v>2333</v>
      </c>
      <c r="E960" s="106" t="s">
        <v>296</v>
      </c>
      <c r="F960" s="106" t="s">
        <v>297</v>
      </c>
      <c r="G960" s="69">
        <v>40449</v>
      </c>
      <c r="H960" s="69" t="s">
        <v>1711</v>
      </c>
      <c r="I960" s="69" t="s">
        <v>1464</v>
      </c>
      <c r="J960" s="63" t="s">
        <v>244</v>
      </c>
      <c r="K960" s="69" t="s">
        <v>175</v>
      </c>
      <c r="L960" s="175"/>
      <c r="M960" s="99"/>
      <c r="N960" s="107"/>
      <c r="O960" s="107"/>
      <c r="P960" s="69"/>
      <c r="Q960" s="69" t="s">
        <v>1695</v>
      </c>
      <c r="R960" s="69" t="s">
        <v>1741</v>
      </c>
      <c r="S960" s="69"/>
      <c r="T960" s="69"/>
      <c r="U960" s="63" t="s">
        <v>13</v>
      </c>
      <c r="V960" s="63"/>
      <c r="W960" s="105"/>
      <c r="X960" s="61">
        <v>6.19</v>
      </c>
      <c r="Y960" s="61">
        <v>5.47</v>
      </c>
      <c r="Z960" s="63"/>
      <c r="AA960" s="137"/>
      <c r="AB960" s="135"/>
      <c r="AC960" s="105"/>
      <c r="AD960" s="69"/>
      <c r="AE960" s="63"/>
      <c r="AF960" s="63"/>
      <c r="AG960" s="76"/>
      <c r="AH960" s="76"/>
      <c r="AI960" s="76"/>
      <c r="AJ960" s="76"/>
      <c r="AK960" s="76"/>
      <c r="AL960" s="76"/>
      <c r="AM960" s="76"/>
      <c r="AN960" s="76"/>
      <c r="AO960" s="76"/>
      <c r="AP960" s="76"/>
      <c r="AQ960" s="76"/>
      <c r="AR960" s="76"/>
      <c r="AS960" s="76"/>
      <c r="AT960" s="76"/>
      <c r="AU960" s="76"/>
      <c r="AV960" s="76"/>
      <c r="AW960" s="76"/>
      <c r="AX960" s="76"/>
      <c r="AY960" s="76"/>
      <c r="AZ960" s="76"/>
      <c r="BA960" s="76"/>
      <c r="BB960" s="76"/>
      <c r="BC960" s="76"/>
      <c r="BD960" s="76"/>
      <c r="BE960" s="76"/>
      <c r="BF960" s="76"/>
      <c r="BG960" s="76"/>
      <c r="BH960" s="76"/>
      <c r="BI960" s="76"/>
      <c r="BJ960" s="76"/>
      <c r="BK960" s="76"/>
      <c r="BL960" s="76"/>
      <c r="BM960" s="76"/>
      <c r="BN960" s="76"/>
      <c r="BO960" s="76"/>
      <c r="BP960" s="76"/>
      <c r="BQ960" s="76"/>
      <c r="BR960" s="76"/>
      <c r="BS960" s="76"/>
      <c r="BT960" s="76"/>
      <c r="BU960" s="76"/>
      <c r="BV960" s="76"/>
      <c r="BW960" s="76"/>
      <c r="BX960" s="76"/>
      <c r="BY960" s="76"/>
      <c r="BZ960" s="76"/>
      <c r="CA960" s="76"/>
      <c r="CB960" s="76"/>
      <c r="CC960" s="76"/>
      <c r="CD960" s="76"/>
      <c r="CE960" s="76"/>
      <c r="CF960" s="76"/>
      <c r="CG960" s="76"/>
      <c r="CH960" s="76"/>
      <c r="CI960" s="76"/>
      <c r="CJ960" s="76"/>
      <c r="CK960" s="76"/>
      <c r="CL960" s="76"/>
      <c r="CM960" s="76"/>
      <c r="CN960" s="76"/>
      <c r="CO960" s="76"/>
      <c r="CP960" s="76"/>
      <c r="CQ960" s="76"/>
      <c r="CR960" s="76"/>
      <c r="CS960" s="76"/>
      <c r="CT960" s="76"/>
      <c r="CU960" s="76"/>
      <c r="CV960" s="76"/>
      <c r="CW960" s="76"/>
      <c r="CX960" s="76"/>
      <c r="CY960" s="76"/>
      <c r="CZ960" s="76"/>
      <c r="DA960" s="76"/>
      <c r="DB960" s="76"/>
      <c r="DC960" s="76"/>
      <c r="DD960" s="76"/>
      <c r="DE960" s="76"/>
      <c r="DF960" s="76"/>
      <c r="DG960" s="76"/>
      <c r="DH960" s="76"/>
      <c r="DI960" s="76"/>
      <c r="DJ960" s="76"/>
      <c r="DK960" s="76"/>
      <c r="DL960" s="76"/>
      <c r="DM960" s="76"/>
      <c r="DN960" s="76"/>
      <c r="DO960" s="76"/>
      <c r="DP960" s="76"/>
      <c r="DQ960" s="76"/>
      <c r="DR960" s="76"/>
      <c r="DS960" s="76"/>
      <c r="DT960" s="76"/>
      <c r="DU960" s="76"/>
      <c r="DV960" s="76"/>
      <c r="DW960" s="76"/>
      <c r="DX960" s="76"/>
      <c r="DY960" s="76"/>
      <c r="DZ960" s="76"/>
      <c r="EA960" s="76"/>
      <c r="EB960" s="76"/>
      <c r="EC960" s="76"/>
    </row>
    <row r="961" spans="1:133" s="84" customFormat="1" ht="17" x14ac:dyDescent="0.2">
      <c r="A961" s="100" t="str">
        <f>CONCATENATE(E961," ",F961)</f>
        <v>Canis latrans</v>
      </c>
      <c r="B961" s="69" t="s">
        <v>1463</v>
      </c>
      <c r="C961" s="69" t="s">
        <v>1586</v>
      </c>
      <c r="D961" s="8" t="s">
        <v>2333</v>
      </c>
      <c r="E961" s="106" t="s">
        <v>296</v>
      </c>
      <c r="F961" s="106" t="s">
        <v>297</v>
      </c>
      <c r="G961" s="69">
        <v>40449</v>
      </c>
      <c r="H961" s="69" t="s">
        <v>1701</v>
      </c>
      <c r="I961" s="69" t="s">
        <v>1464</v>
      </c>
      <c r="J961" s="63" t="s">
        <v>244</v>
      </c>
      <c r="K961" s="69" t="s">
        <v>175</v>
      </c>
      <c r="L961" s="175"/>
      <c r="M961" s="99"/>
      <c r="N961" s="107"/>
      <c r="O961" s="107"/>
      <c r="P961" s="69"/>
      <c r="Q961" s="69" t="s">
        <v>1695</v>
      </c>
      <c r="R961" s="69" t="s">
        <v>1741</v>
      </c>
      <c r="S961" s="69"/>
      <c r="T961" s="69"/>
      <c r="U961" s="63" t="s">
        <v>13</v>
      </c>
      <c r="V961" s="63"/>
      <c r="W961" s="105"/>
      <c r="X961" s="61">
        <v>6.47</v>
      </c>
      <c r="Y961" s="61">
        <v>5.22</v>
      </c>
      <c r="Z961" s="63"/>
      <c r="AA961" s="137"/>
      <c r="AB961" s="135"/>
      <c r="AC961" s="105"/>
      <c r="AD961" s="69" t="s">
        <v>1707</v>
      </c>
      <c r="AE961" s="63"/>
      <c r="AF961" s="63"/>
      <c r="AG961" s="76"/>
      <c r="AH961" s="76"/>
      <c r="AI961" s="76"/>
      <c r="AJ961" s="76"/>
      <c r="AK961" s="76"/>
      <c r="AL961" s="76"/>
      <c r="AM961" s="76"/>
      <c r="AN961" s="76"/>
      <c r="AO961" s="76"/>
      <c r="AP961" s="76"/>
      <c r="AQ961" s="76"/>
      <c r="AR961" s="76"/>
      <c r="AS961" s="76"/>
      <c r="AT961" s="76"/>
      <c r="AU961" s="76"/>
      <c r="AV961" s="76"/>
      <c r="AW961" s="76"/>
      <c r="AX961" s="76"/>
      <c r="AY961" s="76"/>
      <c r="AZ961" s="76"/>
      <c r="BA961" s="76"/>
      <c r="BB961" s="76"/>
      <c r="BC961" s="76"/>
      <c r="BD961" s="76"/>
      <c r="BE961" s="76"/>
      <c r="BF961" s="76"/>
      <c r="BG961" s="76"/>
      <c r="BH961" s="76"/>
      <c r="BI961" s="76"/>
      <c r="BJ961" s="76"/>
      <c r="BK961" s="76"/>
      <c r="BL961" s="76"/>
      <c r="BM961" s="76"/>
      <c r="BN961" s="76"/>
      <c r="BO961" s="76"/>
      <c r="BP961" s="76"/>
      <c r="BQ961" s="76"/>
      <c r="BR961" s="76"/>
      <c r="BS961" s="76"/>
      <c r="BT961" s="76"/>
      <c r="BU961" s="76"/>
      <c r="BV961" s="76"/>
      <c r="BW961" s="76"/>
      <c r="BX961" s="76"/>
      <c r="BY961" s="76"/>
      <c r="BZ961" s="76"/>
      <c r="CA961" s="76"/>
      <c r="CB961" s="76"/>
      <c r="CC961" s="76"/>
      <c r="CD961" s="76"/>
      <c r="CE961" s="76"/>
      <c r="CF961" s="76"/>
      <c r="CG961" s="76"/>
      <c r="CH961" s="76"/>
      <c r="CI961" s="76"/>
      <c r="CJ961" s="76"/>
      <c r="CK961" s="76"/>
      <c r="CL961" s="76"/>
      <c r="CM961" s="76"/>
      <c r="CN961" s="76"/>
      <c r="CO961" s="76"/>
      <c r="CP961" s="76"/>
      <c r="CQ961" s="76"/>
      <c r="CR961" s="76"/>
      <c r="CS961" s="76"/>
      <c r="CT961" s="76"/>
      <c r="CU961" s="76"/>
      <c r="CV961" s="76"/>
      <c r="CW961" s="76"/>
      <c r="CX961" s="76"/>
      <c r="CY961" s="76"/>
      <c r="CZ961" s="76"/>
      <c r="DA961" s="76"/>
      <c r="DB961" s="76"/>
      <c r="DC961" s="76"/>
      <c r="DD961" s="76"/>
      <c r="DE961" s="76"/>
      <c r="DF961" s="76"/>
      <c r="DG961" s="76"/>
      <c r="DH961" s="76"/>
      <c r="DI961" s="76"/>
      <c r="DJ961" s="76"/>
      <c r="DK961" s="76"/>
      <c r="DL961" s="76"/>
      <c r="DM961" s="76"/>
      <c r="DN961" s="76"/>
      <c r="DO961" s="76"/>
      <c r="DP961" s="76"/>
      <c r="DQ961" s="76"/>
      <c r="DR961" s="76"/>
      <c r="DS961" s="76"/>
      <c r="DT961" s="76"/>
      <c r="DU961" s="76"/>
      <c r="DV961" s="76"/>
      <c r="DW961" s="76"/>
      <c r="DX961" s="76"/>
      <c r="DY961" s="76"/>
      <c r="DZ961" s="76"/>
      <c r="EA961" s="76"/>
      <c r="EB961" s="76"/>
      <c r="EC961" s="76"/>
    </row>
    <row r="962" spans="1:133" s="84" customFormat="1" ht="17" x14ac:dyDescent="0.2">
      <c r="A962" s="100" t="str">
        <f>CONCATENATE(E962," ",F962)</f>
        <v>Canis latrans</v>
      </c>
      <c r="B962" s="69" t="s">
        <v>1463</v>
      </c>
      <c r="C962" s="69" t="s">
        <v>1586</v>
      </c>
      <c r="D962" s="8" t="s">
        <v>2333</v>
      </c>
      <c r="E962" s="106" t="s">
        <v>296</v>
      </c>
      <c r="F962" s="106" t="s">
        <v>297</v>
      </c>
      <c r="G962" s="69">
        <v>40449</v>
      </c>
      <c r="H962" s="69" t="s">
        <v>1702</v>
      </c>
      <c r="I962" s="69" t="s">
        <v>1464</v>
      </c>
      <c r="J962" s="63" t="s">
        <v>244</v>
      </c>
      <c r="K962" s="69" t="s">
        <v>175</v>
      </c>
      <c r="L962" s="175"/>
      <c r="M962" s="99"/>
      <c r="N962" s="107"/>
      <c r="O962" s="107"/>
      <c r="P962" s="69"/>
      <c r="Q962" s="69" t="s">
        <v>1695</v>
      </c>
      <c r="R962" s="69" t="s">
        <v>1741</v>
      </c>
      <c r="S962" s="69"/>
      <c r="T962" s="69"/>
      <c r="U962" s="63" t="s">
        <v>13</v>
      </c>
      <c r="V962" s="63"/>
      <c r="W962" s="105"/>
      <c r="X962" s="61">
        <v>5.98</v>
      </c>
      <c r="Y962" s="61">
        <v>4.9000000000000004</v>
      </c>
      <c r="Z962" s="63"/>
      <c r="AA962" s="137"/>
      <c r="AB962" s="135"/>
      <c r="AC962" s="105"/>
      <c r="AD962" s="69" t="s">
        <v>1707</v>
      </c>
      <c r="AE962" s="63"/>
      <c r="AF962" s="63"/>
      <c r="AG962" s="76"/>
      <c r="AH962" s="76"/>
      <c r="AI962" s="76"/>
      <c r="AJ962" s="76"/>
      <c r="AK962" s="76"/>
      <c r="AL962" s="76"/>
      <c r="AM962" s="76"/>
      <c r="AN962" s="76"/>
      <c r="AO962" s="76"/>
      <c r="AP962" s="76"/>
      <c r="AQ962" s="76"/>
      <c r="AR962" s="76"/>
      <c r="AS962" s="76"/>
      <c r="AT962" s="76"/>
      <c r="AU962" s="76"/>
      <c r="AV962" s="76"/>
      <c r="AW962" s="76"/>
      <c r="AX962" s="76"/>
      <c r="AY962" s="76"/>
      <c r="AZ962" s="76"/>
      <c r="BA962" s="76"/>
      <c r="BB962" s="76"/>
      <c r="BC962" s="76"/>
      <c r="BD962" s="76"/>
      <c r="BE962" s="76"/>
      <c r="BF962" s="76"/>
      <c r="BG962" s="76"/>
      <c r="BH962" s="76"/>
      <c r="BI962" s="76"/>
      <c r="BJ962" s="76"/>
      <c r="BK962" s="76"/>
      <c r="BL962" s="76"/>
      <c r="BM962" s="76"/>
      <c r="BN962" s="76"/>
      <c r="BO962" s="76"/>
      <c r="BP962" s="76"/>
      <c r="BQ962" s="76"/>
      <c r="BR962" s="76"/>
      <c r="BS962" s="76"/>
      <c r="BT962" s="76"/>
      <c r="BU962" s="76"/>
      <c r="BV962" s="76"/>
      <c r="BW962" s="76"/>
      <c r="BX962" s="76"/>
      <c r="BY962" s="76"/>
      <c r="BZ962" s="76"/>
      <c r="CA962" s="76"/>
      <c r="CB962" s="76"/>
      <c r="CC962" s="76"/>
      <c r="CD962" s="76"/>
      <c r="CE962" s="76"/>
      <c r="CF962" s="76"/>
      <c r="CG962" s="76"/>
      <c r="CH962" s="76"/>
      <c r="CI962" s="76"/>
      <c r="CJ962" s="76"/>
      <c r="CK962" s="76"/>
      <c r="CL962" s="76"/>
      <c r="CM962" s="76"/>
      <c r="CN962" s="76"/>
      <c r="CO962" s="76"/>
      <c r="CP962" s="76"/>
      <c r="CQ962" s="76"/>
      <c r="CR962" s="76"/>
      <c r="CS962" s="76"/>
      <c r="CT962" s="76"/>
      <c r="CU962" s="76"/>
      <c r="CV962" s="76"/>
      <c r="CW962" s="76"/>
      <c r="CX962" s="76"/>
      <c r="CY962" s="76"/>
      <c r="CZ962" s="76"/>
      <c r="DA962" s="76"/>
      <c r="DB962" s="76"/>
      <c r="DC962" s="76"/>
      <c r="DD962" s="76"/>
      <c r="DE962" s="76"/>
      <c r="DF962" s="76"/>
      <c r="DG962" s="76"/>
      <c r="DH962" s="76"/>
      <c r="DI962" s="76"/>
      <c r="DJ962" s="76"/>
      <c r="DK962" s="76"/>
      <c r="DL962" s="76"/>
      <c r="DM962" s="76"/>
      <c r="DN962" s="76"/>
      <c r="DO962" s="76"/>
      <c r="DP962" s="76"/>
      <c r="DQ962" s="76"/>
      <c r="DR962" s="76"/>
      <c r="DS962" s="76"/>
      <c r="DT962" s="76"/>
      <c r="DU962" s="76"/>
      <c r="DV962" s="76"/>
      <c r="DW962" s="76"/>
      <c r="DX962" s="76"/>
      <c r="DY962" s="76"/>
      <c r="DZ962" s="76"/>
      <c r="EA962" s="76"/>
      <c r="EB962" s="76"/>
      <c r="EC962" s="76"/>
    </row>
    <row r="963" spans="1:133" ht="17" x14ac:dyDescent="0.2">
      <c r="A963" s="100" t="str">
        <f>CONCATENATE(E963," ",F963)</f>
        <v>Canis latrans</v>
      </c>
      <c r="B963" s="69" t="s">
        <v>1463</v>
      </c>
      <c r="C963" s="69" t="s">
        <v>1586</v>
      </c>
      <c r="D963" s="8" t="s">
        <v>2333</v>
      </c>
      <c r="E963" s="106" t="s">
        <v>296</v>
      </c>
      <c r="F963" s="106" t="s">
        <v>297</v>
      </c>
      <c r="G963" s="69">
        <v>40449</v>
      </c>
      <c r="H963" s="69" t="s">
        <v>1703</v>
      </c>
      <c r="I963" s="69" t="s">
        <v>1464</v>
      </c>
      <c r="J963" s="63" t="s">
        <v>244</v>
      </c>
      <c r="K963" s="69" t="s">
        <v>175</v>
      </c>
      <c r="M963" s="99"/>
      <c r="N963" s="107"/>
      <c r="O963" s="107"/>
      <c r="P963" s="69"/>
      <c r="Q963" s="69" t="s">
        <v>1695</v>
      </c>
      <c r="R963" s="69" t="s">
        <v>1741</v>
      </c>
      <c r="T963" s="69"/>
      <c r="U963" s="63" t="s">
        <v>13</v>
      </c>
      <c r="W963" s="105"/>
      <c r="X963" s="61">
        <v>5.9</v>
      </c>
      <c r="Y963" s="61">
        <v>4.84</v>
      </c>
      <c r="Z963" s="63"/>
      <c r="AA963" s="137"/>
      <c r="AB963" s="135"/>
      <c r="AC963" s="105"/>
      <c r="AD963" s="69" t="s">
        <v>1707</v>
      </c>
      <c r="BK963" s="76"/>
      <c r="BL963" s="76"/>
      <c r="BM963" s="76"/>
      <c r="BN963" s="76"/>
      <c r="BO963" s="76"/>
      <c r="BP963" s="76"/>
      <c r="BQ963" s="76"/>
      <c r="BR963" s="76"/>
      <c r="BS963" s="76"/>
      <c r="BT963" s="76"/>
      <c r="BU963" s="76"/>
      <c r="BV963" s="76"/>
      <c r="BW963" s="76"/>
      <c r="BX963" s="76"/>
      <c r="BY963" s="76"/>
      <c r="BZ963" s="76"/>
      <c r="CA963" s="76"/>
      <c r="CB963" s="76"/>
      <c r="CC963" s="76"/>
      <c r="CD963" s="76"/>
      <c r="CE963" s="76"/>
      <c r="CF963" s="76"/>
      <c r="CG963" s="76"/>
      <c r="CH963" s="76"/>
      <c r="CI963" s="76"/>
      <c r="CJ963" s="76"/>
      <c r="CK963" s="76"/>
      <c r="CL963" s="76"/>
      <c r="CM963" s="76"/>
      <c r="CN963" s="76"/>
      <c r="CO963" s="76"/>
      <c r="CP963" s="76"/>
      <c r="CQ963" s="76"/>
      <c r="CR963" s="76"/>
      <c r="CS963" s="76"/>
      <c r="CT963" s="76"/>
      <c r="CU963" s="76"/>
      <c r="CV963" s="76"/>
      <c r="CW963" s="76"/>
      <c r="CX963" s="76"/>
      <c r="CY963" s="76"/>
      <c r="CZ963" s="76"/>
      <c r="DA963" s="76"/>
      <c r="DB963" s="76"/>
      <c r="DC963" s="76"/>
      <c r="DD963" s="76"/>
      <c r="DE963" s="76"/>
      <c r="DF963" s="76"/>
      <c r="DG963" s="76"/>
      <c r="DH963" s="76"/>
      <c r="DI963" s="76"/>
      <c r="DJ963" s="76"/>
      <c r="DK963" s="76"/>
      <c r="DL963" s="76"/>
      <c r="DM963" s="76"/>
      <c r="DN963" s="76"/>
      <c r="DO963" s="76"/>
      <c r="DP963" s="76"/>
      <c r="DQ963" s="76"/>
      <c r="DR963" s="76"/>
      <c r="DS963" s="76"/>
      <c r="DT963" s="76"/>
      <c r="DU963" s="76"/>
      <c r="DV963" s="76"/>
      <c r="DW963" s="76"/>
      <c r="DX963" s="76"/>
      <c r="DY963" s="76"/>
      <c r="DZ963" s="76"/>
      <c r="EA963" s="76"/>
      <c r="EB963" s="76"/>
      <c r="EC963" s="76"/>
    </row>
    <row r="964" spans="1:133" ht="17" x14ac:dyDescent="0.2">
      <c r="A964" s="100" t="str">
        <f>CONCATENATE(E964," ",F964)</f>
        <v>Canis latrans</v>
      </c>
      <c r="B964" s="69" t="s">
        <v>1463</v>
      </c>
      <c r="C964" s="69" t="s">
        <v>1586</v>
      </c>
      <c r="D964" s="8" t="s">
        <v>2333</v>
      </c>
      <c r="E964" s="106" t="s">
        <v>296</v>
      </c>
      <c r="F964" s="106" t="s">
        <v>297</v>
      </c>
      <c r="G964" s="69">
        <v>40449</v>
      </c>
      <c r="H964" s="69" t="s">
        <v>1704</v>
      </c>
      <c r="I964" s="69" t="s">
        <v>1464</v>
      </c>
      <c r="J964" s="63" t="s">
        <v>244</v>
      </c>
      <c r="K964" s="69" t="s">
        <v>175</v>
      </c>
      <c r="M964" s="99"/>
      <c r="N964" s="107"/>
      <c r="O964" s="107"/>
      <c r="P964" s="69"/>
      <c r="Q964" s="69" t="s">
        <v>1695</v>
      </c>
      <c r="R964" s="69" t="s">
        <v>1741</v>
      </c>
      <c r="T964" s="69"/>
      <c r="U964" s="63" t="s">
        <v>13</v>
      </c>
      <c r="W964" s="105"/>
      <c r="X964" s="61">
        <v>6.28</v>
      </c>
      <c r="Y964" s="61">
        <v>5.18</v>
      </c>
      <c r="Z964" s="63"/>
      <c r="AA964" s="137"/>
      <c r="AB964" s="135"/>
      <c r="AC964" s="105"/>
      <c r="AD964" s="69" t="s">
        <v>1707</v>
      </c>
      <c r="BK964" s="76"/>
      <c r="BL964" s="76"/>
      <c r="BM964" s="76"/>
      <c r="BN964" s="76"/>
      <c r="BO964" s="76"/>
      <c r="BP964" s="76"/>
      <c r="BQ964" s="76"/>
      <c r="BR964" s="76"/>
      <c r="BS964" s="76"/>
      <c r="BT964" s="76"/>
      <c r="BU964" s="76"/>
      <c r="BV964" s="76"/>
      <c r="BW964" s="76"/>
      <c r="BX964" s="76"/>
      <c r="BY964" s="76"/>
      <c r="BZ964" s="76"/>
      <c r="CA964" s="76"/>
      <c r="CB964" s="76"/>
      <c r="CC964" s="76"/>
      <c r="CD964" s="76"/>
      <c r="CE964" s="76"/>
      <c r="CF964" s="76"/>
      <c r="CG964" s="76"/>
      <c r="CH964" s="76"/>
      <c r="CI964" s="76"/>
      <c r="CJ964" s="76"/>
      <c r="CK964" s="76"/>
      <c r="CL964" s="76"/>
      <c r="CM964" s="76"/>
      <c r="CN964" s="76"/>
      <c r="CO964" s="76"/>
      <c r="CP964" s="76"/>
      <c r="CQ964" s="76"/>
      <c r="CR964" s="76"/>
      <c r="CS964" s="76"/>
      <c r="CT964" s="76"/>
      <c r="CU964" s="76"/>
      <c r="CV964" s="76"/>
      <c r="CW964" s="76"/>
      <c r="CX964" s="76"/>
      <c r="CY964" s="76"/>
      <c r="CZ964" s="76"/>
      <c r="DA964" s="76"/>
      <c r="DB964" s="76"/>
      <c r="DC964" s="76"/>
      <c r="DD964" s="76"/>
      <c r="DE964" s="76"/>
      <c r="DF964" s="76"/>
      <c r="DG964" s="76"/>
      <c r="DH964" s="76"/>
      <c r="DI964" s="76"/>
      <c r="DJ964" s="76"/>
      <c r="DK964" s="76"/>
      <c r="DL964" s="76"/>
      <c r="DM964" s="76"/>
      <c r="DN964" s="76"/>
      <c r="DO964" s="76"/>
      <c r="DP964" s="76"/>
      <c r="DQ964" s="76"/>
      <c r="DR964" s="76"/>
      <c r="DS964" s="76"/>
      <c r="DT964" s="76"/>
      <c r="DU964" s="76"/>
      <c r="DV964" s="76"/>
      <c r="DW964" s="76"/>
      <c r="DX964" s="76"/>
      <c r="DY964" s="76"/>
      <c r="DZ964" s="76"/>
      <c r="EA964" s="76"/>
      <c r="EB964" s="76"/>
      <c r="EC964" s="76"/>
    </row>
    <row r="965" spans="1:133" ht="17" x14ac:dyDescent="0.2">
      <c r="A965" s="100" t="str">
        <f>CONCATENATE(E965," ",F965)</f>
        <v>Canis latrans</v>
      </c>
      <c r="B965" s="69" t="s">
        <v>1463</v>
      </c>
      <c r="C965" s="69" t="s">
        <v>1586</v>
      </c>
      <c r="D965" s="8" t="s">
        <v>2333</v>
      </c>
      <c r="E965" s="106" t="s">
        <v>296</v>
      </c>
      <c r="F965" s="106" t="s">
        <v>297</v>
      </c>
      <c r="G965" s="69">
        <v>40449</v>
      </c>
      <c r="H965" s="69" t="s">
        <v>1705</v>
      </c>
      <c r="I965" s="69" t="s">
        <v>1464</v>
      </c>
      <c r="J965" s="63" t="s">
        <v>244</v>
      </c>
      <c r="K965" s="69" t="s">
        <v>175</v>
      </c>
      <c r="M965" s="99"/>
      <c r="N965" s="107"/>
      <c r="O965" s="107"/>
      <c r="P965" s="69"/>
      <c r="Q965" s="69" t="s">
        <v>1695</v>
      </c>
      <c r="R965" s="69" t="s">
        <v>1741</v>
      </c>
      <c r="T965" s="69"/>
      <c r="U965" s="63" t="s">
        <v>13</v>
      </c>
      <c r="W965" s="105"/>
      <c r="X965" s="61">
        <v>6.32</v>
      </c>
      <c r="Y965" s="61">
        <v>5.0599999999999996</v>
      </c>
      <c r="Z965" s="63"/>
      <c r="AA965" s="137"/>
      <c r="AB965" s="135"/>
      <c r="AC965" s="105"/>
      <c r="AD965" s="69" t="s">
        <v>1707</v>
      </c>
      <c r="BK965" s="76"/>
      <c r="BL965" s="76"/>
      <c r="BM965" s="76"/>
      <c r="BN965" s="76"/>
      <c r="BO965" s="76"/>
      <c r="BP965" s="76"/>
      <c r="BQ965" s="76"/>
      <c r="BR965" s="76"/>
      <c r="BS965" s="76"/>
      <c r="BT965" s="76"/>
      <c r="BU965" s="76"/>
      <c r="BV965" s="76"/>
      <c r="BW965" s="76"/>
      <c r="BX965" s="76"/>
      <c r="BY965" s="76"/>
      <c r="BZ965" s="76"/>
      <c r="CA965" s="76"/>
      <c r="CB965" s="76"/>
      <c r="CC965" s="76"/>
      <c r="CD965" s="76"/>
      <c r="CE965" s="76"/>
      <c r="CF965" s="76"/>
      <c r="CG965" s="76"/>
      <c r="CH965" s="76"/>
      <c r="CI965" s="76"/>
      <c r="CJ965" s="76"/>
      <c r="CK965" s="76"/>
      <c r="CL965" s="76"/>
      <c r="CM965" s="76"/>
      <c r="CN965" s="76"/>
      <c r="CO965" s="76"/>
      <c r="CP965" s="76"/>
      <c r="CQ965" s="76"/>
      <c r="CR965" s="76"/>
      <c r="CS965" s="76"/>
      <c r="CT965" s="76"/>
      <c r="CU965" s="76"/>
      <c r="CV965" s="76"/>
      <c r="CW965" s="76"/>
      <c r="CX965" s="76"/>
      <c r="CY965" s="76"/>
      <c r="CZ965" s="76"/>
      <c r="DA965" s="76"/>
      <c r="DB965" s="76"/>
      <c r="DC965" s="76"/>
      <c r="DD965" s="76"/>
      <c r="DE965" s="76"/>
      <c r="DF965" s="76"/>
      <c r="DG965" s="76"/>
      <c r="DH965" s="76"/>
      <c r="DI965" s="76"/>
      <c r="DJ965" s="76"/>
      <c r="DK965" s="76"/>
      <c r="DL965" s="76"/>
      <c r="DM965" s="76"/>
      <c r="DN965" s="76"/>
      <c r="DO965" s="76"/>
      <c r="DP965" s="76"/>
      <c r="DQ965" s="76"/>
      <c r="DR965" s="76"/>
      <c r="DS965" s="76"/>
      <c r="DT965" s="76"/>
      <c r="DU965" s="76"/>
      <c r="DV965" s="76"/>
      <c r="DW965" s="76"/>
      <c r="DX965" s="76"/>
      <c r="DY965" s="76"/>
      <c r="DZ965" s="76"/>
      <c r="EA965" s="76"/>
      <c r="EB965" s="76"/>
      <c r="EC965" s="76"/>
    </row>
    <row r="966" spans="1:133" ht="17" x14ac:dyDescent="0.2">
      <c r="A966" s="100" t="str">
        <f>CONCATENATE(E966," ",F966)</f>
        <v>Canis latrans</v>
      </c>
      <c r="B966" s="69" t="s">
        <v>1463</v>
      </c>
      <c r="C966" s="69" t="s">
        <v>1586</v>
      </c>
      <c r="D966" s="8" t="s">
        <v>2333</v>
      </c>
      <c r="E966" s="106" t="s">
        <v>296</v>
      </c>
      <c r="F966" s="106" t="s">
        <v>297</v>
      </c>
      <c r="G966" s="69">
        <v>40449</v>
      </c>
      <c r="H966" s="69" t="s">
        <v>1706</v>
      </c>
      <c r="I966" s="69" t="s">
        <v>1464</v>
      </c>
      <c r="J966" s="63" t="s">
        <v>244</v>
      </c>
      <c r="K966" s="69" t="s">
        <v>175</v>
      </c>
      <c r="M966" s="99"/>
      <c r="N966" s="107"/>
      <c r="O966" s="107"/>
      <c r="P966" s="69"/>
      <c r="Q966" s="69" t="s">
        <v>1695</v>
      </c>
      <c r="R966" s="69" t="s">
        <v>1741</v>
      </c>
      <c r="T966" s="69"/>
      <c r="U966" s="63" t="s">
        <v>13</v>
      </c>
      <c r="W966" s="105"/>
      <c r="X966" s="61">
        <v>5.56</v>
      </c>
      <c r="Y966" s="61">
        <v>4.26</v>
      </c>
      <c r="Z966" s="63"/>
      <c r="AA966" s="137"/>
      <c r="AB966" s="135"/>
      <c r="AC966" s="105"/>
      <c r="AD966" s="69" t="s">
        <v>1707</v>
      </c>
      <c r="BK966" s="76"/>
      <c r="BL966" s="76"/>
      <c r="BM966" s="76"/>
      <c r="BN966" s="76"/>
      <c r="BO966" s="76"/>
      <c r="BP966" s="76"/>
      <c r="BQ966" s="76"/>
      <c r="BR966" s="76"/>
      <c r="BS966" s="76"/>
      <c r="BT966" s="76"/>
      <c r="BU966" s="76"/>
      <c r="BV966" s="76"/>
      <c r="BW966" s="76"/>
      <c r="BX966" s="76"/>
      <c r="BY966" s="76"/>
      <c r="BZ966" s="76"/>
      <c r="CA966" s="76"/>
      <c r="CB966" s="76"/>
      <c r="CC966" s="76"/>
      <c r="CD966" s="76"/>
      <c r="CE966" s="76"/>
      <c r="CF966" s="76"/>
      <c r="CG966" s="76"/>
      <c r="CH966" s="76"/>
      <c r="CI966" s="76"/>
      <c r="CJ966" s="76"/>
      <c r="CK966" s="76"/>
      <c r="CL966" s="76"/>
      <c r="CM966" s="76"/>
      <c r="CN966" s="76"/>
      <c r="CO966" s="76"/>
      <c r="CP966" s="76"/>
      <c r="CQ966" s="76"/>
      <c r="CR966" s="76"/>
      <c r="CS966" s="76"/>
      <c r="CT966" s="76"/>
      <c r="CU966" s="76"/>
      <c r="CV966" s="76"/>
      <c r="CW966" s="76"/>
      <c r="CX966" s="76"/>
      <c r="CY966" s="76"/>
      <c r="CZ966" s="76"/>
      <c r="DA966" s="76"/>
      <c r="DB966" s="76"/>
      <c r="DC966" s="76"/>
      <c r="DD966" s="76"/>
      <c r="DE966" s="76"/>
      <c r="DF966" s="76"/>
      <c r="DG966" s="76"/>
      <c r="DH966" s="76"/>
      <c r="DI966" s="76"/>
      <c r="DJ966" s="76"/>
      <c r="DK966" s="76"/>
      <c r="DL966" s="76"/>
      <c r="DM966" s="76"/>
      <c r="DN966" s="76"/>
      <c r="DO966" s="76"/>
      <c r="DP966" s="76"/>
      <c r="DQ966" s="76"/>
      <c r="DR966" s="76"/>
      <c r="DS966" s="76"/>
      <c r="DT966" s="76"/>
      <c r="DU966" s="76"/>
      <c r="DV966" s="76"/>
      <c r="DW966" s="76"/>
      <c r="DX966" s="76"/>
      <c r="DY966" s="76"/>
      <c r="DZ966" s="76"/>
      <c r="EA966" s="76"/>
      <c r="EB966" s="76"/>
      <c r="EC966" s="76"/>
    </row>
    <row r="967" spans="1:133" ht="17" x14ac:dyDescent="0.2">
      <c r="A967" s="100" t="str">
        <f>CONCATENATE(E967," ",F967)</f>
        <v>Canis latrans</v>
      </c>
      <c r="B967" s="69" t="s">
        <v>1463</v>
      </c>
      <c r="C967" s="69" t="s">
        <v>1586</v>
      </c>
      <c r="D967" s="8" t="s">
        <v>2333</v>
      </c>
      <c r="E967" s="106" t="s">
        <v>296</v>
      </c>
      <c r="F967" s="106" t="s">
        <v>297</v>
      </c>
      <c r="G967" s="69">
        <v>40449</v>
      </c>
      <c r="H967" s="69">
        <v>348</v>
      </c>
      <c r="I967" s="69" t="s">
        <v>1464</v>
      </c>
      <c r="J967" s="63" t="s">
        <v>244</v>
      </c>
      <c r="K967" s="69" t="s">
        <v>175</v>
      </c>
      <c r="M967" s="99"/>
      <c r="N967" s="107"/>
      <c r="O967" s="107"/>
      <c r="P967" s="69"/>
      <c r="Q967" s="69" t="s">
        <v>379</v>
      </c>
      <c r="R967" s="63" t="s">
        <v>379</v>
      </c>
      <c r="T967" s="69" t="s">
        <v>171</v>
      </c>
      <c r="U967" s="63" t="s">
        <v>13</v>
      </c>
      <c r="W967" s="105"/>
      <c r="X967" s="61">
        <v>11.96</v>
      </c>
      <c r="Y967" s="61">
        <v>9.65</v>
      </c>
      <c r="Z967" s="63"/>
      <c r="AA967" s="137"/>
      <c r="AB967" s="135"/>
      <c r="AC967" s="105"/>
      <c r="AD967" s="9" t="s">
        <v>1709</v>
      </c>
      <c r="BK967" s="76"/>
      <c r="BL967" s="76"/>
      <c r="BM967" s="76"/>
      <c r="BN967" s="76"/>
      <c r="BO967" s="76"/>
      <c r="BP967" s="76"/>
      <c r="BQ967" s="76"/>
      <c r="BR967" s="76"/>
      <c r="BS967" s="76"/>
      <c r="BT967" s="76"/>
      <c r="BU967" s="76"/>
      <c r="BV967" s="76"/>
      <c r="BW967" s="76"/>
      <c r="BX967" s="76"/>
      <c r="BY967" s="76"/>
      <c r="BZ967" s="76"/>
      <c r="CA967" s="76"/>
      <c r="CB967" s="76"/>
      <c r="CC967" s="76"/>
      <c r="CD967" s="76"/>
      <c r="CE967" s="76"/>
      <c r="CF967" s="76"/>
      <c r="CG967" s="76"/>
      <c r="CH967" s="76"/>
      <c r="CI967" s="76"/>
      <c r="CJ967" s="76"/>
      <c r="CK967" s="76"/>
      <c r="CL967" s="76"/>
      <c r="CM967" s="76"/>
      <c r="CN967" s="76"/>
      <c r="CO967" s="76"/>
      <c r="CP967" s="76"/>
      <c r="CQ967" s="76"/>
      <c r="CR967" s="76"/>
      <c r="CS967" s="76"/>
      <c r="CT967" s="76"/>
      <c r="CU967" s="76"/>
      <c r="CV967" s="76"/>
      <c r="CW967" s="76"/>
      <c r="CX967" s="76"/>
      <c r="CY967" s="76"/>
      <c r="CZ967" s="76"/>
      <c r="DA967" s="76"/>
      <c r="DB967" s="76"/>
      <c r="DC967" s="76"/>
      <c r="DD967" s="76"/>
      <c r="DE967" s="76"/>
      <c r="DF967" s="76"/>
      <c r="DG967" s="76"/>
      <c r="DH967" s="76"/>
      <c r="DI967" s="76"/>
      <c r="DJ967" s="76"/>
      <c r="DK967" s="76"/>
      <c r="DL967" s="76"/>
      <c r="DM967" s="76"/>
      <c r="DN967" s="76"/>
      <c r="DO967" s="76"/>
      <c r="DP967" s="76"/>
      <c r="DQ967" s="76"/>
      <c r="DR967" s="76"/>
      <c r="DS967" s="76"/>
      <c r="DT967" s="76"/>
      <c r="DU967" s="76"/>
      <c r="DV967" s="76"/>
      <c r="DW967" s="76"/>
      <c r="DX967" s="76"/>
      <c r="DY967" s="76"/>
      <c r="DZ967" s="76"/>
      <c r="EA967" s="76"/>
      <c r="EB967" s="76"/>
      <c r="EC967" s="76"/>
    </row>
    <row r="968" spans="1:133" ht="17" x14ac:dyDescent="0.2">
      <c r="A968" s="100" t="str">
        <f>CONCATENATE(E968," ",F968)</f>
        <v>Canis latrans</v>
      </c>
      <c r="B968" s="69" t="s">
        <v>1463</v>
      </c>
      <c r="C968" s="69" t="s">
        <v>1586</v>
      </c>
      <c r="D968" s="8" t="s">
        <v>2333</v>
      </c>
      <c r="E968" s="106" t="s">
        <v>296</v>
      </c>
      <c r="F968" s="106" t="s">
        <v>297</v>
      </c>
      <c r="G968" s="69">
        <v>40449</v>
      </c>
      <c r="H968" s="69">
        <v>71</v>
      </c>
      <c r="I968" s="69" t="s">
        <v>1464</v>
      </c>
      <c r="J968" s="63" t="s">
        <v>244</v>
      </c>
      <c r="K968" s="69" t="s">
        <v>175</v>
      </c>
      <c r="M968" s="99"/>
      <c r="N968" s="107"/>
      <c r="O968" s="107"/>
      <c r="P968" s="69"/>
      <c r="Q968" s="69" t="s">
        <v>374</v>
      </c>
      <c r="R968" s="63" t="s">
        <v>374</v>
      </c>
      <c r="T968" s="69" t="s">
        <v>171</v>
      </c>
      <c r="U968" s="63" t="s">
        <v>13</v>
      </c>
      <c r="W968" s="105"/>
      <c r="X968" s="61">
        <v>19.97</v>
      </c>
      <c r="Y968" s="61">
        <v>14.46</v>
      </c>
      <c r="Z968" s="63"/>
      <c r="AA968" s="137"/>
      <c r="AB968" s="135"/>
      <c r="AC968" s="105"/>
      <c r="AD968" s="69" t="s">
        <v>1696</v>
      </c>
      <c r="BK968" s="76"/>
      <c r="BL968" s="76"/>
      <c r="BM968" s="76"/>
      <c r="BN968" s="76"/>
      <c r="BO968" s="76"/>
      <c r="BP968" s="76"/>
      <c r="BQ968" s="76"/>
      <c r="BR968" s="76"/>
      <c r="BS968" s="76"/>
      <c r="BT968" s="76"/>
      <c r="BU968" s="76"/>
      <c r="BV968" s="76"/>
      <c r="BW968" s="76"/>
      <c r="BX968" s="76"/>
      <c r="BY968" s="76"/>
      <c r="BZ968" s="76"/>
      <c r="CA968" s="76"/>
      <c r="CB968" s="76"/>
      <c r="CC968" s="76"/>
      <c r="CD968" s="76"/>
      <c r="CE968" s="76"/>
      <c r="CF968" s="76"/>
      <c r="CG968" s="76"/>
      <c r="CH968" s="76"/>
      <c r="CI968" s="76"/>
      <c r="CJ968" s="76"/>
      <c r="CK968" s="76"/>
      <c r="CL968" s="76"/>
      <c r="CM968" s="76"/>
      <c r="CN968" s="76"/>
      <c r="CO968" s="76"/>
      <c r="CP968" s="76"/>
      <c r="CQ968" s="76"/>
      <c r="CR968" s="76"/>
      <c r="CS968" s="76"/>
      <c r="CT968" s="76"/>
      <c r="CU968" s="76"/>
      <c r="CV968" s="76"/>
      <c r="CW968" s="76"/>
      <c r="CX968" s="76"/>
      <c r="CY968" s="76"/>
      <c r="CZ968" s="76"/>
      <c r="DA968" s="76"/>
      <c r="DB968" s="76"/>
      <c r="DC968" s="76"/>
      <c r="DD968" s="76"/>
      <c r="DE968" s="76"/>
      <c r="DF968" s="76"/>
      <c r="DG968" s="76"/>
      <c r="DH968" s="76"/>
      <c r="DI968" s="76"/>
      <c r="DJ968" s="76"/>
      <c r="DK968" s="76"/>
      <c r="DL968" s="76"/>
      <c r="DM968" s="76"/>
      <c r="DN968" s="76"/>
      <c r="DO968" s="76"/>
      <c r="DP968" s="76"/>
      <c r="DQ968" s="76"/>
      <c r="DR968" s="76"/>
      <c r="DS968" s="76"/>
      <c r="DT968" s="76"/>
      <c r="DU968" s="76"/>
      <c r="DV968" s="76"/>
      <c r="DW968" s="76"/>
      <c r="DX968" s="76"/>
      <c r="DY968" s="76"/>
      <c r="DZ968" s="76"/>
      <c r="EA968" s="76"/>
      <c r="EB968" s="76"/>
      <c r="EC968" s="76"/>
    </row>
    <row r="969" spans="1:133" s="84" customFormat="1" ht="17" x14ac:dyDescent="0.2">
      <c r="A969" s="100" t="str">
        <f>CONCATENATE(E969," ",F969)</f>
        <v>Canis latrans</v>
      </c>
      <c r="B969" s="69" t="s">
        <v>1463</v>
      </c>
      <c r="C969" s="63" t="s">
        <v>1586</v>
      </c>
      <c r="D969" s="8" t="s">
        <v>2333</v>
      </c>
      <c r="E969" s="172" t="s">
        <v>296</v>
      </c>
      <c r="F969" s="172" t="s">
        <v>297</v>
      </c>
      <c r="G969" s="63">
        <v>40449</v>
      </c>
      <c r="H969" s="63">
        <v>68</v>
      </c>
      <c r="I969" s="63" t="s">
        <v>1464</v>
      </c>
      <c r="J969" s="63"/>
      <c r="K969" s="63" t="s">
        <v>175</v>
      </c>
      <c r="L969" s="175" t="s">
        <v>1466</v>
      </c>
      <c r="M969" s="63"/>
      <c r="N969" s="63"/>
      <c r="O969" s="63"/>
      <c r="P969" s="63"/>
      <c r="Q969" s="63" t="s">
        <v>1314</v>
      </c>
      <c r="R969" s="63" t="s">
        <v>374</v>
      </c>
      <c r="S969" s="63"/>
      <c r="T969" s="63" t="s">
        <v>166</v>
      </c>
      <c r="U969" s="63" t="s">
        <v>1256</v>
      </c>
      <c r="V969" s="63"/>
      <c r="W969" s="63"/>
      <c r="X969" s="63">
        <v>243</v>
      </c>
      <c r="Y969" s="63"/>
      <c r="Z969" s="63"/>
      <c r="AA969" s="182">
        <v>38672.498203206203</v>
      </c>
      <c r="AB969" s="61">
        <v>0.17399999999999999</v>
      </c>
      <c r="AC969" s="63" t="s">
        <v>1314</v>
      </c>
      <c r="AD969" s="69" t="s">
        <v>1961</v>
      </c>
      <c r="AE969" s="63"/>
      <c r="AF969" s="63"/>
      <c r="AG969" s="76"/>
      <c r="AH969" s="76"/>
      <c r="AI969" s="76"/>
      <c r="AJ969" s="76"/>
      <c r="AK969" s="76"/>
      <c r="AL969" s="76"/>
      <c r="AM969" s="76"/>
      <c r="AN969" s="76"/>
      <c r="AO969" s="76"/>
      <c r="AP969" s="76"/>
      <c r="AQ969" s="76"/>
      <c r="AR969" s="76"/>
      <c r="AS969" s="76"/>
      <c r="AT969" s="76"/>
      <c r="AU969" s="76"/>
      <c r="AV969" s="76"/>
      <c r="AW969" s="76"/>
      <c r="AX969" s="76"/>
      <c r="AY969" s="76"/>
      <c r="AZ969" s="76"/>
      <c r="BA969" s="76"/>
      <c r="BB969" s="76"/>
      <c r="BC969" s="76"/>
      <c r="BD969" s="76"/>
      <c r="BE969" s="76"/>
      <c r="BF969" s="76"/>
      <c r="BG969" s="76"/>
      <c r="BH969" s="76"/>
      <c r="BI969" s="76"/>
      <c r="BJ969" s="76"/>
      <c r="BK969" s="76"/>
      <c r="BL969" s="76"/>
      <c r="BM969" s="76"/>
      <c r="BN969" s="76"/>
      <c r="BO969" s="76"/>
      <c r="BP969" s="76"/>
      <c r="BQ969" s="76"/>
      <c r="BR969" s="76"/>
      <c r="BS969" s="76"/>
      <c r="BT969" s="76"/>
      <c r="BU969" s="76"/>
      <c r="BV969" s="76"/>
      <c r="BW969" s="76"/>
      <c r="BX969" s="76"/>
      <c r="BY969" s="76"/>
      <c r="BZ969" s="76"/>
      <c r="CA969" s="76"/>
      <c r="CB969" s="76"/>
      <c r="CC969" s="76"/>
      <c r="CD969" s="76"/>
      <c r="CE969" s="76"/>
      <c r="CF969" s="76"/>
      <c r="CG969" s="76"/>
      <c r="CH969" s="76"/>
      <c r="CI969" s="76"/>
      <c r="CJ969" s="76"/>
      <c r="CK969" s="76"/>
      <c r="CL969" s="76"/>
      <c r="CM969" s="76"/>
      <c r="CN969" s="76"/>
      <c r="CO969" s="76"/>
      <c r="CP969" s="76"/>
      <c r="CQ969" s="76"/>
      <c r="CR969" s="76"/>
      <c r="CS969" s="76"/>
      <c r="CT969" s="76"/>
      <c r="CU969" s="76"/>
      <c r="CV969" s="76"/>
      <c r="CW969" s="76"/>
      <c r="CX969" s="76"/>
      <c r="CY969" s="76"/>
      <c r="CZ969" s="76"/>
      <c r="DA969" s="76"/>
      <c r="DB969" s="76"/>
      <c r="DC969" s="76"/>
      <c r="DD969" s="76"/>
      <c r="DE969" s="76"/>
      <c r="DF969" s="76"/>
      <c r="DG969" s="76"/>
      <c r="DH969" s="76"/>
      <c r="DI969" s="76"/>
      <c r="DJ969" s="76"/>
      <c r="DK969" s="76"/>
      <c r="DL969" s="76"/>
      <c r="DM969" s="76"/>
      <c r="DN969" s="76"/>
      <c r="DO969" s="76"/>
      <c r="DP969" s="76"/>
      <c r="DQ969" s="76"/>
      <c r="DR969" s="76"/>
      <c r="DS969" s="76"/>
      <c r="DT969" s="76"/>
      <c r="DU969" s="76"/>
      <c r="DV969" s="76"/>
      <c r="DW969" s="76"/>
      <c r="DX969" s="76"/>
      <c r="DY969" s="76"/>
      <c r="DZ969" s="76"/>
      <c r="EA969" s="76"/>
      <c r="EB969" s="76"/>
      <c r="EC969" s="76"/>
    </row>
    <row r="970" spans="1:133" s="84" customFormat="1" ht="17" x14ac:dyDescent="0.2">
      <c r="A970" s="100" t="str">
        <f>CONCATENATE(E970," ",F970)</f>
        <v>Canis latrans</v>
      </c>
      <c r="B970" s="69" t="s">
        <v>1463</v>
      </c>
      <c r="C970" s="63" t="s">
        <v>1586</v>
      </c>
      <c r="D970" s="8" t="s">
        <v>2333</v>
      </c>
      <c r="E970" s="172" t="s">
        <v>296</v>
      </c>
      <c r="F970" s="172" t="s">
        <v>297</v>
      </c>
      <c r="G970" s="63">
        <v>40449</v>
      </c>
      <c r="H970" s="63">
        <v>97</v>
      </c>
      <c r="I970" s="63" t="s">
        <v>1464</v>
      </c>
      <c r="J970" s="63"/>
      <c r="K970" s="63" t="s">
        <v>175</v>
      </c>
      <c r="L970" s="175"/>
      <c r="M970" s="63"/>
      <c r="N970" s="63"/>
      <c r="O970" s="63"/>
      <c r="P970" s="63"/>
      <c r="Q970" s="63" t="s">
        <v>1314</v>
      </c>
      <c r="R970" s="63" t="s">
        <v>374</v>
      </c>
      <c r="S970" s="63"/>
      <c r="T970" s="63"/>
      <c r="U970" s="63" t="s">
        <v>1256</v>
      </c>
      <c r="V970" s="63"/>
      <c r="W970" s="63"/>
      <c r="X970" s="63">
        <v>243</v>
      </c>
      <c r="Y970" s="63"/>
      <c r="Z970" s="63"/>
      <c r="AA970" s="182">
        <v>38672.498203206203</v>
      </c>
      <c r="AB970" s="61">
        <v>0.17399999999999999</v>
      </c>
      <c r="AC970" s="63" t="s">
        <v>1314</v>
      </c>
      <c r="AD970" s="69" t="s">
        <v>1961</v>
      </c>
      <c r="AE970" s="63"/>
      <c r="AF970" s="63"/>
      <c r="AG970" s="76"/>
      <c r="AH970" s="76"/>
      <c r="AI970" s="76"/>
      <c r="AJ970" s="76"/>
      <c r="AK970" s="76"/>
      <c r="AL970" s="76"/>
      <c r="AM970" s="76"/>
      <c r="AN970" s="76"/>
      <c r="AO970" s="76"/>
      <c r="AP970" s="76"/>
      <c r="AQ970" s="76"/>
      <c r="AR970" s="76"/>
      <c r="AS970" s="76"/>
      <c r="AT970" s="76"/>
      <c r="AU970" s="76"/>
      <c r="AV970" s="76"/>
      <c r="AW970" s="76"/>
      <c r="AX970" s="76"/>
      <c r="AY970" s="76"/>
      <c r="AZ970" s="76"/>
      <c r="BA970" s="76"/>
      <c r="BB970" s="76"/>
      <c r="BC970" s="76"/>
      <c r="BD970" s="76"/>
      <c r="BE970" s="76"/>
      <c r="BF970" s="76"/>
      <c r="BG970" s="76"/>
      <c r="BH970" s="76"/>
      <c r="BI970" s="76"/>
      <c r="BJ970" s="76"/>
      <c r="BK970" s="76"/>
      <c r="BL970" s="76"/>
      <c r="BM970" s="76"/>
      <c r="BN970" s="76"/>
      <c r="BO970" s="76"/>
      <c r="BP970" s="76"/>
      <c r="BQ970" s="76"/>
      <c r="BR970" s="76"/>
      <c r="BS970" s="76"/>
      <c r="BT970" s="76"/>
      <c r="BU970" s="76"/>
      <c r="BV970" s="76"/>
      <c r="BW970" s="76"/>
      <c r="BX970" s="76"/>
      <c r="BY970" s="76"/>
      <c r="BZ970" s="76"/>
      <c r="CA970" s="76"/>
      <c r="CB970" s="76"/>
      <c r="CC970" s="76"/>
      <c r="CD970" s="76"/>
      <c r="CE970" s="76"/>
      <c r="CF970" s="76"/>
      <c r="CG970" s="76"/>
      <c r="CH970" s="76"/>
      <c r="CI970" s="76"/>
      <c r="CJ970" s="76"/>
      <c r="CK970" s="76"/>
      <c r="CL970" s="76"/>
      <c r="CM970" s="76"/>
      <c r="CN970" s="76"/>
      <c r="CO970" s="76"/>
      <c r="CP970" s="76"/>
      <c r="CQ970" s="76"/>
      <c r="CR970" s="76"/>
      <c r="CS970" s="76"/>
      <c r="CT970" s="76"/>
      <c r="CU970" s="76"/>
      <c r="CV970" s="76"/>
      <c r="CW970" s="76"/>
      <c r="CX970" s="76"/>
      <c r="CY970" s="76"/>
      <c r="CZ970" s="76"/>
      <c r="DA970" s="76"/>
      <c r="DB970" s="76"/>
      <c r="DC970" s="76"/>
      <c r="DD970" s="76"/>
      <c r="DE970" s="76"/>
      <c r="DF970" s="76"/>
      <c r="DG970" s="76"/>
      <c r="DH970" s="76"/>
      <c r="DI970" s="76"/>
      <c r="DJ970" s="76"/>
      <c r="DK970" s="76"/>
      <c r="DL970" s="76"/>
      <c r="DM970" s="76"/>
      <c r="DN970" s="76"/>
      <c r="DO970" s="76"/>
      <c r="DP970" s="76"/>
      <c r="DQ970" s="76"/>
      <c r="DR970" s="76"/>
      <c r="DS970" s="76"/>
      <c r="DT970" s="76"/>
      <c r="DU970" s="76"/>
      <c r="DV970" s="76"/>
      <c r="DW970" s="76"/>
      <c r="DX970" s="76"/>
      <c r="DY970" s="76"/>
      <c r="DZ970" s="76"/>
      <c r="EA970" s="76"/>
      <c r="EB970" s="76"/>
      <c r="EC970" s="76"/>
    </row>
    <row r="971" spans="1:133" ht="17" x14ac:dyDescent="0.2">
      <c r="A971" s="100" t="str">
        <f>CONCATENATE(E971," ",F971)</f>
        <v>Canis latrans</v>
      </c>
      <c r="C971" s="69" t="s">
        <v>1586</v>
      </c>
      <c r="D971" s="8" t="s">
        <v>2333</v>
      </c>
      <c r="E971" s="2" t="s">
        <v>296</v>
      </c>
      <c r="F971" s="2" t="s">
        <v>297</v>
      </c>
      <c r="G971" s="9">
        <v>40450</v>
      </c>
      <c r="H971" s="8">
        <v>1603</v>
      </c>
      <c r="I971" s="9" t="s">
        <v>162</v>
      </c>
      <c r="J971" s="8" t="s">
        <v>163</v>
      </c>
      <c r="K971" s="69" t="s">
        <v>175</v>
      </c>
      <c r="Q971" s="69" t="s">
        <v>16</v>
      </c>
      <c r="R971" s="69" t="s">
        <v>2363</v>
      </c>
      <c r="T971" s="63" t="s">
        <v>171</v>
      </c>
      <c r="U971" s="63" t="s">
        <v>13</v>
      </c>
      <c r="X971" s="119">
        <v>21.04</v>
      </c>
      <c r="Y971" s="119">
        <v>8.07</v>
      </c>
      <c r="AA971" s="182">
        <f>10^((2.93*(LOG(X971)))+(0.27))</f>
        <v>14012.77036238449</v>
      </c>
      <c r="AD971" s="9" t="s">
        <v>1687</v>
      </c>
      <c r="EA971" s="76"/>
      <c r="EB971" s="76"/>
      <c r="EC971" s="76"/>
    </row>
    <row r="972" spans="1:133" s="84" customFormat="1" ht="17" x14ac:dyDescent="0.2">
      <c r="A972" s="100" t="str">
        <f>CONCATENATE(E972," ",F972)</f>
        <v>Canis latrans</v>
      </c>
      <c r="B972" s="9"/>
      <c r="C972" s="69" t="s">
        <v>1586</v>
      </c>
      <c r="D972" s="8" t="s">
        <v>2333</v>
      </c>
      <c r="E972" s="2" t="s">
        <v>296</v>
      </c>
      <c r="F972" s="2" t="s">
        <v>297</v>
      </c>
      <c r="G972" s="9">
        <v>40450</v>
      </c>
      <c r="H972" s="8">
        <v>1608</v>
      </c>
      <c r="I972" s="9" t="s">
        <v>162</v>
      </c>
      <c r="J972" s="8" t="s">
        <v>163</v>
      </c>
      <c r="K972" s="69" t="s">
        <v>175</v>
      </c>
      <c r="L972" s="175"/>
      <c r="M972" s="134"/>
      <c r="N972" s="105"/>
      <c r="O972" s="105"/>
      <c r="P972" s="63"/>
      <c r="Q972" s="69" t="s">
        <v>16</v>
      </c>
      <c r="R972" s="69" t="s">
        <v>2363</v>
      </c>
      <c r="S972" s="69"/>
      <c r="T972" s="63" t="s">
        <v>171</v>
      </c>
      <c r="U972" s="63" t="s">
        <v>13</v>
      </c>
      <c r="V972" s="63"/>
      <c r="W972" s="63"/>
      <c r="X972" s="119">
        <v>16.57</v>
      </c>
      <c r="Y972" s="119"/>
      <c r="Z972" s="69"/>
      <c r="AA972" s="182"/>
      <c r="AB972" s="98"/>
      <c r="AC972" s="9"/>
      <c r="AD972" s="9" t="s">
        <v>298</v>
      </c>
      <c r="AE972" s="63"/>
      <c r="AF972" s="63"/>
      <c r="AG972" s="76"/>
      <c r="AH972" s="76"/>
      <c r="AI972" s="76"/>
      <c r="AJ972" s="76"/>
      <c r="AK972" s="76"/>
      <c r="AL972" s="76"/>
      <c r="AM972" s="76"/>
      <c r="AN972" s="76"/>
      <c r="AO972" s="76"/>
      <c r="AP972" s="76"/>
      <c r="AQ972" s="76"/>
      <c r="AR972" s="76"/>
      <c r="AS972" s="76"/>
      <c r="AT972" s="76"/>
      <c r="AU972" s="76"/>
      <c r="AV972" s="76"/>
      <c r="AW972" s="76"/>
      <c r="AX972" s="76"/>
      <c r="AY972" s="76"/>
      <c r="AZ972" s="76"/>
      <c r="BA972" s="76"/>
      <c r="BB972" s="76"/>
      <c r="BC972" s="76"/>
      <c r="BD972" s="76"/>
      <c r="BE972" s="76"/>
      <c r="BF972" s="76"/>
      <c r="BG972" s="76"/>
      <c r="BH972" s="76"/>
      <c r="BI972" s="76"/>
      <c r="BJ972" s="76"/>
      <c r="BK972" s="76"/>
      <c r="BL972" s="76"/>
      <c r="BM972" s="76"/>
      <c r="BN972" s="76"/>
      <c r="BO972" s="76"/>
      <c r="BP972" s="76"/>
      <c r="BQ972" s="76"/>
      <c r="BR972" s="76"/>
      <c r="BS972" s="76"/>
      <c r="BT972" s="76"/>
      <c r="BU972" s="76"/>
      <c r="BV972" s="76"/>
      <c r="BW972" s="76"/>
      <c r="BX972" s="76"/>
      <c r="BY972" s="76"/>
      <c r="BZ972" s="76"/>
      <c r="CA972" s="76"/>
      <c r="CB972" s="76"/>
      <c r="CC972" s="76"/>
      <c r="CD972" s="76"/>
      <c r="CE972" s="76"/>
      <c r="CF972" s="76"/>
      <c r="CG972" s="76"/>
      <c r="CH972" s="76"/>
      <c r="CI972" s="76"/>
      <c r="CJ972" s="76"/>
      <c r="CK972" s="76"/>
      <c r="CL972" s="76"/>
      <c r="CM972" s="76"/>
      <c r="CN972" s="76"/>
      <c r="CO972" s="76"/>
      <c r="CP972" s="76"/>
      <c r="CQ972" s="76"/>
      <c r="CR972" s="76"/>
      <c r="CS972" s="76"/>
      <c r="CT972" s="76"/>
      <c r="CU972" s="76"/>
      <c r="CV972" s="76"/>
      <c r="CW972" s="76"/>
      <c r="CX972" s="76"/>
      <c r="CY972" s="76"/>
      <c r="CZ972" s="76"/>
      <c r="DA972" s="76"/>
      <c r="DB972" s="76"/>
      <c r="DC972" s="76"/>
      <c r="DD972" s="76"/>
      <c r="DE972" s="76"/>
      <c r="DF972" s="76"/>
      <c r="DG972" s="76"/>
      <c r="DH972" s="76"/>
      <c r="DI972" s="76"/>
      <c r="DJ972" s="76"/>
      <c r="DK972" s="76"/>
      <c r="DL972" s="76"/>
      <c r="DM972" s="76"/>
      <c r="DN972" s="76"/>
      <c r="DO972" s="76"/>
      <c r="DP972" s="76"/>
      <c r="DQ972" s="76"/>
      <c r="DR972" s="76"/>
      <c r="DS972" s="76"/>
      <c r="DT972" s="76"/>
      <c r="DU972" s="76"/>
      <c r="DV972" s="76"/>
      <c r="DW972" s="76"/>
      <c r="DX972" s="76"/>
      <c r="DY972" s="76"/>
      <c r="DZ972" s="76"/>
      <c r="EA972" s="76"/>
      <c r="EB972" s="76"/>
      <c r="EC972" s="76"/>
    </row>
    <row r="973" spans="1:133" s="84" customFormat="1" ht="17" x14ac:dyDescent="0.2">
      <c r="A973" s="100" t="str">
        <f>CONCATENATE(E973," ",F973)</f>
        <v>Canis latrans</v>
      </c>
      <c r="B973" s="189" t="s">
        <v>2325</v>
      </c>
      <c r="C973" s="192" t="s">
        <v>1586</v>
      </c>
      <c r="D973" s="8" t="s">
        <v>2333</v>
      </c>
      <c r="E973" s="198" t="s">
        <v>296</v>
      </c>
      <c r="F973" s="198" t="s">
        <v>297</v>
      </c>
      <c r="G973" s="192">
        <v>40615</v>
      </c>
      <c r="H973" s="192">
        <v>17</v>
      </c>
      <c r="I973" s="192" t="s">
        <v>1016</v>
      </c>
      <c r="J973" s="192"/>
      <c r="K973" s="192" t="s">
        <v>493</v>
      </c>
      <c r="L973" s="191"/>
      <c r="M973" s="192"/>
      <c r="N973" s="192"/>
      <c r="O973" s="192"/>
      <c r="P973" s="192"/>
      <c r="Q973" s="192" t="s">
        <v>207</v>
      </c>
      <c r="R973" s="69" t="s">
        <v>2363</v>
      </c>
      <c r="S973" s="192"/>
      <c r="T973" s="192" t="s">
        <v>166</v>
      </c>
      <c r="U973" s="192" t="s">
        <v>13</v>
      </c>
      <c r="V973" s="192"/>
      <c r="W973" s="192"/>
      <c r="X973" s="192">
        <v>22.28</v>
      </c>
      <c r="Y973" s="202">
        <v>8.17</v>
      </c>
      <c r="Z973" s="192"/>
      <c r="AA973" s="214"/>
      <c r="AB973" s="194"/>
      <c r="AC973" s="192"/>
      <c r="AD973" s="189" t="s">
        <v>2326</v>
      </c>
      <c r="AE973" s="63"/>
      <c r="AF973" s="63"/>
      <c r="AG973" s="76"/>
      <c r="AH973" s="76"/>
      <c r="AI973" s="76"/>
      <c r="AJ973" s="76"/>
      <c r="AK973" s="76"/>
      <c r="AL973" s="76"/>
      <c r="AM973" s="76"/>
      <c r="AN973" s="76"/>
      <c r="AO973" s="76"/>
      <c r="AP973" s="76"/>
      <c r="AQ973" s="76"/>
      <c r="AR973" s="76"/>
      <c r="AS973" s="76"/>
      <c r="AT973" s="76"/>
      <c r="AU973" s="76"/>
      <c r="AV973" s="76"/>
      <c r="AW973" s="76"/>
      <c r="AX973" s="76"/>
      <c r="AY973" s="76"/>
      <c r="AZ973" s="76"/>
      <c r="BA973" s="76"/>
      <c r="BB973" s="76"/>
      <c r="BC973" s="76"/>
      <c r="BD973" s="76"/>
      <c r="BE973" s="76"/>
      <c r="BF973" s="76"/>
      <c r="BG973" s="76"/>
      <c r="BH973" s="76"/>
      <c r="BI973" s="76"/>
      <c r="BJ973" s="76"/>
      <c r="BK973" s="76"/>
      <c r="BL973" s="76"/>
      <c r="BM973" s="76"/>
      <c r="BN973" s="76"/>
      <c r="BO973" s="76"/>
      <c r="BP973" s="76"/>
      <c r="BQ973" s="76"/>
      <c r="BR973" s="76"/>
      <c r="BS973" s="76"/>
      <c r="BT973" s="76"/>
      <c r="BU973" s="76"/>
      <c r="BV973" s="76"/>
      <c r="BW973" s="76"/>
      <c r="BX973" s="76"/>
      <c r="BY973" s="76"/>
      <c r="BZ973" s="76"/>
      <c r="CA973" s="76"/>
      <c r="CB973" s="76"/>
      <c r="CC973" s="76"/>
      <c r="CD973" s="76"/>
      <c r="CE973" s="76"/>
      <c r="CF973" s="76"/>
      <c r="CG973" s="76"/>
      <c r="CH973" s="76"/>
      <c r="CI973" s="76"/>
      <c r="CJ973" s="76"/>
      <c r="CK973" s="76"/>
      <c r="CL973" s="76"/>
      <c r="CM973" s="76"/>
      <c r="CN973" s="76"/>
      <c r="CO973" s="76"/>
      <c r="CP973" s="76"/>
      <c r="CQ973" s="76"/>
      <c r="CR973" s="76"/>
      <c r="CS973" s="76"/>
      <c r="CT973" s="76"/>
      <c r="CU973" s="76"/>
      <c r="CV973" s="76"/>
      <c r="CW973" s="76"/>
      <c r="CX973" s="76"/>
      <c r="CY973" s="76"/>
      <c r="CZ973" s="76"/>
      <c r="DA973" s="76"/>
      <c r="DB973" s="76"/>
      <c r="DC973" s="76"/>
      <c r="DD973" s="76"/>
      <c r="DE973" s="76"/>
      <c r="DF973" s="76"/>
      <c r="DG973" s="76"/>
      <c r="DH973" s="76"/>
      <c r="DI973" s="76"/>
      <c r="DJ973" s="76"/>
      <c r="DK973" s="76"/>
      <c r="DL973" s="76"/>
      <c r="DM973" s="76"/>
      <c r="DN973" s="76"/>
      <c r="DO973" s="76"/>
      <c r="DP973" s="76"/>
      <c r="DQ973" s="76"/>
      <c r="DR973" s="76"/>
      <c r="DS973" s="76"/>
      <c r="DT973" s="76"/>
      <c r="DU973" s="76"/>
      <c r="DV973" s="76"/>
      <c r="DW973" s="76"/>
      <c r="DX973" s="76"/>
      <c r="DY973" s="76"/>
      <c r="DZ973" s="76"/>
      <c r="EA973" s="76"/>
      <c r="EB973" s="76"/>
      <c r="EC973" s="76"/>
    </row>
    <row r="974" spans="1:133" s="84" customFormat="1" ht="17" x14ac:dyDescent="0.2">
      <c r="A974" s="100" t="str">
        <f>CONCATENATE(E974," ",F974)</f>
        <v>Canis latrans</v>
      </c>
      <c r="B974" s="69" t="s">
        <v>1509</v>
      </c>
      <c r="C974" s="63" t="s">
        <v>1586</v>
      </c>
      <c r="D974" s="8" t="s">
        <v>2333</v>
      </c>
      <c r="E974" s="172" t="s">
        <v>296</v>
      </c>
      <c r="F974" s="172" t="s">
        <v>297</v>
      </c>
      <c r="G974" s="63">
        <v>40685</v>
      </c>
      <c r="H974" s="63">
        <v>382</v>
      </c>
      <c r="I974" s="63" t="s">
        <v>19</v>
      </c>
      <c r="J974" s="63"/>
      <c r="K974" s="63" t="s">
        <v>175</v>
      </c>
      <c r="L974" s="175"/>
      <c r="M974" s="63"/>
      <c r="N974" s="63"/>
      <c r="O974" s="63"/>
      <c r="P974" s="63"/>
      <c r="Q974" s="63" t="s">
        <v>1319</v>
      </c>
      <c r="R974" s="63" t="s">
        <v>1629</v>
      </c>
      <c r="S974" s="63" t="s">
        <v>2357</v>
      </c>
      <c r="T974" s="63"/>
      <c r="U974" s="63" t="s">
        <v>1256</v>
      </c>
      <c r="V974" s="63">
        <v>20.72</v>
      </c>
      <c r="W974" s="63"/>
      <c r="X974" s="63"/>
      <c r="Y974" s="119"/>
      <c r="Z974" s="63"/>
      <c r="AA974" s="181">
        <f>10^((2.68*(LOG(V974)))+(1.23))</f>
        <v>57269.650516813694</v>
      </c>
      <c r="AB974" s="61">
        <v>0.17399999999999999</v>
      </c>
      <c r="AC974" s="63" t="s">
        <v>1319</v>
      </c>
      <c r="AD974" s="69" t="s">
        <v>1961</v>
      </c>
      <c r="AE974" s="63"/>
      <c r="AF974" s="63"/>
      <c r="AG974" s="76"/>
      <c r="AH974" s="76"/>
      <c r="AI974" s="76"/>
      <c r="AJ974" s="76"/>
      <c r="AK974" s="76"/>
      <c r="AL974" s="76"/>
      <c r="AM974" s="76"/>
      <c r="AN974" s="76"/>
      <c r="AO974" s="76"/>
      <c r="AP974" s="76"/>
      <c r="AQ974" s="76"/>
      <c r="AR974" s="76"/>
      <c r="AS974" s="76"/>
      <c r="AT974" s="76"/>
      <c r="AU974" s="76"/>
      <c r="AV974" s="76"/>
      <c r="AW974" s="76"/>
      <c r="AX974" s="76"/>
      <c r="AY974" s="76"/>
      <c r="AZ974" s="76"/>
      <c r="BA974" s="76"/>
      <c r="BB974" s="76"/>
      <c r="BC974" s="76"/>
      <c r="BD974" s="76"/>
      <c r="BE974" s="76"/>
      <c r="BF974" s="76"/>
      <c r="BG974" s="76"/>
      <c r="BH974" s="76"/>
      <c r="BI974" s="76"/>
      <c r="BJ974" s="76"/>
      <c r="BK974" s="10"/>
      <c r="BL974" s="10"/>
      <c r="BM974" s="10"/>
      <c r="BN974" s="10"/>
      <c r="BO974" s="10"/>
      <c r="BP974" s="10"/>
      <c r="BQ974" s="10"/>
      <c r="BR974" s="10"/>
      <c r="BS974" s="10"/>
      <c r="BT974" s="10"/>
      <c r="BU974" s="10"/>
      <c r="BV974" s="10"/>
      <c r="BW974" s="10"/>
      <c r="BX974" s="10"/>
      <c r="BY974" s="10"/>
      <c r="BZ974" s="10"/>
      <c r="CA974" s="10"/>
      <c r="CB974" s="10"/>
      <c r="CC974" s="10"/>
      <c r="CD974" s="10"/>
      <c r="CE974" s="10"/>
      <c r="CF974" s="10"/>
      <c r="CG974" s="10"/>
      <c r="CH974" s="10"/>
      <c r="CI974" s="10"/>
      <c r="CJ974" s="10"/>
      <c r="CK974" s="10"/>
      <c r="CL974" s="10"/>
      <c r="CM974" s="10"/>
      <c r="CN974" s="10"/>
      <c r="CO974" s="10"/>
      <c r="CP974" s="10"/>
      <c r="CQ974" s="10"/>
      <c r="CR974" s="10"/>
      <c r="CS974" s="10"/>
      <c r="CT974" s="10"/>
      <c r="CU974" s="10"/>
      <c r="CV974" s="10"/>
      <c r="CW974" s="10"/>
      <c r="CX974" s="10"/>
      <c r="CY974" s="10"/>
      <c r="CZ974" s="10"/>
      <c r="DA974" s="10"/>
      <c r="DB974" s="10"/>
      <c r="DC974" s="10"/>
      <c r="DD974" s="10"/>
      <c r="DE974" s="10"/>
      <c r="DF974" s="10"/>
      <c r="DG974" s="10"/>
      <c r="DH974" s="10"/>
      <c r="DI974" s="10"/>
      <c r="DJ974" s="10"/>
      <c r="DK974" s="10"/>
      <c r="DL974" s="10"/>
      <c r="DM974" s="10"/>
      <c r="DN974" s="10"/>
      <c r="DO974" s="10"/>
      <c r="DP974" s="10"/>
      <c r="DQ974" s="10"/>
      <c r="DR974" s="10"/>
      <c r="DS974" s="10"/>
      <c r="DT974" s="10"/>
      <c r="DU974" s="10"/>
      <c r="DV974" s="10"/>
      <c r="DW974" s="10"/>
      <c r="DX974" s="10"/>
      <c r="DY974" s="10"/>
      <c r="DZ974" s="10"/>
      <c r="EA974" s="76"/>
      <c r="EB974" s="76"/>
      <c r="EC974" s="76"/>
    </row>
    <row r="975" spans="1:133" s="84" customFormat="1" ht="17" x14ac:dyDescent="0.2">
      <c r="A975" s="100" t="str">
        <f>CONCATENATE(E975," ",F975)</f>
        <v>Canis latrans</v>
      </c>
      <c r="B975" s="69" t="s">
        <v>1509</v>
      </c>
      <c r="C975" s="63" t="s">
        <v>1586</v>
      </c>
      <c r="D975" s="8" t="s">
        <v>2333</v>
      </c>
      <c r="E975" s="172" t="s">
        <v>296</v>
      </c>
      <c r="F975" s="172" t="s">
        <v>297</v>
      </c>
      <c r="G975" s="63">
        <v>40685</v>
      </c>
      <c r="H975" s="63">
        <v>383</v>
      </c>
      <c r="I975" s="63" t="s">
        <v>19</v>
      </c>
      <c r="J975" s="63"/>
      <c r="K975" s="63" t="s">
        <v>175</v>
      </c>
      <c r="L975" s="175"/>
      <c r="M975" s="63"/>
      <c r="N975" s="63"/>
      <c r="O975" s="63"/>
      <c r="P975" s="63"/>
      <c r="Q975" s="63" t="s">
        <v>1319</v>
      </c>
      <c r="R975" s="63" t="s">
        <v>1629</v>
      </c>
      <c r="S975" s="63" t="s">
        <v>2357</v>
      </c>
      <c r="T975" s="63"/>
      <c r="U975" s="63" t="s">
        <v>1256</v>
      </c>
      <c r="V975" s="63">
        <v>21.15</v>
      </c>
      <c r="W975" s="63"/>
      <c r="X975" s="63"/>
      <c r="Y975" s="63"/>
      <c r="Z975" s="63"/>
      <c r="AA975" s="181">
        <f>10^((2.68*(LOG(V975)))+(1.23))</f>
        <v>60510.646945254426</v>
      </c>
      <c r="AB975" s="61">
        <v>0.17399999999999999</v>
      </c>
      <c r="AC975" s="63" t="s">
        <v>1319</v>
      </c>
      <c r="AD975" s="69" t="s">
        <v>1961</v>
      </c>
      <c r="AE975" s="63"/>
      <c r="AF975" s="63"/>
      <c r="AG975" s="76"/>
      <c r="AH975" s="76"/>
      <c r="AI975" s="76"/>
      <c r="AJ975" s="76"/>
      <c r="AK975" s="76"/>
      <c r="AL975" s="76"/>
      <c r="AM975" s="76"/>
      <c r="AN975" s="76"/>
      <c r="AO975" s="76"/>
      <c r="AP975" s="76"/>
      <c r="AQ975" s="76"/>
      <c r="AR975" s="76"/>
      <c r="AS975" s="76"/>
      <c r="AT975" s="76"/>
      <c r="AU975" s="76"/>
      <c r="AV975" s="76"/>
      <c r="AW975" s="76"/>
      <c r="AX975" s="76"/>
      <c r="AY975" s="76"/>
      <c r="AZ975" s="76"/>
      <c r="BA975" s="76"/>
      <c r="BB975" s="76"/>
      <c r="BC975" s="76"/>
      <c r="BD975" s="76"/>
      <c r="BE975" s="76"/>
      <c r="BF975" s="76"/>
      <c r="BG975" s="76"/>
      <c r="BH975" s="76"/>
      <c r="BI975" s="76"/>
      <c r="BJ975" s="76"/>
      <c r="BK975" s="10"/>
      <c r="BL975" s="10"/>
      <c r="BM975" s="10"/>
      <c r="BN975" s="10"/>
      <c r="BO975" s="10"/>
      <c r="BP975" s="10"/>
      <c r="BQ975" s="10"/>
      <c r="BR975" s="10"/>
      <c r="BS975" s="10"/>
      <c r="BT975" s="10"/>
      <c r="BU975" s="10"/>
      <c r="BV975" s="10"/>
      <c r="BW975" s="10"/>
      <c r="BX975" s="10"/>
      <c r="BY975" s="10"/>
      <c r="BZ975" s="10"/>
      <c r="CA975" s="10"/>
      <c r="CB975" s="10"/>
      <c r="CC975" s="10"/>
      <c r="CD975" s="10"/>
      <c r="CE975" s="10"/>
      <c r="CF975" s="10"/>
      <c r="CG975" s="10"/>
      <c r="CH975" s="10"/>
      <c r="CI975" s="10"/>
      <c r="CJ975" s="10"/>
      <c r="CK975" s="10"/>
      <c r="CL975" s="10"/>
      <c r="CM975" s="10"/>
      <c r="CN975" s="10"/>
      <c r="CO975" s="10"/>
      <c r="CP975" s="10"/>
      <c r="CQ975" s="10"/>
      <c r="CR975" s="10"/>
      <c r="CS975" s="10"/>
      <c r="CT975" s="10"/>
      <c r="CU975" s="10"/>
      <c r="CV975" s="10"/>
      <c r="CW975" s="10"/>
      <c r="CX975" s="10"/>
      <c r="CY975" s="10"/>
      <c r="CZ975" s="10"/>
      <c r="DA975" s="10"/>
      <c r="DB975" s="10"/>
      <c r="DC975" s="10"/>
      <c r="DD975" s="10"/>
      <c r="DE975" s="10"/>
      <c r="DF975" s="10"/>
      <c r="DG975" s="10"/>
      <c r="DH975" s="10"/>
      <c r="DI975" s="10"/>
      <c r="DJ975" s="10"/>
      <c r="DK975" s="10"/>
      <c r="DL975" s="10"/>
      <c r="DM975" s="10"/>
      <c r="DN975" s="10"/>
      <c r="DO975" s="10"/>
      <c r="DP975" s="10"/>
      <c r="DQ975" s="10"/>
      <c r="DR975" s="10"/>
      <c r="DS975" s="10"/>
      <c r="DT975" s="10"/>
      <c r="DU975" s="10"/>
      <c r="DV975" s="10"/>
      <c r="DW975" s="10"/>
      <c r="DX975" s="10"/>
      <c r="DY975" s="10"/>
      <c r="DZ975" s="10"/>
      <c r="EA975" s="76"/>
      <c r="EB975" s="76"/>
      <c r="EC975" s="76"/>
    </row>
    <row r="976" spans="1:133" ht="17" x14ac:dyDescent="0.2">
      <c r="A976" s="100" t="str">
        <f>CONCATENATE(E976," ",F976)</f>
        <v>Canis latrans</v>
      </c>
      <c r="B976" s="69" t="s">
        <v>1509</v>
      </c>
      <c r="C976" s="63" t="s">
        <v>1586</v>
      </c>
      <c r="D976" s="8" t="s">
        <v>2333</v>
      </c>
      <c r="E976" s="172" t="s">
        <v>296</v>
      </c>
      <c r="F976" s="172" t="s">
        <v>297</v>
      </c>
      <c r="G976" s="63">
        <v>40685</v>
      </c>
      <c r="H976" s="63">
        <v>848</v>
      </c>
      <c r="I976" s="63" t="s">
        <v>19</v>
      </c>
      <c r="J976" s="63"/>
      <c r="K976" s="63" t="s">
        <v>175</v>
      </c>
      <c r="M976" s="63"/>
      <c r="N976" s="63"/>
      <c r="O976" s="63"/>
      <c r="Q976" s="63" t="s">
        <v>1322</v>
      </c>
      <c r="R976" s="63" t="s">
        <v>379</v>
      </c>
      <c r="S976" s="63"/>
      <c r="U976" s="63" t="s">
        <v>1256</v>
      </c>
      <c r="X976" s="63">
        <v>222</v>
      </c>
      <c r="Y976" s="63"/>
      <c r="Z976" s="63"/>
      <c r="AA976" s="182">
        <v>36482.799263385044</v>
      </c>
      <c r="AB976" s="61">
        <v>0.19700000000000001</v>
      </c>
      <c r="AC976" s="63" t="s">
        <v>1322</v>
      </c>
      <c r="AD976" s="69" t="s">
        <v>1961</v>
      </c>
      <c r="BK976" s="84"/>
      <c r="BL976" s="84"/>
      <c r="BM976" s="84"/>
      <c r="BN976" s="84"/>
      <c r="BO976" s="84"/>
      <c r="BP976" s="84"/>
      <c r="BQ976" s="84"/>
      <c r="BR976" s="84"/>
      <c r="BS976" s="84"/>
      <c r="BT976" s="84"/>
      <c r="BU976" s="84"/>
      <c r="BV976" s="84"/>
      <c r="BW976" s="84"/>
      <c r="BX976" s="84"/>
      <c r="BY976" s="84"/>
      <c r="BZ976" s="84"/>
      <c r="CA976" s="84"/>
      <c r="CB976" s="84"/>
      <c r="CC976" s="84"/>
      <c r="CD976" s="84"/>
      <c r="CE976" s="84"/>
      <c r="CF976" s="84"/>
      <c r="CG976" s="84"/>
      <c r="CH976" s="84"/>
      <c r="CI976" s="84"/>
      <c r="CJ976" s="84"/>
      <c r="CK976" s="84"/>
      <c r="CL976" s="84"/>
      <c r="CM976" s="84"/>
      <c r="CN976" s="84"/>
      <c r="CO976" s="84"/>
      <c r="CP976" s="84"/>
      <c r="CQ976" s="84"/>
      <c r="CR976" s="84"/>
      <c r="CS976" s="84"/>
      <c r="CT976" s="84"/>
      <c r="CU976" s="84"/>
      <c r="CV976" s="84"/>
      <c r="CW976" s="84"/>
      <c r="CX976" s="84"/>
      <c r="CY976" s="84"/>
      <c r="CZ976" s="84"/>
      <c r="DA976" s="84"/>
      <c r="DB976" s="84"/>
      <c r="DC976" s="84"/>
      <c r="DD976" s="84"/>
      <c r="DE976" s="84"/>
      <c r="DF976" s="84"/>
      <c r="DG976" s="84"/>
      <c r="DH976" s="84"/>
      <c r="DI976" s="84"/>
      <c r="DJ976" s="84"/>
      <c r="DK976" s="84"/>
      <c r="DL976" s="84"/>
      <c r="DM976" s="84"/>
      <c r="DN976" s="84"/>
      <c r="DO976" s="84"/>
      <c r="DP976" s="84"/>
      <c r="DQ976" s="84"/>
      <c r="DR976" s="84"/>
      <c r="DS976" s="84"/>
      <c r="DT976" s="84"/>
      <c r="DU976" s="84"/>
      <c r="DV976" s="84"/>
      <c r="DW976" s="84"/>
      <c r="DX976" s="84"/>
      <c r="DY976" s="84"/>
      <c r="DZ976" s="84"/>
      <c r="EA976" s="76"/>
      <c r="EB976" s="76"/>
      <c r="EC976" s="76"/>
    </row>
    <row r="977" spans="1:133" ht="17" x14ac:dyDescent="0.2">
      <c r="A977" s="100" t="str">
        <f>CONCATENATE(E977," ",F977)</f>
        <v>Canis latrans</v>
      </c>
      <c r="B977" s="69" t="s">
        <v>1509</v>
      </c>
      <c r="C977" s="63" t="s">
        <v>1586</v>
      </c>
      <c r="D977" s="8" t="s">
        <v>2333</v>
      </c>
      <c r="E977" s="172" t="s">
        <v>296</v>
      </c>
      <c r="F977" s="172" t="s">
        <v>297</v>
      </c>
      <c r="G977" s="63">
        <v>40685</v>
      </c>
      <c r="H977" s="63">
        <v>775</v>
      </c>
      <c r="I977" s="63" t="s">
        <v>19</v>
      </c>
      <c r="J977" s="63"/>
      <c r="K977" s="63" t="s">
        <v>175</v>
      </c>
      <c r="M977" s="63"/>
      <c r="N977" s="63"/>
      <c r="O977" s="63"/>
      <c r="Q977" s="63" t="s">
        <v>1321</v>
      </c>
      <c r="R977" s="63" t="s">
        <v>374</v>
      </c>
      <c r="S977" s="63"/>
      <c r="U977" s="63" t="s">
        <v>1256</v>
      </c>
      <c r="V977" s="63">
        <v>17.14</v>
      </c>
      <c r="X977" s="63"/>
      <c r="Y977" s="63"/>
      <c r="Z977" s="63"/>
      <c r="AA977" s="182">
        <v>32060.892840415912</v>
      </c>
      <c r="AB977" s="61">
        <v>0.188</v>
      </c>
      <c r="AC977" s="63" t="s">
        <v>1321</v>
      </c>
      <c r="AD977" s="69" t="s">
        <v>1961</v>
      </c>
      <c r="BK977" s="84"/>
      <c r="BL977" s="84"/>
      <c r="BM977" s="84"/>
      <c r="BN977" s="84"/>
      <c r="BO977" s="84"/>
      <c r="BP977" s="84"/>
      <c r="BQ977" s="84"/>
      <c r="BR977" s="84"/>
      <c r="BS977" s="84"/>
      <c r="BT977" s="84"/>
      <c r="BU977" s="84"/>
      <c r="BV977" s="84"/>
      <c r="BW977" s="84"/>
      <c r="BX977" s="84"/>
      <c r="BY977" s="84"/>
      <c r="BZ977" s="84"/>
      <c r="CA977" s="84"/>
      <c r="CB977" s="84"/>
      <c r="CC977" s="84"/>
      <c r="CD977" s="84"/>
      <c r="CE977" s="84"/>
      <c r="CF977" s="84"/>
      <c r="CG977" s="84"/>
      <c r="CH977" s="84"/>
      <c r="CI977" s="84"/>
      <c r="CJ977" s="84"/>
      <c r="CK977" s="84"/>
      <c r="CL977" s="84"/>
      <c r="CM977" s="84"/>
      <c r="CN977" s="84"/>
      <c r="CO977" s="84"/>
      <c r="CP977" s="84"/>
      <c r="CQ977" s="84"/>
      <c r="CR977" s="84"/>
      <c r="CS977" s="84"/>
      <c r="CT977" s="84"/>
      <c r="CU977" s="84"/>
      <c r="CV977" s="84"/>
      <c r="CW977" s="84"/>
      <c r="CX977" s="84"/>
      <c r="CY977" s="84"/>
      <c r="CZ977" s="84"/>
      <c r="DA977" s="84"/>
      <c r="DB977" s="84"/>
      <c r="DC977" s="84"/>
      <c r="DD977" s="84"/>
      <c r="DE977" s="84"/>
      <c r="DF977" s="84"/>
      <c r="DG977" s="84"/>
      <c r="DH977" s="84"/>
      <c r="DI977" s="84"/>
      <c r="DJ977" s="84"/>
      <c r="DK977" s="84"/>
      <c r="DL977" s="84"/>
      <c r="DM977" s="84"/>
      <c r="DN977" s="84"/>
      <c r="DO977" s="84"/>
      <c r="DP977" s="84"/>
      <c r="DQ977" s="84"/>
      <c r="DR977" s="84"/>
      <c r="DS977" s="84"/>
      <c r="DT977" s="84"/>
      <c r="DU977" s="84"/>
      <c r="DV977" s="84"/>
      <c r="DW977" s="84"/>
      <c r="DX977" s="84"/>
      <c r="DY977" s="84"/>
      <c r="DZ977" s="84"/>
      <c r="EA977" s="76"/>
      <c r="EB977" s="76"/>
      <c r="EC977" s="76"/>
    </row>
    <row r="978" spans="1:133" ht="17" x14ac:dyDescent="0.2">
      <c r="A978" s="100" t="str">
        <f>CONCATENATE(E978," ",F978)</f>
        <v>Canis latrans</v>
      </c>
      <c r="B978" s="69" t="s">
        <v>1509</v>
      </c>
      <c r="C978" s="63" t="s">
        <v>1586</v>
      </c>
      <c r="D978" s="8" t="s">
        <v>2333</v>
      </c>
      <c r="E978" s="172" t="s">
        <v>296</v>
      </c>
      <c r="F978" s="172" t="s">
        <v>297</v>
      </c>
      <c r="G978" s="63">
        <v>40685</v>
      </c>
      <c r="H978" s="63">
        <v>379</v>
      </c>
      <c r="I978" s="63" t="s">
        <v>19</v>
      </c>
      <c r="J978" s="63"/>
      <c r="K978" s="63" t="s">
        <v>175</v>
      </c>
      <c r="M978" s="63"/>
      <c r="N978" s="63"/>
      <c r="O978" s="63"/>
      <c r="Q978" s="63" t="s">
        <v>1314</v>
      </c>
      <c r="R978" s="63" t="s">
        <v>374</v>
      </c>
      <c r="S978" s="63"/>
      <c r="U978" s="63" t="s">
        <v>1256</v>
      </c>
      <c r="X978" s="63">
        <v>268</v>
      </c>
      <c r="Y978" s="63"/>
      <c r="Z978" s="63"/>
      <c r="AA978" s="182">
        <v>55459.620140020837</v>
      </c>
      <c r="AB978" s="61">
        <v>0.17399999999999999</v>
      </c>
      <c r="AC978" s="63" t="s">
        <v>1314</v>
      </c>
      <c r="AD978" s="69" t="s">
        <v>1961</v>
      </c>
      <c r="BK978" s="84"/>
      <c r="BL978" s="84"/>
      <c r="BM978" s="84"/>
      <c r="BN978" s="84"/>
      <c r="BO978" s="84"/>
      <c r="BP978" s="84"/>
      <c r="BQ978" s="84"/>
      <c r="BR978" s="84"/>
      <c r="BS978" s="84"/>
      <c r="BT978" s="84"/>
      <c r="BU978" s="84"/>
      <c r="BV978" s="84"/>
      <c r="BW978" s="84"/>
      <c r="BX978" s="84"/>
      <c r="BY978" s="84"/>
      <c r="BZ978" s="84"/>
      <c r="CA978" s="84"/>
      <c r="CB978" s="84"/>
      <c r="CC978" s="84"/>
      <c r="CD978" s="84"/>
      <c r="CE978" s="84"/>
      <c r="CF978" s="84"/>
      <c r="CG978" s="84"/>
      <c r="CH978" s="84"/>
      <c r="CI978" s="84"/>
      <c r="CJ978" s="84"/>
      <c r="CK978" s="84"/>
      <c r="CL978" s="84"/>
      <c r="CM978" s="84"/>
      <c r="CN978" s="84"/>
      <c r="CO978" s="84"/>
      <c r="CP978" s="84"/>
      <c r="CQ978" s="84"/>
      <c r="CR978" s="84"/>
      <c r="CS978" s="84"/>
      <c r="CT978" s="84"/>
      <c r="CU978" s="84"/>
      <c r="CV978" s="84"/>
      <c r="CW978" s="84"/>
      <c r="CX978" s="84"/>
      <c r="CY978" s="84"/>
      <c r="CZ978" s="84"/>
      <c r="DA978" s="84"/>
      <c r="DB978" s="84"/>
      <c r="DC978" s="84"/>
      <c r="DD978" s="84"/>
      <c r="DE978" s="84"/>
      <c r="DF978" s="84"/>
      <c r="DG978" s="84"/>
      <c r="DH978" s="84"/>
      <c r="DI978" s="84"/>
      <c r="DJ978" s="84"/>
      <c r="DK978" s="84"/>
      <c r="DL978" s="84"/>
      <c r="DM978" s="84"/>
      <c r="DN978" s="84"/>
      <c r="DO978" s="84"/>
      <c r="DP978" s="84"/>
      <c r="DQ978" s="84"/>
      <c r="DR978" s="84"/>
      <c r="DS978" s="84"/>
      <c r="DT978" s="84"/>
      <c r="DU978" s="84"/>
      <c r="DV978" s="84"/>
      <c r="DW978" s="84"/>
      <c r="DX978" s="84"/>
      <c r="DY978" s="84"/>
      <c r="DZ978" s="84"/>
      <c r="EA978" s="76"/>
      <c r="EB978" s="76"/>
      <c r="EC978" s="76"/>
    </row>
    <row r="979" spans="1:133" ht="17" x14ac:dyDescent="0.2">
      <c r="A979" s="100" t="str">
        <f>CONCATENATE(E979," ",F979)</f>
        <v>Canis latrans</v>
      </c>
      <c r="B979" s="69" t="s">
        <v>1509</v>
      </c>
      <c r="C979" s="63" t="s">
        <v>1586</v>
      </c>
      <c r="D979" s="8" t="s">
        <v>2333</v>
      </c>
      <c r="E979" s="172" t="s">
        <v>296</v>
      </c>
      <c r="F979" s="172" t="s">
        <v>297</v>
      </c>
      <c r="G979" s="63">
        <v>40685</v>
      </c>
      <c r="H979" s="63">
        <v>381</v>
      </c>
      <c r="I979" s="63" t="s">
        <v>19</v>
      </c>
      <c r="J979" s="63"/>
      <c r="K979" s="63" t="s">
        <v>175</v>
      </c>
      <c r="M979" s="63"/>
      <c r="N979" s="63"/>
      <c r="O979" s="63"/>
      <c r="Q979" s="63" t="s">
        <v>1314</v>
      </c>
      <c r="R979" s="63" t="s">
        <v>374</v>
      </c>
      <c r="S979" s="63"/>
      <c r="T979" s="63" t="s">
        <v>166</v>
      </c>
      <c r="U979" s="63" t="s">
        <v>1256</v>
      </c>
      <c r="X979" s="63">
        <v>268</v>
      </c>
      <c r="Y979" s="63"/>
      <c r="Z979" s="63"/>
      <c r="AA979" s="182">
        <v>55459.620140020837</v>
      </c>
      <c r="AB979" s="61">
        <v>0.17399999999999999</v>
      </c>
      <c r="AC979" s="63" t="s">
        <v>1314</v>
      </c>
      <c r="AD979" s="69" t="s">
        <v>1961</v>
      </c>
      <c r="BK979" s="84"/>
      <c r="BL979" s="84"/>
      <c r="BM979" s="84"/>
      <c r="BN979" s="84"/>
      <c r="BO979" s="84"/>
      <c r="BP979" s="84"/>
      <c r="BQ979" s="84"/>
      <c r="BR979" s="84"/>
      <c r="BS979" s="84"/>
      <c r="BT979" s="84"/>
      <c r="BU979" s="84"/>
      <c r="BV979" s="84"/>
      <c r="BW979" s="84"/>
      <c r="BX979" s="84"/>
      <c r="BY979" s="84"/>
      <c r="BZ979" s="84"/>
      <c r="CA979" s="84"/>
      <c r="CB979" s="84"/>
      <c r="CC979" s="84"/>
      <c r="CD979" s="84"/>
      <c r="CE979" s="84"/>
      <c r="CF979" s="84"/>
      <c r="CG979" s="84"/>
      <c r="CH979" s="84"/>
      <c r="CI979" s="84"/>
      <c r="CJ979" s="84"/>
      <c r="CK979" s="84"/>
      <c r="CL979" s="84"/>
      <c r="CM979" s="84"/>
      <c r="CN979" s="84"/>
      <c r="CO979" s="84"/>
      <c r="CP979" s="84"/>
      <c r="CQ979" s="84"/>
      <c r="CR979" s="84"/>
      <c r="CS979" s="84"/>
      <c r="CT979" s="84"/>
      <c r="CU979" s="84"/>
      <c r="CV979" s="84"/>
      <c r="CW979" s="84"/>
      <c r="CX979" s="84"/>
      <c r="CY979" s="84"/>
      <c r="CZ979" s="84"/>
      <c r="DA979" s="84"/>
      <c r="DB979" s="84"/>
      <c r="DC979" s="84"/>
      <c r="DD979" s="84"/>
      <c r="DE979" s="84"/>
      <c r="DF979" s="84"/>
      <c r="DG979" s="84"/>
      <c r="DH979" s="84"/>
      <c r="DI979" s="84"/>
      <c r="DJ979" s="84"/>
      <c r="DK979" s="84"/>
      <c r="DL979" s="84"/>
      <c r="DM979" s="84"/>
      <c r="DN979" s="84"/>
      <c r="DO979" s="84"/>
      <c r="DP979" s="84"/>
      <c r="DQ979" s="84"/>
      <c r="DR979" s="84"/>
      <c r="DS979" s="84"/>
      <c r="DT979" s="84"/>
      <c r="DU979" s="84"/>
      <c r="DV979" s="84"/>
      <c r="DW979" s="84"/>
      <c r="DX979" s="84"/>
      <c r="DY979" s="84"/>
      <c r="DZ979" s="84"/>
      <c r="EA979" s="76"/>
      <c r="EB979" s="76"/>
      <c r="EC979" s="76"/>
    </row>
    <row r="980" spans="1:133" ht="17" x14ac:dyDescent="0.2">
      <c r="A980" s="100" t="str">
        <f>CONCATENATE(E980," ",F980)</f>
        <v>Canis latrans</v>
      </c>
      <c r="B980" s="69" t="s">
        <v>1455</v>
      </c>
      <c r="C980" s="63" t="s">
        <v>1586</v>
      </c>
      <c r="D980" s="8" t="s">
        <v>2333</v>
      </c>
      <c r="E980" s="172" t="s">
        <v>296</v>
      </c>
      <c r="F980" s="172" t="s">
        <v>297</v>
      </c>
      <c r="G980" s="63">
        <v>41343</v>
      </c>
      <c r="H980" s="63">
        <v>178</v>
      </c>
      <c r="I980" s="63" t="s">
        <v>1042</v>
      </c>
      <c r="J980" s="63"/>
      <c r="K980" s="63" t="s">
        <v>175</v>
      </c>
      <c r="L980" s="175" t="s">
        <v>1457</v>
      </c>
      <c r="M980" s="63"/>
      <c r="N980" s="63"/>
      <c r="O980" s="63"/>
      <c r="Q980" s="63" t="s">
        <v>1322</v>
      </c>
      <c r="R980" s="63" t="s">
        <v>379</v>
      </c>
      <c r="S980" s="63"/>
      <c r="T980" s="63" t="s">
        <v>166</v>
      </c>
      <c r="U980" s="63" t="s">
        <v>1256</v>
      </c>
      <c r="X980" s="63">
        <v>248</v>
      </c>
      <c r="Y980" s="63"/>
      <c r="Z980" s="63"/>
      <c r="AA980" s="182">
        <v>51635.458871405615</v>
      </c>
      <c r="AB980" s="61">
        <v>0.19700000000000001</v>
      </c>
      <c r="AC980" s="63" t="s">
        <v>1322</v>
      </c>
      <c r="AD980" s="69" t="s">
        <v>1961</v>
      </c>
      <c r="BK980" s="76"/>
      <c r="BL980" s="76"/>
      <c r="BM980" s="76"/>
      <c r="BN980" s="76"/>
      <c r="BO980" s="76"/>
      <c r="BP980" s="76"/>
      <c r="BQ980" s="76"/>
      <c r="BR980" s="76"/>
      <c r="BS980" s="76"/>
      <c r="BT980" s="76"/>
      <c r="BU980" s="76"/>
      <c r="BV980" s="76"/>
      <c r="BW980" s="76"/>
      <c r="BX980" s="76"/>
      <c r="BY980" s="76"/>
      <c r="BZ980" s="76"/>
      <c r="CA980" s="76"/>
      <c r="CB980" s="76"/>
      <c r="CC980" s="76"/>
      <c r="CD980" s="76"/>
      <c r="CE980" s="76"/>
      <c r="CF980" s="76"/>
      <c r="CG980" s="76"/>
      <c r="CH980" s="76"/>
      <c r="CI980" s="76"/>
      <c r="CJ980" s="76"/>
      <c r="CK980" s="76"/>
      <c r="CL980" s="76"/>
      <c r="CM980" s="76"/>
      <c r="CN980" s="76"/>
      <c r="CO980" s="76"/>
      <c r="CP980" s="76"/>
      <c r="CQ980" s="76"/>
      <c r="CR980" s="76"/>
      <c r="CS980" s="76"/>
      <c r="CT980" s="76"/>
      <c r="CU980" s="76"/>
      <c r="CV980" s="76"/>
      <c r="CW980" s="76"/>
      <c r="CX980" s="76"/>
      <c r="CY980" s="76"/>
      <c r="CZ980" s="76"/>
      <c r="DA980" s="76"/>
      <c r="DB980" s="76"/>
      <c r="DC980" s="76"/>
      <c r="DD980" s="76"/>
      <c r="DE980" s="76"/>
      <c r="DF980" s="76"/>
      <c r="DG980" s="76"/>
      <c r="DH980" s="76"/>
      <c r="DI980" s="76"/>
      <c r="DJ980" s="76"/>
      <c r="DK980" s="76"/>
      <c r="DL980" s="76"/>
      <c r="DM980" s="76"/>
      <c r="DN980" s="76"/>
      <c r="DO980" s="76"/>
      <c r="DP980" s="76"/>
      <c r="DQ980" s="76"/>
      <c r="DR980" s="76"/>
      <c r="DS980" s="76"/>
      <c r="DT980" s="76"/>
      <c r="DU980" s="76"/>
      <c r="DV980" s="76"/>
      <c r="DW980" s="76"/>
      <c r="DX980" s="76"/>
      <c r="DY980" s="76"/>
      <c r="DZ980" s="76"/>
      <c r="EA980" s="76"/>
      <c r="EB980" s="76"/>
      <c r="EC980" s="76"/>
    </row>
    <row r="981" spans="1:133" ht="17" x14ac:dyDescent="0.2">
      <c r="A981" s="100" t="str">
        <f>CONCATENATE(E981," ",F981)</f>
        <v>Canis latrans</v>
      </c>
      <c r="B981" s="69" t="s">
        <v>1261</v>
      </c>
      <c r="C981" s="63" t="s">
        <v>1586</v>
      </c>
      <c r="D981" s="8" t="s">
        <v>2333</v>
      </c>
      <c r="E981" s="172" t="s">
        <v>296</v>
      </c>
      <c r="F981" s="172" t="s">
        <v>297</v>
      </c>
      <c r="G981" s="63">
        <v>43133</v>
      </c>
      <c r="H981" s="63">
        <v>1411</v>
      </c>
      <c r="I981" s="63" t="s">
        <v>546</v>
      </c>
      <c r="J981" s="63" t="s">
        <v>1056</v>
      </c>
      <c r="K981" s="63" t="s">
        <v>470</v>
      </c>
      <c r="M981" s="63"/>
      <c r="N981" s="63"/>
      <c r="O981" s="63"/>
      <c r="Q981" s="63" t="s">
        <v>1324</v>
      </c>
      <c r="R981" s="63" t="s">
        <v>1514</v>
      </c>
      <c r="S981" s="63" t="s">
        <v>2400</v>
      </c>
      <c r="T981" s="63" t="s">
        <v>166</v>
      </c>
      <c r="U981" s="63" t="s">
        <v>1256</v>
      </c>
      <c r="V981" s="63">
        <v>21</v>
      </c>
      <c r="X981" s="63"/>
      <c r="Z981" s="63"/>
      <c r="AA981" s="182">
        <v>34672.240156073713</v>
      </c>
      <c r="AB981" s="61">
        <v>0.20300000000000001</v>
      </c>
      <c r="AC981" s="63" t="s">
        <v>1324</v>
      </c>
      <c r="AD981" s="69" t="s">
        <v>1961</v>
      </c>
      <c r="BK981" s="76"/>
      <c r="BL981" s="76"/>
      <c r="BM981" s="76"/>
      <c r="BN981" s="76"/>
      <c r="BO981" s="76"/>
      <c r="BP981" s="76"/>
      <c r="BQ981" s="76"/>
      <c r="BR981" s="76"/>
      <c r="BS981" s="76"/>
      <c r="BT981" s="76"/>
      <c r="BU981" s="76"/>
      <c r="BV981" s="76"/>
      <c r="BW981" s="76"/>
      <c r="BX981" s="76"/>
      <c r="BY981" s="76"/>
      <c r="BZ981" s="76"/>
      <c r="CA981" s="76"/>
      <c r="CB981" s="76"/>
      <c r="CC981" s="76"/>
      <c r="CD981" s="76"/>
      <c r="CE981" s="76"/>
      <c r="CF981" s="76"/>
      <c r="CG981" s="76"/>
      <c r="CH981" s="76"/>
      <c r="CI981" s="76"/>
      <c r="CJ981" s="76"/>
      <c r="CK981" s="76"/>
      <c r="CL981" s="76"/>
      <c r="CM981" s="76"/>
      <c r="CN981" s="76"/>
      <c r="CO981" s="76"/>
      <c r="CP981" s="76"/>
      <c r="CQ981" s="76"/>
      <c r="CR981" s="76"/>
      <c r="CS981" s="76"/>
      <c r="CT981" s="76"/>
      <c r="CU981" s="76"/>
      <c r="CV981" s="76"/>
      <c r="CW981" s="76"/>
      <c r="CX981" s="76"/>
      <c r="CY981" s="76"/>
      <c r="CZ981" s="76"/>
      <c r="DA981" s="76"/>
      <c r="DB981" s="76"/>
      <c r="DC981" s="76"/>
      <c r="DD981" s="76"/>
      <c r="DE981" s="76"/>
      <c r="DF981" s="76"/>
      <c r="DG981" s="76"/>
      <c r="DH981" s="76"/>
      <c r="DI981" s="76"/>
      <c r="DJ981" s="76"/>
      <c r="DK981" s="76"/>
      <c r="DL981" s="76"/>
      <c r="DM981" s="76"/>
      <c r="DN981" s="76"/>
      <c r="DO981" s="76"/>
      <c r="DP981" s="76"/>
      <c r="DQ981" s="76"/>
      <c r="DR981" s="76"/>
      <c r="DS981" s="76"/>
      <c r="DT981" s="76"/>
      <c r="DU981" s="76"/>
      <c r="DV981" s="76"/>
      <c r="DW981" s="76"/>
      <c r="DX981" s="76"/>
      <c r="DY981" s="76"/>
      <c r="DZ981" s="76"/>
      <c r="EA981" s="76"/>
      <c r="EB981" s="76"/>
      <c r="EC981" s="76"/>
    </row>
    <row r="982" spans="1:133" ht="17" x14ac:dyDescent="0.2">
      <c r="A982" s="100" t="str">
        <f>CONCATENATE(E982," ",F982)</f>
        <v>Canis latrans</v>
      </c>
      <c r="B982" s="69" t="s">
        <v>1261</v>
      </c>
      <c r="C982" s="63" t="s">
        <v>1586</v>
      </c>
      <c r="D982" s="8" t="s">
        <v>2333</v>
      </c>
      <c r="E982" s="172" t="s">
        <v>296</v>
      </c>
      <c r="F982" s="172" t="s">
        <v>297</v>
      </c>
      <c r="G982" s="63">
        <v>43133</v>
      </c>
      <c r="H982" s="63">
        <v>1413</v>
      </c>
      <c r="I982" s="63" t="s">
        <v>546</v>
      </c>
      <c r="J982" s="63" t="s">
        <v>1056</v>
      </c>
      <c r="K982" s="63" t="s">
        <v>470</v>
      </c>
      <c r="M982" s="63"/>
      <c r="N982" s="63"/>
      <c r="O982" s="63"/>
      <c r="Q982" s="63" t="s">
        <v>1324</v>
      </c>
      <c r="R982" s="63" t="s">
        <v>1514</v>
      </c>
      <c r="S982" s="63" t="s">
        <v>2400</v>
      </c>
      <c r="T982" s="63" t="s">
        <v>171</v>
      </c>
      <c r="U982" s="63" t="s">
        <v>1256</v>
      </c>
      <c r="V982" s="63">
        <v>28.47</v>
      </c>
      <c r="X982" s="63"/>
      <c r="Z982" s="63"/>
      <c r="AA982" s="182">
        <v>73001.474956974474</v>
      </c>
      <c r="AB982" s="61">
        <v>0.20300000000000001</v>
      </c>
      <c r="AC982" s="63" t="s">
        <v>1324</v>
      </c>
      <c r="AD982" s="69" t="s">
        <v>1961</v>
      </c>
      <c r="BK982" s="76"/>
      <c r="BL982" s="76"/>
      <c r="BM982" s="76"/>
      <c r="BN982" s="76"/>
      <c r="BO982" s="76"/>
      <c r="BP982" s="76"/>
      <c r="BQ982" s="76"/>
      <c r="BR982" s="76"/>
      <c r="BS982" s="76"/>
      <c r="BT982" s="76"/>
      <c r="BU982" s="76"/>
      <c r="BV982" s="76"/>
      <c r="BW982" s="76"/>
      <c r="BX982" s="76"/>
      <c r="BY982" s="76"/>
      <c r="BZ982" s="76"/>
      <c r="CA982" s="76"/>
      <c r="CB982" s="76"/>
      <c r="CC982" s="76"/>
      <c r="CD982" s="76"/>
      <c r="CE982" s="76"/>
      <c r="CF982" s="76"/>
      <c r="CG982" s="76"/>
      <c r="CH982" s="76"/>
      <c r="CI982" s="76"/>
      <c r="CJ982" s="76"/>
      <c r="CK982" s="76"/>
      <c r="CL982" s="76"/>
      <c r="CM982" s="76"/>
      <c r="CN982" s="76"/>
      <c r="CO982" s="76"/>
      <c r="CP982" s="76"/>
      <c r="CQ982" s="76"/>
      <c r="CR982" s="76"/>
      <c r="CS982" s="76"/>
      <c r="CT982" s="76"/>
      <c r="CU982" s="76"/>
      <c r="CV982" s="76"/>
      <c r="CW982" s="76"/>
      <c r="CX982" s="76"/>
      <c r="CY982" s="76"/>
      <c r="CZ982" s="76"/>
      <c r="DA982" s="76"/>
      <c r="DB982" s="76"/>
      <c r="DC982" s="76"/>
      <c r="DD982" s="76"/>
      <c r="DE982" s="76"/>
      <c r="DF982" s="76"/>
      <c r="DG982" s="76"/>
      <c r="DH982" s="76"/>
      <c r="DI982" s="76"/>
      <c r="DJ982" s="76"/>
      <c r="DK982" s="76"/>
      <c r="DL982" s="76"/>
      <c r="DM982" s="76"/>
      <c r="DN982" s="76"/>
      <c r="DO982" s="76"/>
      <c r="DP982" s="76"/>
      <c r="DQ982" s="76"/>
      <c r="DR982" s="76"/>
      <c r="DS982" s="76"/>
      <c r="DT982" s="76"/>
      <c r="DU982" s="76"/>
      <c r="DV982" s="76"/>
      <c r="DW982" s="76"/>
      <c r="DX982" s="76"/>
      <c r="DY982" s="76"/>
      <c r="DZ982" s="76"/>
      <c r="EA982" s="76"/>
      <c r="EB982" s="76"/>
      <c r="EC982" s="76"/>
    </row>
    <row r="983" spans="1:133" ht="17" x14ac:dyDescent="0.2">
      <c r="A983" s="100" t="str">
        <f>CONCATENATE(E983," ",F983)</f>
        <v>Canis latrans</v>
      </c>
      <c r="B983" s="69" t="s">
        <v>1261</v>
      </c>
      <c r="C983" s="63" t="s">
        <v>1586</v>
      </c>
      <c r="D983" s="8" t="s">
        <v>2333</v>
      </c>
      <c r="E983" s="172" t="s">
        <v>296</v>
      </c>
      <c r="F983" s="172" t="s">
        <v>297</v>
      </c>
      <c r="G983" s="63">
        <v>43133</v>
      </c>
      <c r="H983" s="63">
        <v>1422</v>
      </c>
      <c r="I983" s="63" t="s">
        <v>546</v>
      </c>
      <c r="J983" s="63" t="s">
        <v>1056</v>
      </c>
      <c r="K983" s="63" t="s">
        <v>470</v>
      </c>
      <c r="M983" s="63"/>
      <c r="N983" s="63"/>
      <c r="O983" s="63"/>
      <c r="Q983" s="63" t="s">
        <v>1324</v>
      </c>
      <c r="R983" s="63" t="s">
        <v>1514</v>
      </c>
      <c r="S983" s="63" t="s">
        <v>2400</v>
      </c>
      <c r="T983" s="63" t="s">
        <v>171</v>
      </c>
      <c r="U983" s="63" t="s">
        <v>1256</v>
      </c>
      <c r="V983" s="63">
        <v>29.01</v>
      </c>
      <c r="X983" s="63"/>
      <c r="Z983" s="63"/>
      <c r="AA983" s="182">
        <v>76435.609587887739</v>
      </c>
      <c r="AB983" s="61">
        <v>0.20300000000000001</v>
      </c>
      <c r="AC983" s="63" t="s">
        <v>1324</v>
      </c>
      <c r="AD983" s="69" t="s">
        <v>1961</v>
      </c>
      <c r="BK983" s="76"/>
      <c r="BL983" s="76"/>
      <c r="BM983" s="76"/>
      <c r="BN983" s="76"/>
      <c r="BO983" s="76"/>
      <c r="BP983" s="76"/>
      <c r="BQ983" s="76"/>
      <c r="BR983" s="76"/>
      <c r="BS983" s="76"/>
      <c r="BT983" s="76"/>
      <c r="BU983" s="76"/>
      <c r="BV983" s="76"/>
      <c r="BW983" s="76"/>
      <c r="BX983" s="76"/>
      <c r="BY983" s="76"/>
      <c r="BZ983" s="76"/>
      <c r="CA983" s="76"/>
      <c r="CB983" s="76"/>
      <c r="CC983" s="76"/>
      <c r="CD983" s="76"/>
      <c r="CE983" s="76"/>
      <c r="CF983" s="76"/>
      <c r="CG983" s="76"/>
      <c r="CH983" s="76"/>
      <c r="CI983" s="76"/>
      <c r="CJ983" s="76"/>
      <c r="CK983" s="76"/>
      <c r="CL983" s="76"/>
      <c r="CM983" s="76"/>
      <c r="CN983" s="76"/>
      <c r="CO983" s="76"/>
      <c r="CP983" s="76"/>
      <c r="CQ983" s="76"/>
      <c r="CR983" s="76"/>
      <c r="CS983" s="76"/>
      <c r="CT983" s="76"/>
      <c r="CU983" s="76"/>
      <c r="CV983" s="76"/>
      <c r="CW983" s="76"/>
      <c r="CX983" s="76"/>
      <c r="CY983" s="76"/>
      <c r="CZ983" s="76"/>
      <c r="DA983" s="76"/>
      <c r="DB983" s="76"/>
      <c r="DC983" s="76"/>
      <c r="DD983" s="76"/>
      <c r="DE983" s="76"/>
      <c r="DF983" s="76"/>
      <c r="DG983" s="76"/>
      <c r="DH983" s="76"/>
      <c r="DI983" s="76"/>
      <c r="DJ983" s="76"/>
      <c r="DK983" s="76"/>
      <c r="DL983" s="76"/>
      <c r="DM983" s="76"/>
      <c r="DN983" s="76"/>
      <c r="DO983" s="76"/>
      <c r="DP983" s="76"/>
      <c r="DQ983" s="76"/>
      <c r="DR983" s="76"/>
      <c r="DS983" s="76"/>
      <c r="DT983" s="76"/>
      <c r="DU983" s="76"/>
      <c r="DV983" s="76"/>
      <c r="DW983" s="76"/>
      <c r="DX983" s="76"/>
      <c r="DY983" s="76"/>
      <c r="DZ983" s="76"/>
      <c r="EA983" s="76"/>
      <c r="EB983" s="76"/>
      <c r="EC983" s="76"/>
    </row>
    <row r="984" spans="1:133" ht="17" x14ac:dyDescent="0.2">
      <c r="A984" s="100" t="str">
        <f>CONCATENATE(E984," ",F984)</f>
        <v>Canis latrans</v>
      </c>
      <c r="B984" s="69" t="s">
        <v>1261</v>
      </c>
      <c r="C984" s="63" t="s">
        <v>1586</v>
      </c>
      <c r="D984" s="8" t="s">
        <v>2333</v>
      </c>
      <c r="E984" s="172" t="s">
        <v>296</v>
      </c>
      <c r="F984" s="172" t="s">
        <v>297</v>
      </c>
      <c r="G984" s="63">
        <v>43133</v>
      </c>
      <c r="H984" s="63">
        <v>1426</v>
      </c>
      <c r="I984" s="63" t="s">
        <v>546</v>
      </c>
      <c r="J984" s="63" t="s">
        <v>1056</v>
      </c>
      <c r="K984" s="63" t="s">
        <v>470</v>
      </c>
      <c r="M984" s="63"/>
      <c r="N984" s="63"/>
      <c r="O984" s="63"/>
      <c r="Q984" s="63" t="s">
        <v>1324</v>
      </c>
      <c r="R984" s="63" t="s">
        <v>1514</v>
      </c>
      <c r="S984" s="63" t="s">
        <v>2400</v>
      </c>
      <c r="T984" s="63" t="s">
        <v>171</v>
      </c>
      <c r="U984" s="63" t="s">
        <v>1256</v>
      </c>
      <c r="V984" s="63">
        <v>29.29</v>
      </c>
      <c r="X984" s="63"/>
      <c r="Z984" s="63"/>
      <c r="AA984" s="182">
        <v>78253.12091767673</v>
      </c>
      <c r="AB984" s="61">
        <v>0.20300000000000001</v>
      </c>
      <c r="AC984" s="63" t="s">
        <v>1324</v>
      </c>
      <c r="AD984" s="69" t="s">
        <v>1961</v>
      </c>
      <c r="EA984" s="76"/>
      <c r="EB984" s="76"/>
      <c r="EC984" s="76"/>
    </row>
    <row r="985" spans="1:133" ht="17" x14ac:dyDescent="0.2">
      <c r="A985" s="100" t="str">
        <f>CONCATENATE(E985," ",F985)</f>
        <v>Canis latrans</v>
      </c>
      <c r="B985" s="189" t="s">
        <v>1261</v>
      </c>
      <c r="C985" s="192" t="s">
        <v>1586</v>
      </c>
      <c r="D985" s="8" t="s">
        <v>2333</v>
      </c>
      <c r="E985" s="198" t="s">
        <v>296</v>
      </c>
      <c r="F985" s="198" t="s">
        <v>297</v>
      </c>
      <c r="G985" s="192">
        <v>43133</v>
      </c>
      <c r="H985" s="192">
        <v>1415</v>
      </c>
      <c r="I985" s="192" t="s">
        <v>546</v>
      </c>
      <c r="J985" s="63" t="s">
        <v>1056</v>
      </c>
      <c r="K985" s="192" t="s">
        <v>470</v>
      </c>
      <c r="L985" s="191" t="s">
        <v>2242</v>
      </c>
      <c r="M985" s="192"/>
      <c r="N985" s="192"/>
      <c r="O985" s="192"/>
      <c r="P985" s="192"/>
      <c r="Q985" s="192" t="s">
        <v>2243</v>
      </c>
      <c r="R985" s="63" t="s">
        <v>2366</v>
      </c>
      <c r="S985" s="192"/>
      <c r="T985" s="192" t="s">
        <v>166</v>
      </c>
      <c r="U985" s="192" t="s">
        <v>13</v>
      </c>
      <c r="V985" s="192"/>
      <c r="W985" s="192"/>
      <c r="X985" s="192">
        <v>9.33</v>
      </c>
      <c r="Y985" s="192">
        <v>6.42</v>
      </c>
      <c r="Z985" s="192"/>
      <c r="AA985" s="200"/>
      <c r="AB985" s="194"/>
      <c r="AC985" s="192"/>
      <c r="AD985" s="189"/>
      <c r="BK985" s="76"/>
      <c r="BL985" s="76"/>
      <c r="BM985" s="76"/>
      <c r="BN985" s="76"/>
      <c r="BO985" s="76"/>
      <c r="BP985" s="76"/>
      <c r="BQ985" s="76"/>
      <c r="BR985" s="76"/>
      <c r="BS985" s="76"/>
      <c r="BT985" s="76"/>
      <c r="BU985" s="76"/>
      <c r="BV985" s="76"/>
      <c r="BW985" s="76"/>
      <c r="BX985" s="76"/>
      <c r="BY985" s="76"/>
      <c r="BZ985" s="76"/>
      <c r="CA985" s="76"/>
      <c r="CB985" s="76"/>
      <c r="CC985" s="76"/>
      <c r="CD985" s="76"/>
      <c r="CE985" s="76"/>
      <c r="CF985" s="76"/>
      <c r="CG985" s="76"/>
      <c r="CH985" s="76"/>
      <c r="CI985" s="76"/>
      <c r="CJ985" s="76"/>
      <c r="CK985" s="76"/>
      <c r="CL985" s="76"/>
      <c r="CM985" s="76"/>
      <c r="CN985" s="76"/>
      <c r="CO985" s="76"/>
      <c r="CP985" s="76"/>
      <c r="CQ985" s="76"/>
      <c r="CR985" s="76"/>
      <c r="CS985" s="76"/>
      <c r="CT985" s="76"/>
      <c r="CU985" s="76"/>
      <c r="CV985" s="76"/>
      <c r="CW985" s="76"/>
      <c r="CX985" s="76"/>
      <c r="CY985" s="76"/>
      <c r="CZ985" s="76"/>
      <c r="DA985" s="76"/>
      <c r="DB985" s="76"/>
      <c r="DC985" s="76"/>
      <c r="DD985" s="76"/>
      <c r="DE985" s="76"/>
      <c r="DF985" s="76"/>
      <c r="DG985" s="76"/>
      <c r="DH985" s="76"/>
      <c r="DI985" s="76"/>
      <c r="DJ985" s="76"/>
      <c r="DK985" s="76"/>
      <c r="DL985" s="76"/>
      <c r="DM985" s="76"/>
      <c r="DN985" s="76"/>
      <c r="DO985" s="76"/>
      <c r="DP985" s="76"/>
      <c r="DQ985" s="76"/>
      <c r="DR985" s="76"/>
      <c r="DS985" s="76"/>
      <c r="DT985" s="76"/>
      <c r="DU985" s="76"/>
      <c r="DV985" s="76"/>
      <c r="DW985" s="76"/>
      <c r="DX985" s="76"/>
      <c r="DY985" s="76"/>
      <c r="DZ985" s="76"/>
      <c r="EA985" s="76"/>
      <c r="EB985" s="76"/>
      <c r="EC985" s="76"/>
    </row>
    <row r="986" spans="1:133" s="76" customFormat="1" ht="17" x14ac:dyDescent="0.2">
      <c r="A986" s="100" t="str">
        <f>CONCATENATE(E986," ",F986)</f>
        <v>Canis latrans</v>
      </c>
      <c r="B986" s="189" t="s">
        <v>1261</v>
      </c>
      <c r="C986" s="192" t="s">
        <v>1586</v>
      </c>
      <c r="D986" s="8" t="s">
        <v>2333</v>
      </c>
      <c r="E986" s="198" t="s">
        <v>296</v>
      </c>
      <c r="F986" s="198" t="s">
        <v>297</v>
      </c>
      <c r="G986" s="192">
        <v>43133</v>
      </c>
      <c r="H986" s="192">
        <v>1421</v>
      </c>
      <c r="I986" s="192" t="s">
        <v>546</v>
      </c>
      <c r="J986" s="63" t="s">
        <v>1056</v>
      </c>
      <c r="K986" s="192" t="s">
        <v>470</v>
      </c>
      <c r="L986" s="191" t="s">
        <v>2252</v>
      </c>
      <c r="M986" s="192"/>
      <c r="N986" s="192"/>
      <c r="O986" s="192"/>
      <c r="P986" s="192"/>
      <c r="Q986" s="192" t="s">
        <v>205</v>
      </c>
      <c r="R986" s="69" t="s">
        <v>2370</v>
      </c>
      <c r="S986" s="192"/>
      <c r="T986" s="192" t="s">
        <v>166</v>
      </c>
      <c r="U986" s="192" t="s">
        <v>13</v>
      </c>
      <c r="V986" s="192"/>
      <c r="W986" s="192"/>
      <c r="X986" s="192">
        <v>7.62</v>
      </c>
      <c r="Y986" s="192">
        <v>3.71</v>
      </c>
      <c r="Z986" s="192"/>
      <c r="AA986" s="200"/>
      <c r="AB986" s="194"/>
      <c r="AC986" s="192"/>
      <c r="AD986" s="189"/>
      <c r="AE986" s="63"/>
      <c r="AF986" s="63"/>
    </row>
    <row r="987" spans="1:133" ht="17" x14ac:dyDescent="0.2">
      <c r="A987" s="100" t="str">
        <f>CONCATENATE(E987," ",F987)</f>
        <v>Canis latrans</v>
      </c>
      <c r="B987" s="189" t="s">
        <v>1261</v>
      </c>
      <c r="C987" s="192" t="s">
        <v>1586</v>
      </c>
      <c r="D987" s="8" t="s">
        <v>2333</v>
      </c>
      <c r="E987" s="198" t="s">
        <v>296</v>
      </c>
      <c r="F987" s="198" t="s">
        <v>297</v>
      </c>
      <c r="G987" s="192">
        <v>43133</v>
      </c>
      <c r="H987" s="192">
        <v>1429</v>
      </c>
      <c r="I987" s="192" t="s">
        <v>546</v>
      </c>
      <c r="J987" s="63" t="s">
        <v>1056</v>
      </c>
      <c r="K987" s="192" t="s">
        <v>470</v>
      </c>
      <c r="L987" s="191" t="s">
        <v>2249</v>
      </c>
      <c r="M987" s="192"/>
      <c r="N987" s="192"/>
      <c r="O987" s="192"/>
      <c r="P987" s="192"/>
      <c r="Q987" s="192" t="s">
        <v>2250</v>
      </c>
      <c r="R987" s="192" t="s">
        <v>2369</v>
      </c>
      <c r="S987" s="192"/>
      <c r="T987" s="192" t="s">
        <v>166</v>
      </c>
      <c r="U987" s="192" t="s">
        <v>13</v>
      </c>
      <c r="V987" s="192"/>
      <c r="W987" s="192"/>
      <c r="X987" s="192">
        <v>9.44</v>
      </c>
      <c r="Y987" s="192">
        <v>4.5199999999999996</v>
      </c>
      <c r="Z987" s="192"/>
      <c r="AA987" s="200"/>
      <c r="AB987" s="194"/>
      <c r="AC987" s="192"/>
      <c r="AD987" s="189"/>
      <c r="BK987" s="76"/>
      <c r="BL987" s="76"/>
      <c r="BM987" s="76"/>
      <c r="BN987" s="76"/>
      <c r="BO987" s="76"/>
      <c r="BP987" s="76"/>
      <c r="BQ987" s="76"/>
      <c r="BR987" s="76"/>
      <c r="BS987" s="76"/>
      <c r="BT987" s="76"/>
      <c r="BU987" s="76"/>
      <c r="BV987" s="76"/>
      <c r="BW987" s="76"/>
      <c r="BX987" s="76"/>
      <c r="BY987" s="76"/>
      <c r="BZ987" s="76"/>
      <c r="CA987" s="76"/>
      <c r="CB987" s="76"/>
      <c r="CC987" s="76"/>
      <c r="CD987" s="76"/>
      <c r="CE987" s="76"/>
      <c r="CF987" s="76"/>
      <c r="CG987" s="76"/>
      <c r="CH987" s="76"/>
      <c r="CI987" s="76"/>
      <c r="CJ987" s="76"/>
      <c r="CK987" s="76"/>
      <c r="CL987" s="76"/>
      <c r="CM987" s="76"/>
      <c r="CN987" s="76"/>
      <c r="CO987" s="76"/>
      <c r="CP987" s="76"/>
      <c r="CQ987" s="76"/>
      <c r="CR987" s="76"/>
      <c r="CS987" s="76"/>
      <c r="CT987" s="76"/>
      <c r="CU987" s="76"/>
      <c r="CV987" s="76"/>
      <c r="CW987" s="76"/>
      <c r="CX987" s="76"/>
      <c r="CY987" s="76"/>
      <c r="CZ987" s="76"/>
      <c r="DA987" s="76"/>
      <c r="DB987" s="76"/>
      <c r="DC987" s="76"/>
      <c r="DD987" s="76"/>
      <c r="DE987" s="76"/>
      <c r="DF987" s="76"/>
      <c r="DG987" s="76"/>
      <c r="DH987" s="76"/>
      <c r="DI987" s="76"/>
      <c r="DJ987" s="76"/>
      <c r="DK987" s="76"/>
      <c r="DL987" s="76"/>
      <c r="DM987" s="76"/>
      <c r="DN987" s="76"/>
      <c r="DO987" s="76"/>
      <c r="DP987" s="76"/>
      <c r="DQ987" s="76"/>
      <c r="DR987" s="76"/>
      <c r="DS987" s="76"/>
      <c r="DT987" s="76"/>
      <c r="DU987" s="76"/>
      <c r="DV987" s="76"/>
      <c r="DW987" s="76"/>
      <c r="DX987" s="76"/>
      <c r="DY987" s="76"/>
      <c r="DZ987" s="76"/>
      <c r="EA987" s="76"/>
      <c r="EB987" s="76"/>
      <c r="EC987" s="76"/>
    </row>
    <row r="988" spans="1:133" ht="17" x14ac:dyDescent="0.2">
      <c r="A988" s="100" t="str">
        <f>CONCATENATE(E988," ",F988)</f>
        <v>Canis latrans</v>
      </c>
      <c r="B988" s="189" t="s">
        <v>1261</v>
      </c>
      <c r="C988" s="192" t="s">
        <v>1586</v>
      </c>
      <c r="D988" s="8" t="s">
        <v>2333</v>
      </c>
      <c r="E988" s="198" t="s">
        <v>296</v>
      </c>
      <c r="F988" s="198" t="s">
        <v>297</v>
      </c>
      <c r="G988" s="192">
        <v>43133</v>
      </c>
      <c r="H988" s="192">
        <v>1436</v>
      </c>
      <c r="I988" s="192" t="s">
        <v>546</v>
      </c>
      <c r="J988" s="63" t="s">
        <v>1056</v>
      </c>
      <c r="K988" s="192" t="s">
        <v>470</v>
      </c>
      <c r="L988" s="191" t="s">
        <v>2257</v>
      </c>
      <c r="M988" s="192"/>
      <c r="N988" s="192"/>
      <c r="O988" s="192"/>
      <c r="P988" s="192"/>
      <c r="Q988" s="192" t="s">
        <v>2250</v>
      </c>
      <c r="R988" s="192" t="s">
        <v>2369</v>
      </c>
      <c r="S988" s="192"/>
      <c r="T988" s="192" t="s">
        <v>171</v>
      </c>
      <c r="U988" s="192" t="s">
        <v>13</v>
      </c>
      <c r="V988" s="192"/>
      <c r="W988" s="192"/>
      <c r="X988" s="192">
        <v>9.4700000000000006</v>
      </c>
      <c r="Y988" s="192">
        <v>3.95</v>
      </c>
      <c r="Z988" s="192"/>
      <c r="AA988" s="200"/>
      <c r="AB988" s="194"/>
      <c r="AC988" s="192"/>
      <c r="AD988" s="189"/>
      <c r="BK988" s="76"/>
      <c r="BL988" s="76"/>
      <c r="BM988" s="76"/>
      <c r="BN988" s="76"/>
      <c r="BO988" s="76"/>
      <c r="BP988" s="76"/>
      <c r="BQ988" s="76"/>
      <c r="BR988" s="76"/>
      <c r="BS988" s="76"/>
      <c r="BT988" s="76"/>
      <c r="BU988" s="76"/>
      <c r="BV988" s="76"/>
      <c r="BW988" s="76"/>
      <c r="BX988" s="76"/>
      <c r="BY988" s="76"/>
      <c r="BZ988" s="76"/>
      <c r="CA988" s="76"/>
      <c r="CB988" s="76"/>
      <c r="CC988" s="76"/>
      <c r="CD988" s="76"/>
      <c r="CE988" s="76"/>
      <c r="CF988" s="76"/>
      <c r="CG988" s="76"/>
      <c r="CH988" s="76"/>
      <c r="CI988" s="76"/>
      <c r="CJ988" s="76"/>
      <c r="CK988" s="76"/>
      <c r="CL988" s="76"/>
      <c r="CM988" s="76"/>
      <c r="CN988" s="76"/>
      <c r="CO988" s="76"/>
      <c r="CP988" s="76"/>
      <c r="CQ988" s="76"/>
      <c r="CR988" s="76"/>
      <c r="CS988" s="76"/>
      <c r="CT988" s="76"/>
      <c r="CU988" s="76"/>
      <c r="CV988" s="76"/>
      <c r="CW988" s="76"/>
      <c r="CX988" s="76"/>
      <c r="CY988" s="76"/>
      <c r="CZ988" s="76"/>
      <c r="DA988" s="76"/>
      <c r="DB988" s="76"/>
      <c r="DC988" s="76"/>
      <c r="DD988" s="76"/>
      <c r="DE988" s="76"/>
      <c r="DF988" s="76"/>
      <c r="DG988" s="76"/>
      <c r="DH988" s="76"/>
      <c r="DI988" s="76"/>
      <c r="DJ988" s="76"/>
      <c r="DK988" s="76"/>
      <c r="DL988" s="76"/>
      <c r="DM988" s="76"/>
      <c r="DN988" s="76"/>
      <c r="DO988" s="76"/>
      <c r="DP988" s="76"/>
      <c r="DQ988" s="76"/>
      <c r="DR988" s="76"/>
      <c r="DS988" s="76"/>
      <c r="DT988" s="76"/>
      <c r="DU988" s="76"/>
      <c r="DV988" s="76"/>
      <c r="DW988" s="76"/>
      <c r="DX988" s="76"/>
      <c r="DY988" s="76"/>
      <c r="DZ988" s="76"/>
      <c r="EA988" s="76"/>
      <c r="EB988" s="76"/>
      <c r="EC988" s="76"/>
    </row>
    <row r="989" spans="1:133" ht="17" x14ac:dyDescent="0.2">
      <c r="A989" s="100" t="str">
        <f>CONCATENATE(E989," ",F989)</f>
        <v>Canis latrans</v>
      </c>
      <c r="B989" s="189" t="s">
        <v>1261</v>
      </c>
      <c r="C989" s="192" t="s">
        <v>1586</v>
      </c>
      <c r="D989" s="8" t="s">
        <v>2333</v>
      </c>
      <c r="E989" s="198" t="s">
        <v>296</v>
      </c>
      <c r="F989" s="198" t="s">
        <v>297</v>
      </c>
      <c r="G989" s="192">
        <v>43133</v>
      </c>
      <c r="H989" s="192">
        <v>1437</v>
      </c>
      <c r="I989" s="192" t="s">
        <v>546</v>
      </c>
      <c r="J989" s="63" t="s">
        <v>1056</v>
      </c>
      <c r="K989" s="192" t="s">
        <v>470</v>
      </c>
      <c r="L989" s="191" t="s">
        <v>2241</v>
      </c>
      <c r="M989" s="192"/>
      <c r="N989" s="192"/>
      <c r="O989" s="192"/>
      <c r="P989" s="192"/>
      <c r="Q989" s="192" t="s">
        <v>206</v>
      </c>
      <c r="R989" s="69" t="s">
        <v>2371</v>
      </c>
      <c r="S989" s="192"/>
      <c r="T989" s="192" t="s">
        <v>166</v>
      </c>
      <c r="U989" s="192" t="s">
        <v>13</v>
      </c>
      <c r="V989" s="192"/>
      <c r="W989" s="192"/>
      <c r="X989" s="192">
        <v>10.56</v>
      </c>
      <c r="Y989" s="192">
        <v>4.32</v>
      </c>
      <c r="Z989" s="192"/>
      <c r="AA989" s="200"/>
      <c r="AB989" s="194"/>
      <c r="AC989" s="192"/>
      <c r="AD989" s="189" t="s">
        <v>2232</v>
      </c>
      <c r="BK989" s="76"/>
      <c r="BL989" s="76"/>
      <c r="BM989" s="76"/>
      <c r="BN989" s="76"/>
      <c r="BO989" s="76"/>
      <c r="BP989" s="76"/>
      <c r="BQ989" s="76"/>
      <c r="BR989" s="76"/>
      <c r="BS989" s="76"/>
      <c r="BT989" s="76"/>
      <c r="BU989" s="76"/>
      <c r="BV989" s="76"/>
      <c r="BW989" s="76"/>
      <c r="BX989" s="76"/>
      <c r="BY989" s="76"/>
      <c r="BZ989" s="76"/>
      <c r="CA989" s="76"/>
      <c r="CB989" s="76"/>
      <c r="CC989" s="76"/>
      <c r="CD989" s="76"/>
      <c r="CE989" s="76"/>
      <c r="CF989" s="76"/>
      <c r="CG989" s="76"/>
      <c r="CH989" s="76"/>
      <c r="CI989" s="76"/>
      <c r="CJ989" s="76"/>
      <c r="CK989" s="76"/>
      <c r="CL989" s="76"/>
      <c r="CM989" s="76"/>
      <c r="CN989" s="76"/>
      <c r="CO989" s="76"/>
      <c r="CP989" s="76"/>
      <c r="CQ989" s="76"/>
      <c r="CR989" s="76"/>
      <c r="CS989" s="76"/>
      <c r="CT989" s="76"/>
      <c r="CU989" s="76"/>
      <c r="CV989" s="76"/>
      <c r="CW989" s="76"/>
      <c r="CX989" s="76"/>
      <c r="CY989" s="76"/>
      <c r="CZ989" s="76"/>
      <c r="DA989" s="76"/>
      <c r="DB989" s="76"/>
      <c r="DC989" s="76"/>
      <c r="DD989" s="76"/>
      <c r="DE989" s="76"/>
      <c r="DF989" s="76"/>
      <c r="DG989" s="76"/>
      <c r="DH989" s="76"/>
      <c r="DI989" s="76"/>
      <c r="DJ989" s="76"/>
      <c r="DK989" s="76"/>
      <c r="DL989" s="76"/>
      <c r="DM989" s="76"/>
      <c r="DN989" s="76"/>
      <c r="DO989" s="76"/>
      <c r="DP989" s="76"/>
      <c r="DQ989" s="76"/>
      <c r="DR989" s="76"/>
      <c r="DS989" s="76"/>
      <c r="DT989" s="76"/>
      <c r="DU989" s="76"/>
      <c r="DV989" s="76"/>
      <c r="DW989" s="76"/>
      <c r="DX989" s="76"/>
      <c r="DY989" s="76"/>
      <c r="DZ989" s="76"/>
      <c r="EA989" s="76"/>
      <c r="EB989" s="76"/>
      <c r="EC989" s="76"/>
    </row>
    <row r="990" spans="1:133" ht="17" x14ac:dyDescent="0.2">
      <c r="A990" s="100" t="str">
        <f>CONCATENATE(E990," ",F990)</f>
        <v>Canis latrans</v>
      </c>
      <c r="B990" s="189" t="s">
        <v>1261</v>
      </c>
      <c r="C990" s="192" t="s">
        <v>1586</v>
      </c>
      <c r="D990" s="8" t="s">
        <v>2333</v>
      </c>
      <c r="E990" s="198" t="s">
        <v>296</v>
      </c>
      <c r="F990" s="198" t="s">
        <v>297</v>
      </c>
      <c r="G990" s="192">
        <v>43133</v>
      </c>
      <c r="H990" s="192">
        <v>1431</v>
      </c>
      <c r="I990" s="192" t="s">
        <v>546</v>
      </c>
      <c r="J990" s="63" t="s">
        <v>1056</v>
      </c>
      <c r="K990" s="192" t="s">
        <v>470</v>
      </c>
      <c r="L990" s="191" t="s">
        <v>2246</v>
      </c>
      <c r="M990" s="192"/>
      <c r="N990" s="192"/>
      <c r="O990" s="192"/>
      <c r="P990" s="192"/>
      <c r="Q990" s="192" t="s">
        <v>206</v>
      </c>
      <c r="R990" s="69" t="s">
        <v>2371</v>
      </c>
      <c r="S990" s="192"/>
      <c r="T990" s="192" t="s">
        <v>171</v>
      </c>
      <c r="U990" s="192" t="s">
        <v>13</v>
      </c>
      <c r="V990" s="192"/>
      <c r="W990" s="192"/>
      <c r="X990" s="192">
        <v>10.210000000000001</v>
      </c>
      <c r="Y990" s="192">
        <v>4.18</v>
      </c>
      <c r="Z990" s="192"/>
      <c r="AA990" s="200"/>
      <c r="AB990" s="194"/>
      <c r="AC990" s="192"/>
      <c r="AD990" s="189"/>
      <c r="BK990" s="76"/>
      <c r="BL990" s="76"/>
      <c r="BM990" s="76"/>
      <c r="BN990" s="76"/>
      <c r="BO990" s="76"/>
      <c r="BP990" s="76"/>
      <c r="BQ990" s="76"/>
      <c r="BR990" s="76"/>
      <c r="BS990" s="76"/>
      <c r="BT990" s="76"/>
      <c r="BU990" s="76"/>
      <c r="BV990" s="76"/>
      <c r="BW990" s="76"/>
      <c r="BX990" s="76"/>
      <c r="BY990" s="76"/>
      <c r="BZ990" s="76"/>
      <c r="CA990" s="76"/>
      <c r="CB990" s="76"/>
      <c r="CC990" s="76"/>
      <c r="CD990" s="76"/>
      <c r="CE990" s="76"/>
      <c r="CF990" s="76"/>
      <c r="CG990" s="76"/>
      <c r="CH990" s="76"/>
      <c r="CI990" s="76"/>
      <c r="CJ990" s="76"/>
      <c r="CK990" s="76"/>
      <c r="CL990" s="76"/>
      <c r="CM990" s="76"/>
      <c r="CN990" s="76"/>
      <c r="CO990" s="76"/>
      <c r="CP990" s="76"/>
      <c r="CQ990" s="76"/>
      <c r="CR990" s="76"/>
      <c r="CS990" s="76"/>
      <c r="CT990" s="76"/>
      <c r="CU990" s="76"/>
      <c r="CV990" s="76"/>
      <c r="CW990" s="76"/>
      <c r="CX990" s="76"/>
      <c r="CY990" s="76"/>
      <c r="CZ990" s="76"/>
      <c r="DA990" s="76"/>
      <c r="DB990" s="76"/>
      <c r="DC990" s="76"/>
      <c r="DD990" s="76"/>
      <c r="DE990" s="76"/>
      <c r="DF990" s="76"/>
      <c r="DG990" s="76"/>
      <c r="DH990" s="76"/>
      <c r="DI990" s="76"/>
      <c r="DJ990" s="76"/>
      <c r="DK990" s="76"/>
      <c r="DL990" s="76"/>
      <c r="DM990" s="76"/>
      <c r="DN990" s="76"/>
      <c r="DO990" s="76"/>
      <c r="DP990" s="76"/>
      <c r="DQ990" s="76"/>
      <c r="DR990" s="76"/>
      <c r="DS990" s="76"/>
      <c r="DT990" s="76"/>
      <c r="DU990" s="76"/>
      <c r="DV990" s="76"/>
      <c r="DW990" s="76"/>
      <c r="DX990" s="76"/>
      <c r="DY990" s="76"/>
      <c r="DZ990" s="76"/>
      <c r="EA990" s="76"/>
      <c r="EB990" s="76"/>
      <c r="EC990" s="76"/>
    </row>
    <row r="991" spans="1:133" ht="17" x14ac:dyDescent="0.2">
      <c r="A991" s="100" t="str">
        <f>CONCATENATE(E991," ",F991)</f>
        <v>Canis latrans</v>
      </c>
      <c r="B991" s="189" t="s">
        <v>1261</v>
      </c>
      <c r="C991" s="192" t="s">
        <v>1586</v>
      </c>
      <c r="D991" s="8" t="s">
        <v>2333</v>
      </c>
      <c r="E991" s="198" t="s">
        <v>296</v>
      </c>
      <c r="F991" s="198" t="s">
        <v>297</v>
      </c>
      <c r="G991" s="192">
        <v>43133</v>
      </c>
      <c r="H991" s="192">
        <v>1435</v>
      </c>
      <c r="I991" s="192" t="s">
        <v>546</v>
      </c>
      <c r="J991" s="63" t="s">
        <v>1056</v>
      </c>
      <c r="K991" s="192" t="s">
        <v>470</v>
      </c>
      <c r="L991" s="191" t="s">
        <v>2240</v>
      </c>
      <c r="M991" s="192"/>
      <c r="N991" s="192"/>
      <c r="O991" s="192"/>
      <c r="P991" s="192"/>
      <c r="Q991" s="192" t="s">
        <v>206</v>
      </c>
      <c r="R991" s="69" t="s">
        <v>2371</v>
      </c>
      <c r="S991" s="192"/>
      <c r="T991" s="192" t="s">
        <v>166</v>
      </c>
      <c r="U991" s="192" t="s">
        <v>13</v>
      </c>
      <c r="V991" s="192"/>
      <c r="W991" s="192"/>
      <c r="X991" s="192">
        <v>10.01</v>
      </c>
      <c r="Y991" s="192">
        <v>5.07</v>
      </c>
      <c r="Z991" s="192"/>
      <c r="AA991" s="200"/>
      <c r="AB991" s="194"/>
      <c r="AC991" s="192"/>
      <c r="AD991" s="189"/>
      <c r="BK991" s="76"/>
      <c r="BL991" s="76"/>
      <c r="BM991" s="76"/>
      <c r="BN991" s="76"/>
      <c r="BO991" s="76"/>
      <c r="BP991" s="76"/>
      <c r="BQ991" s="76"/>
      <c r="BR991" s="76"/>
      <c r="BS991" s="76"/>
      <c r="BT991" s="76"/>
      <c r="BU991" s="76"/>
      <c r="BV991" s="76"/>
      <c r="BW991" s="76"/>
      <c r="BX991" s="76"/>
      <c r="BY991" s="76"/>
      <c r="BZ991" s="76"/>
      <c r="CA991" s="76"/>
      <c r="CB991" s="76"/>
      <c r="CC991" s="76"/>
      <c r="CD991" s="76"/>
      <c r="CE991" s="76"/>
      <c r="CF991" s="76"/>
      <c r="CG991" s="76"/>
      <c r="CH991" s="76"/>
      <c r="CI991" s="76"/>
      <c r="CJ991" s="76"/>
      <c r="CK991" s="76"/>
      <c r="CL991" s="76"/>
      <c r="CM991" s="76"/>
      <c r="CN991" s="76"/>
      <c r="CO991" s="76"/>
      <c r="CP991" s="76"/>
      <c r="CQ991" s="76"/>
      <c r="CR991" s="76"/>
      <c r="CS991" s="76"/>
      <c r="CT991" s="76"/>
      <c r="CU991" s="76"/>
      <c r="CV991" s="76"/>
      <c r="CW991" s="76"/>
      <c r="CX991" s="76"/>
      <c r="CY991" s="76"/>
      <c r="CZ991" s="76"/>
      <c r="DA991" s="76"/>
      <c r="DB991" s="76"/>
      <c r="DC991" s="76"/>
      <c r="DD991" s="76"/>
      <c r="DE991" s="76"/>
      <c r="DF991" s="76"/>
      <c r="DG991" s="76"/>
      <c r="DH991" s="76"/>
      <c r="DI991" s="76"/>
      <c r="DJ991" s="76"/>
      <c r="DK991" s="76"/>
      <c r="DL991" s="76"/>
      <c r="DM991" s="76"/>
      <c r="DN991" s="76"/>
      <c r="DO991" s="76"/>
      <c r="DP991" s="76"/>
      <c r="DQ991" s="76"/>
      <c r="DR991" s="76"/>
      <c r="DS991" s="76"/>
      <c r="DT991" s="76"/>
      <c r="DU991" s="76"/>
      <c r="DV991" s="76"/>
      <c r="DW991" s="76"/>
      <c r="DX991" s="76"/>
      <c r="DY991" s="76"/>
      <c r="DZ991" s="76"/>
      <c r="EA991" s="76"/>
      <c r="EB991" s="76"/>
      <c r="EC991" s="76"/>
    </row>
    <row r="992" spans="1:133" ht="17" x14ac:dyDescent="0.2">
      <c r="A992" s="100" t="str">
        <f>CONCATENATE(E992," ",F992)</f>
        <v>Canis latrans</v>
      </c>
      <c r="B992" s="189" t="s">
        <v>1261</v>
      </c>
      <c r="C992" s="192" t="s">
        <v>1586</v>
      </c>
      <c r="D992" s="8" t="s">
        <v>2333</v>
      </c>
      <c r="E992" s="198" t="s">
        <v>296</v>
      </c>
      <c r="F992" s="198" t="s">
        <v>297</v>
      </c>
      <c r="G992" s="192">
        <v>43133</v>
      </c>
      <c r="H992" s="192">
        <v>1414</v>
      </c>
      <c r="I992" s="192" t="s">
        <v>546</v>
      </c>
      <c r="J992" s="63" t="s">
        <v>1056</v>
      </c>
      <c r="K992" s="192" t="s">
        <v>470</v>
      </c>
      <c r="L992" s="191" t="s">
        <v>2242</v>
      </c>
      <c r="M992" s="192"/>
      <c r="N992" s="192"/>
      <c r="O992" s="192"/>
      <c r="P992" s="192"/>
      <c r="Q992" s="192" t="s">
        <v>377</v>
      </c>
      <c r="R992" s="69" t="s">
        <v>2372</v>
      </c>
      <c r="S992" s="192"/>
      <c r="T992" s="192" t="s">
        <v>166</v>
      </c>
      <c r="U992" s="192" t="s">
        <v>13</v>
      </c>
      <c r="V992" s="192"/>
      <c r="W992" s="192"/>
      <c r="X992" s="192">
        <v>11.71</v>
      </c>
      <c r="Y992" s="192">
        <v>6.08</v>
      </c>
      <c r="Z992" s="192"/>
      <c r="AA992" s="200"/>
      <c r="AB992" s="194"/>
      <c r="AC992" s="192"/>
      <c r="AD992" s="189" t="s">
        <v>2247</v>
      </c>
      <c r="BK992" s="76"/>
      <c r="BL992" s="76"/>
      <c r="BM992" s="76"/>
      <c r="BN992" s="76"/>
      <c r="BO992" s="76"/>
      <c r="BP992" s="76"/>
      <c r="BQ992" s="76"/>
      <c r="BR992" s="76"/>
      <c r="BS992" s="76"/>
      <c r="BT992" s="76"/>
      <c r="BU992" s="76"/>
      <c r="BV992" s="76"/>
      <c r="BW992" s="76"/>
      <c r="BX992" s="76"/>
      <c r="BY992" s="76"/>
      <c r="BZ992" s="76"/>
      <c r="CA992" s="76"/>
      <c r="CB992" s="76"/>
      <c r="CC992" s="76"/>
      <c r="CD992" s="76"/>
      <c r="CE992" s="76"/>
      <c r="CF992" s="76"/>
      <c r="CG992" s="76"/>
      <c r="CH992" s="76"/>
      <c r="CI992" s="76"/>
      <c r="CJ992" s="76"/>
      <c r="CK992" s="76"/>
      <c r="CL992" s="76"/>
      <c r="CM992" s="76"/>
      <c r="CN992" s="76"/>
      <c r="CO992" s="76"/>
      <c r="CP992" s="76"/>
      <c r="CQ992" s="76"/>
      <c r="CR992" s="76"/>
      <c r="CS992" s="76"/>
      <c r="CT992" s="76"/>
      <c r="CU992" s="76"/>
      <c r="CV992" s="76"/>
      <c r="CW992" s="76"/>
      <c r="CX992" s="76"/>
      <c r="CY992" s="76"/>
      <c r="CZ992" s="76"/>
      <c r="DA992" s="76"/>
      <c r="DB992" s="76"/>
      <c r="DC992" s="76"/>
      <c r="DD992" s="76"/>
      <c r="DE992" s="76"/>
      <c r="DF992" s="76"/>
      <c r="DG992" s="76"/>
      <c r="DH992" s="76"/>
      <c r="DI992" s="76"/>
      <c r="DJ992" s="76"/>
      <c r="DK992" s="76"/>
      <c r="DL992" s="76"/>
      <c r="DM992" s="76"/>
      <c r="DN992" s="76"/>
      <c r="DO992" s="76"/>
      <c r="DP992" s="76"/>
      <c r="DQ992" s="76"/>
      <c r="DR992" s="76"/>
      <c r="DS992" s="76"/>
      <c r="DT992" s="76"/>
      <c r="DU992" s="76"/>
      <c r="DV992" s="76"/>
      <c r="DW992" s="76"/>
      <c r="DX992" s="76"/>
      <c r="DY992" s="76"/>
      <c r="DZ992" s="76"/>
      <c r="EA992" s="76"/>
      <c r="EB992" s="76"/>
      <c r="EC992" s="76"/>
    </row>
    <row r="993" spans="1:133" ht="17" x14ac:dyDescent="0.2">
      <c r="A993" s="100" t="str">
        <f>CONCATENATE(E993," ",F993)</f>
        <v>Canis latrans</v>
      </c>
      <c r="B993" s="189" t="s">
        <v>1261</v>
      </c>
      <c r="C993" s="192" t="s">
        <v>1586</v>
      </c>
      <c r="D993" s="8" t="s">
        <v>2333</v>
      </c>
      <c r="E993" s="198" t="s">
        <v>296</v>
      </c>
      <c r="F993" s="198" t="s">
        <v>297</v>
      </c>
      <c r="G993" s="192">
        <v>43133</v>
      </c>
      <c r="H993" s="192">
        <v>1412</v>
      </c>
      <c r="I993" s="192" t="s">
        <v>546</v>
      </c>
      <c r="J993" s="63" t="s">
        <v>1056</v>
      </c>
      <c r="K993" s="192" t="s">
        <v>470</v>
      </c>
      <c r="L993" s="191" t="s">
        <v>2251</v>
      </c>
      <c r="M993" s="192"/>
      <c r="N993" s="192"/>
      <c r="O993" s="192"/>
      <c r="P993" s="192"/>
      <c r="Q993" s="192" t="s">
        <v>377</v>
      </c>
      <c r="R993" s="69" t="s">
        <v>2372</v>
      </c>
      <c r="S993" s="192"/>
      <c r="T993" s="192" t="s">
        <v>171</v>
      </c>
      <c r="U993" s="192" t="s">
        <v>13</v>
      </c>
      <c r="V993" s="192"/>
      <c r="W993" s="192"/>
      <c r="X993" s="192">
        <v>12.34</v>
      </c>
      <c r="Y993" s="192">
        <v>5.77</v>
      </c>
      <c r="Z993" s="192"/>
      <c r="AA993" s="200"/>
      <c r="AB993" s="194"/>
      <c r="AC993" s="192"/>
      <c r="AD993" s="189" t="s">
        <v>2247</v>
      </c>
      <c r="BK993" s="76"/>
      <c r="BL993" s="76"/>
      <c r="BM993" s="76"/>
      <c r="BN993" s="76"/>
      <c r="BO993" s="76"/>
      <c r="BP993" s="76"/>
      <c r="BQ993" s="76"/>
      <c r="BR993" s="76"/>
      <c r="BS993" s="76"/>
      <c r="BT993" s="76"/>
      <c r="BU993" s="76"/>
      <c r="BV993" s="76"/>
      <c r="BW993" s="76"/>
      <c r="BX993" s="76"/>
      <c r="BY993" s="76"/>
      <c r="BZ993" s="76"/>
      <c r="CA993" s="76"/>
      <c r="CB993" s="76"/>
      <c r="CC993" s="76"/>
      <c r="CD993" s="76"/>
      <c r="CE993" s="76"/>
      <c r="CF993" s="76"/>
      <c r="CG993" s="76"/>
      <c r="CH993" s="76"/>
      <c r="CI993" s="76"/>
      <c r="CJ993" s="76"/>
      <c r="CK993" s="76"/>
      <c r="CL993" s="76"/>
      <c r="CM993" s="76"/>
      <c r="CN993" s="76"/>
      <c r="CO993" s="76"/>
      <c r="CP993" s="76"/>
      <c r="CQ993" s="76"/>
      <c r="CR993" s="76"/>
      <c r="CS993" s="76"/>
      <c r="CT993" s="76"/>
      <c r="CU993" s="76"/>
      <c r="CV993" s="76"/>
      <c r="CW993" s="76"/>
      <c r="CX993" s="76"/>
      <c r="CY993" s="76"/>
      <c r="CZ993" s="76"/>
      <c r="DA993" s="76"/>
      <c r="DB993" s="76"/>
      <c r="DC993" s="76"/>
      <c r="DD993" s="76"/>
      <c r="DE993" s="76"/>
      <c r="DF993" s="76"/>
      <c r="DG993" s="76"/>
      <c r="DH993" s="76"/>
      <c r="DI993" s="76"/>
      <c r="DJ993" s="76"/>
      <c r="DK993" s="76"/>
      <c r="DL993" s="76"/>
      <c r="DM993" s="76"/>
      <c r="DN993" s="76"/>
      <c r="DO993" s="76"/>
      <c r="DP993" s="76"/>
      <c r="DQ993" s="76"/>
      <c r="DR993" s="76"/>
      <c r="DS993" s="76"/>
      <c r="DT993" s="76"/>
      <c r="DU993" s="76"/>
      <c r="DV993" s="76"/>
      <c r="DW993" s="76"/>
      <c r="DX993" s="76"/>
      <c r="DY993" s="76"/>
      <c r="DZ993" s="76"/>
      <c r="EA993" s="76"/>
      <c r="EB993" s="76"/>
      <c r="EC993" s="76"/>
    </row>
    <row r="994" spans="1:133" ht="17" x14ac:dyDescent="0.2">
      <c r="A994" s="100" t="str">
        <f>CONCATENATE(E994," ",F994)</f>
        <v>Canis latrans</v>
      </c>
      <c r="B994" s="189" t="s">
        <v>1261</v>
      </c>
      <c r="C994" s="192" t="s">
        <v>1586</v>
      </c>
      <c r="D994" s="8" t="s">
        <v>2333</v>
      </c>
      <c r="E994" s="198" t="s">
        <v>296</v>
      </c>
      <c r="F994" s="198" t="s">
        <v>297</v>
      </c>
      <c r="G994" s="192">
        <v>43133</v>
      </c>
      <c r="H994" s="192">
        <v>1417</v>
      </c>
      <c r="I994" s="192" t="s">
        <v>546</v>
      </c>
      <c r="J994" s="63" t="s">
        <v>1056</v>
      </c>
      <c r="K994" s="192" t="s">
        <v>470</v>
      </c>
      <c r="L994" s="191" t="s">
        <v>2258</v>
      </c>
      <c r="M994" s="192"/>
      <c r="N994" s="192"/>
      <c r="O994" s="192"/>
      <c r="P994" s="192"/>
      <c r="Q994" s="192" t="s">
        <v>2214</v>
      </c>
      <c r="R994" s="69" t="s">
        <v>2372</v>
      </c>
      <c r="S994" s="192"/>
      <c r="T994" s="192" t="s">
        <v>171</v>
      </c>
      <c r="U994" s="192" t="s">
        <v>13</v>
      </c>
      <c r="V994" s="192"/>
      <c r="W994" s="192"/>
      <c r="X994" s="192">
        <v>10.67</v>
      </c>
      <c r="Y994" s="192">
        <v>4.8</v>
      </c>
      <c r="Z994" s="192"/>
      <c r="AA994" s="200"/>
      <c r="AB994" s="194"/>
      <c r="AC994" s="192"/>
      <c r="AD994" s="189"/>
      <c r="BK994" s="76"/>
      <c r="BL994" s="76"/>
      <c r="BM994" s="76"/>
      <c r="BN994" s="76"/>
      <c r="BO994" s="76"/>
      <c r="BP994" s="76"/>
      <c r="BQ994" s="76"/>
      <c r="BR994" s="76"/>
      <c r="BS994" s="76"/>
      <c r="BT994" s="76"/>
      <c r="BU994" s="76"/>
      <c r="BV994" s="76"/>
      <c r="BW994" s="76"/>
      <c r="BX994" s="76"/>
      <c r="BY994" s="76"/>
      <c r="BZ994" s="76"/>
      <c r="CA994" s="76"/>
      <c r="CB994" s="76"/>
      <c r="CC994" s="76"/>
      <c r="CD994" s="76"/>
      <c r="CE994" s="76"/>
      <c r="CF994" s="76"/>
      <c r="CG994" s="76"/>
      <c r="CH994" s="76"/>
      <c r="CI994" s="76"/>
      <c r="CJ994" s="76"/>
      <c r="CK994" s="76"/>
      <c r="CL994" s="76"/>
      <c r="CM994" s="76"/>
      <c r="CN994" s="76"/>
      <c r="CO994" s="76"/>
      <c r="CP994" s="76"/>
      <c r="CQ994" s="76"/>
      <c r="CR994" s="76"/>
      <c r="CS994" s="76"/>
      <c r="CT994" s="76"/>
      <c r="CU994" s="76"/>
      <c r="CV994" s="76"/>
      <c r="CW994" s="76"/>
      <c r="CX994" s="76"/>
      <c r="CY994" s="76"/>
      <c r="CZ994" s="76"/>
      <c r="DA994" s="76"/>
      <c r="DB994" s="76"/>
      <c r="DC994" s="76"/>
      <c r="DD994" s="76"/>
      <c r="DE994" s="76"/>
      <c r="DF994" s="76"/>
      <c r="DG994" s="76"/>
      <c r="DH994" s="76"/>
      <c r="DI994" s="76"/>
      <c r="DJ994" s="76"/>
      <c r="DK994" s="76"/>
      <c r="DL994" s="76"/>
      <c r="DM994" s="76"/>
      <c r="DN994" s="76"/>
      <c r="DO994" s="76"/>
      <c r="DP994" s="76"/>
      <c r="DQ994" s="76"/>
      <c r="DR994" s="76"/>
      <c r="DS994" s="76"/>
      <c r="DT994" s="76"/>
      <c r="DU994" s="76"/>
      <c r="DV994" s="76"/>
      <c r="DW994" s="76"/>
      <c r="DX994" s="76"/>
      <c r="DY994" s="76"/>
      <c r="DZ994" s="76"/>
      <c r="EA994" s="76"/>
      <c r="EB994" s="76"/>
      <c r="EC994" s="76"/>
    </row>
    <row r="995" spans="1:133" ht="17" x14ac:dyDescent="0.2">
      <c r="A995" s="100" t="str">
        <f>CONCATENATE(E995," ",F995)</f>
        <v>Canis latrans</v>
      </c>
      <c r="B995" s="189" t="s">
        <v>1261</v>
      </c>
      <c r="C995" s="192" t="s">
        <v>1586</v>
      </c>
      <c r="D995" s="8" t="s">
        <v>2333</v>
      </c>
      <c r="E995" s="198" t="s">
        <v>296</v>
      </c>
      <c r="F995" s="198" t="s">
        <v>297</v>
      </c>
      <c r="G995" s="192">
        <v>43133</v>
      </c>
      <c r="H995" s="192">
        <v>211</v>
      </c>
      <c r="I995" s="192" t="s">
        <v>546</v>
      </c>
      <c r="J995" s="63" t="s">
        <v>1056</v>
      </c>
      <c r="K995" s="192" t="s">
        <v>470</v>
      </c>
      <c r="L995" s="191" t="s">
        <v>2248</v>
      </c>
      <c r="M995" s="192"/>
      <c r="N995" s="192"/>
      <c r="O995" s="192"/>
      <c r="P995" s="192"/>
      <c r="Q995" s="192" t="s">
        <v>42</v>
      </c>
      <c r="R995" s="69" t="s">
        <v>253</v>
      </c>
      <c r="S995" s="192"/>
      <c r="T995" s="192" t="s">
        <v>2224</v>
      </c>
      <c r="U995" s="192" t="s">
        <v>13</v>
      </c>
      <c r="V995" s="192"/>
      <c r="W995" s="192"/>
      <c r="X995" s="192">
        <v>8.93</v>
      </c>
      <c r="Y995" s="192">
        <v>4.43</v>
      </c>
      <c r="Z995" s="192"/>
      <c r="AA995" s="200"/>
      <c r="AB995" s="194"/>
      <c r="AC995" s="192"/>
      <c r="AD995" s="189"/>
      <c r="BK995" s="76"/>
      <c r="BL995" s="76"/>
      <c r="BM995" s="76"/>
      <c r="BN995" s="76"/>
      <c r="BO995" s="76"/>
      <c r="BP995" s="76"/>
      <c r="BQ995" s="76"/>
      <c r="BR995" s="76"/>
      <c r="BS995" s="76"/>
      <c r="BT995" s="76"/>
      <c r="BU995" s="76"/>
      <c r="BV995" s="76"/>
      <c r="BW995" s="76"/>
      <c r="BX995" s="76"/>
      <c r="BY995" s="76"/>
      <c r="BZ995" s="76"/>
      <c r="CA995" s="76"/>
      <c r="CB995" s="76"/>
      <c r="CC995" s="76"/>
      <c r="CD995" s="76"/>
      <c r="CE995" s="76"/>
      <c r="CF995" s="76"/>
      <c r="CG995" s="76"/>
      <c r="CH995" s="76"/>
      <c r="CI995" s="76"/>
      <c r="CJ995" s="76"/>
      <c r="CK995" s="76"/>
      <c r="CL995" s="76"/>
      <c r="CM995" s="76"/>
      <c r="CN995" s="76"/>
      <c r="CO995" s="76"/>
      <c r="CP995" s="76"/>
      <c r="CQ995" s="76"/>
      <c r="CR995" s="76"/>
      <c r="CS995" s="76"/>
      <c r="CT995" s="76"/>
      <c r="CU995" s="76"/>
      <c r="CV995" s="76"/>
      <c r="CW995" s="76"/>
      <c r="CX995" s="76"/>
      <c r="CY995" s="76"/>
      <c r="CZ995" s="76"/>
      <c r="DA995" s="76"/>
      <c r="DB995" s="76"/>
      <c r="DC995" s="76"/>
      <c r="DD995" s="76"/>
      <c r="DE995" s="76"/>
      <c r="DF995" s="76"/>
      <c r="DG995" s="76"/>
      <c r="DH995" s="76"/>
      <c r="DI995" s="76"/>
      <c r="DJ995" s="76"/>
      <c r="DK995" s="76"/>
      <c r="DL995" s="76"/>
      <c r="DM995" s="76"/>
      <c r="DN995" s="76"/>
      <c r="DO995" s="76"/>
      <c r="DP995" s="76"/>
      <c r="DQ995" s="76"/>
      <c r="DR995" s="76"/>
      <c r="DS995" s="76"/>
      <c r="DT995" s="76"/>
      <c r="DU995" s="76"/>
      <c r="DV995" s="76"/>
      <c r="DW995" s="76"/>
      <c r="DX995" s="76"/>
      <c r="DY995" s="76"/>
      <c r="DZ995" s="76"/>
      <c r="EA995" s="76"/>
      <c r="EB995" s="76"/>
      <c r="EC995" s="76"/>
    </row>
    <row r="996" spans="1:133" ht="17" x14ac:dyDescent="0.2">
      <c r="A996" s="100" t="str">
        <f>CONCATENATE(E996," ",F996)</f>
        <v>Canis latrans</v>
      </c>
      <c r="B996" s="189" t="s">
        <v>1261</v>
      </c>
      <c r="C996" s="192" t="s">
        <v>1586</v>
      </c>
      <c r="D996" s="8" t="s">
        <v>2333</v>
      </c>
      <c r="E996" s="198" t="s">
        <v>296</v>
      </c>
      <c r="F996" s="198" t="s">
        <v>297</v>
      </c>
      <c r="G996" s="192">
        <v>43133</v>
      </c>
      <c r="H996" s="192">
        <v>212</v>
      </c>
      <c r="I996" s="192" t="s">
        <v>546</v>
      </c>
      <c r="J996" s="63" t="s">
        <v>1056</v>
      </c>
      <c r="K996" s="192" t="s">
        <v>470</v>
      </c>
      <c r="L996" s="191" t="s">
        <v>2248</v>
      </c>
      <c r="M996" s="192"/>
      <c r="N996" s="192"/>
      <c r="O996" s="192"/>
      <c r="P996" s="192"/>
      <c r="Q996" s="192" t="s">
        <v>42</v>
      </c>
      <c r="R996" s="69" t="s">
        <v>253</v>
      </c>
      <c r="S996" s="192"/>
      <c r="T996" s="192" t="s">
        <v>171</v>
      </c>
      <c r="U996" s="192" t="s">
        <v>13</v>
      </c>
      <c r="V996" s="192"/>
      <c r="W996" s="192"/>
      <c r="X996" s="192">
        <v>9.98</v>
      </c>
      <c r="Y996" s="192">
        <v>4.63</v>
      </c>
      <c r="Z996" s="192"/>
      <c r="AA996" s="200"/>
      <c r="AB996" s="194"/>
      <c r="AC996" s="192"/>
      <c r="AD996" s="189"/>
      <c r="BK996" s="76"/>
      <c r="BL996" s="76"/>
      <c r="BM996" s="76"/>
      <c r="BN996" s="76"/>
      <c r="BO996" s="76"/>
      <c r="BP996" s="76"/>
      <c r="BQ996" s="76"/>
      <c r="BR996" s="76"/>
      <c r="BS996" s="76"/>
      <c r="BT996" s="76"/>
      <c r="BU996" s="76"/>
      <c r="BV996" s="76"/>
      <c r="BW996" s="76"/>
      <c r="BX996" s="76"/>
      <c r="BY996" s="76"/>
      <c r="BZ996" s="76"/>
      <c r="CA996" s="76"/>
      <c r="CB996" s="76"/>
      <c r="CC996" s="76"/>
      <c r="CD996" s="76"/>
      <c r="CE996" s="76"/>
      <c r="CF996" s="76"/>
      <c r="CG996" s="76"/>
      <c r="CH996" s="76"/>
      <c r="CI996" s="76"/>
      <c r="CJ996" s="76"/>
      <c r="CK996" s="76"/>
      <c r="CL996" s="76"/>
      <c r="CM996" s="76"/>
      <c r="CN996" s="76"/>
      <c r="CO996" s="76"/>
      <c r="CP996" s="76"/>
      <c r="CQ996" s="76"/>
      <c r="CR996" s="76"/>
      <c r="CS996" s="76"/>
      <c r="CT996" s="76"/>
      <c r="CU996" s="76"/>
      <c r="CV996" s="76"/>
      <c r="CW996" s="76"/>
      <c r="CX996" s="76"/>
      <c r="CY996" s="76"/>
      <c r="CZ996" s="76"/>
      <c r="DA996" s="76"/>
      <c r="DB996" s="76"/>
      <c r="DC996" s="76"/>
      <c r="DD996" s="76"/>
      <c r="DE996" s="76"/>
      <c r="DF996" s="76"/>
      <c r="DG996" s="76"/>
      <c r="DH996" s="76"/>
      <c r="DI996" s="76"/>
      <c r="DJ996" s="76"/>
      <c r="DK996" s="76"/>
      <c r="DL996" s="76"/>
      <c r="DM996" s="76"/>
      <c r="DN996" s="76"/>
      <c r="DO996" s="76"/>
      <c r="DP996" s="76"/>
      <c r="DQ996" s="76"/>
      <c r="DR996" s="76"/>
      <c r="DS996" s="76"/>
      <c r="DT996" s="76"/>
      <c r="DU996" s="76"/>
      <c r="DV996" s="76"/>
      <c r="DW996" s="76"/>
      <c r="DX996" s="76"/>
      <c r="DY996" s="76"/>
      <c r="DZ996" s="76"/>
      <c r="EA996" s="76"/>
      <c r="EB996" s="76"/>
      <c r="EC996" s="76"/>
    </row>
    <row r="997" spans="1:133" ht="17" x14ac:dyDescent="0.2">
      <c r="A997" s="100" t="str">
        <f>CONCATENATE(E997," ",F997)</f>
        <v>Canis latrans</v>
      </c>
      <c r="B997" s="189" t="s">
        <v>1261</v>
      </c>
      <c r="C997" s="192" t="s">
        <v>1586</v>
      </c>
      <c r="D997" s="8" t="s">
        <v>2333</v>
      </c>
      <c r="E997" s="198" t="s">
        <v>296</v>
      </c>
      <c r="F997" s="198" t="s">
        <v>297</v>
      </c>
      <c r="G997" s="192">
        <v>43133</v>
      </c>
      <c r="H997" s="192">
        <v>1418</v>
      </c>
      <c r="I997" s="192" t="s">
        <v>546</v>
      </c>
      <c r="J997" s="63" t="s">
        <v>1056</v>
      </c>
      <c r="K997" s="192" t="s">
        <v>470</v>
      </c>
      <c r="L997" s="191" t="s">
        <v>2244</v>
      </c>
      <c r="M997" s="192"/>
      <c r="N997" s="192"/>
      <c r="O997" s="192"/>
      <c r="P997" s="192"/>
      <c r="Q997" s="192" t="s">
        <v>154</v>
      </c>
      <c r="R997" s="69" t="s">
        <v>2375</v>
      </c>
      <c r="S997" s="192"/>
      <c r="T997" s="192" t="s">
        <v>171</v>
      </c>
      <c r="U997" s="192" t="s">
        <v>13</v>
      </c>
      <c r="V997" s="192"/>
      <c r="W997" s="192"/>
      <c r="X997" s="192">
        <v>15.97</v>
      </c>
      <c r="Y997" s="192">
        <v>12.28</v>
      </c>
      <c r="Z997" s="192"/>
      <c r="AA997" s="200"/>
      <c r="AB997" s="194"/>
      <c r="AC997" s="192"/>
      <c r="AD997" s="189" t="s">
        <v>2245</v>
      </c>
      <c r="BK997" s="76"/>
      <c r="BL997" s="76"/>
      <c r="BM997" s="76"/>
      <c r="BN997" s="76"/>
      <c r="BO997" s="76"/>
      <c r="BP997" s="76"/>
      <c r="BQ997" s="76"/>
      <c r="BR997" s="76"/>
      <c r="BS997" s="76"/>
      <c r="BT997" s="76"/>
      <c r="BU997" s="76"/>
      <c r="BV997" s="76"/>
      <c r="BW997" s="76"/>
      <c r="BX997" s="76"/>
      <c r="BY997" s="76"/>
      <c r="BZ997" s="76"/>
      <c r="CA997" s="76"/>
      <c r="CB997" s="76"/>
      <c r="CC997" s="76"/>
      <c r="CD997" s="76"/>
      <c r="CE997" s="76"/>
      <c r="CF997" s="76"/>
      <c r="CG997" s="76"/>
      <c r="CH997" s="76"/>
      <c r="CI997" s="76"/>
      <c r="CJ997" s="76"/>
      <c r="CK997" s="76"/>
      <c r="CL997" s="76"/>
      <c r="CM997" s="76"/>
      <c r="CN997" s="76"/>
      <c r="CO997" s="76"/>
      <c r="CP997" s="76"/>
      <c r="CQ997" s="76"/>
      <c r="CR997" s="76"/>
      <c r="CS997" s="76"/>
      <c r="CT997" s="76"/>
      <c r="CU997" s="76"/>
      <c r="CV997" s="76"/>
      <c r="CW997" s="76"/>
      <c r="CX997" s="76"/>
      <c r="CY997" s="76"/>
      <c r="CZ997" s="76"/>
      <c r="DA997" s="76"/>
      <c r="DB997" s="76"/>
      <c r="DC997" s="76"/>
      <c r="DD997" s="76"/>
      <c r="DE997" s="76"/>
      <c r="DF997" s="76"/>
      <c r="DG997" s="76"/>
      <c r="DH997" s="76"/>
      <c r="DI997" s="76"/>
      <c r="DJ997" s="76"/>
      <c r="DK997" s="76"/>
      <c r="DL997" s="76"/>
      <c r="DM997" s="76"/>
      <c r="DN997" s="76"/>
      <c r="DO997" s="76"/>
      <c r="DP997" s="76"/>
      <c r="DQ997" s="76"/>
      <c r="DR997" s="76"/>
      <c r="DS997" s="76"/>
      <c r="DT997" s="76"/>
      <c r="DU997" s="76"/>
      <c r="DV997" s="76"/>
      <c r="DW997" s="76"/>
      <c r="DX997" s="76"/>
      <c r="DY997" s="76"/>
      <c r="DZ997" s="76"/>
      <c r="EA997" s="76"/>
      <c r="EB997" s="76"/>
      <c r="EC997" s="76"/>
    </row>
    <row r="998" spans="1:133" ht="17" x14ac:dyDescent="0.2">
      <c r="A998" s="100" t="str">
        <f>CONCATENATE(E998," ",F998)</f>
        <v>Canis latrans</v>
      </c>
      <c r="B998" s="189" t="s">
        <v>1261</v>
      </c>
      <c r="C998" s="192" t="s">
        <v>1586</v>
      </c>
      <c r="D998" s="8" t="s">
        <v>2333</v>
      </c>
      <c r="E998" s="198" t="s">
        <v>296</v>
      </c>
      <c r="F998" s="198" t="s">
        <v>297</v>
      </c>
      <c r="G998" s="192">
        <v>43133</v>
      </c>
      <c r="H998" s="192">
        <v>1439</v>
      </c>
      <c r="I998" s="192" t="s">
        <v>546</v>
      </c>
      <c r="J998" s="63" t="s">
        <v>1056</v>
      </c>
      <c r="K998" s="192" t="s">
        <v>470</v>
      </c>
      <c r="L998" s="191" t="s">
        <v>2253</v>
      </c>
      <c r="M998" s="192"/>
      <c r="N998" s="192"/>
      <c r="O998" s="192"/>
      <c r="P998" s="192"/>
      <c r="Q998" s="192" t="s">
        <v>154</v>
      </c>
      <c r="R998" s="69" t="s">
        <v>2375</v>
      </c>
      <c r="S998" s="192"/>
      <c r="T998" s="192" t="s">
        <v>166</v>
      </c>
      <c r="U998" s="192" t="s">
        <v>13</v>
      </c>
      <c r="V998" s="192"/>
      <c r="W998" s="192"/>
      <c r="X998" s="192">
        <v>16.3</v>
      </c>
      <c r="Y998" s="192">
        <v>12.06</v>
      </c>
      <c r="Z998" s="192"/>
      <c r="AA998" s="200" t="s">
        <v>2254</v>
      </c>
      <c r="AB998" s="194"/>
      <c r="AC998" s="192"/>
      <c r="AD998" s="189"/>
      <c r="BK998" s="76"/>
      <c r="BL998" s="76"/>
      <c r="BM998" s="76"/>
      <c r="BN998" s="76"/>
      <c r="BO998" s="76"/>
      <c r="BP998" s="76"/>
      <c r="BQ998" s="76"/>
      <c r="BR998" s="76"/>
      <c r="BS998" s="76"/>
      <c r="BT998" s="76"/>
      <c r="BU998" s="76"/>
      <c r="BV998" s="76"/>
      <c r="BW998" s="76"/>
      <c r="BX998" s="76"/>
      <c r="BY998" s="76"/>
      <c r="BZ998" s="76"/>
      <c r="CA998" s="76"/>
      <c r="CB998" s="76"/>
      <c r="CC998" s="76"/>
      <c r="CD998" s="76"/>
      <c r="CE998" s="76"/>
      <c r="CF998" s="76"/>
      <c r="CG998" s="76"/>
      <c r="CH998" s="76"/>
      <c r="CI998" s="76"/>
      <c r="CJ998" s="76"/>
      <c r="CK998" s="76"/>
      <c r="CL998" s="76"/>
      <c r="CM998" s="76"/>
      <c r="CN998" s="76"/>
      <c r="CO998" s="76"/>
      <c r="CP998" s="76"/>
      <c r="CQ998" s="76"/>
      <c r="CR998" s="76"/>
      <c r="CS998" s="76"/>
      <c r="CT998" s="76"/>
      <c r="CU998" s="76"/>
      <c r="CV998" s="76"/>
      <c r="CW998" s="76"/>
      <c r="CX998" s="76"/>
      <c r="CY998" s="76"/>
      <c r="CZ998" s="76"/>
      <c r="DA998" s="76"/>
      <c r="DB998" s="76"/>
      <c r="DC998" s="76"/>
      <c r="DD998" s="76"/>
      <c r="DE998" s="76"/>
      <c r="DF998" s="76"/>
      <c r="DG998" s="76"/>
      <c r="DH998" s="76"/>
      <c r="DI998" s="76"/>
      <c r="DJ998" s="76"/>
      <c r="DK998" s="76"/>
      <c r="DL998" s="76"/>
      <c r="DM998" s="76"/>
      <c r="DN998" s="76"/>
      <c r="DO998" s="76"/>
      <c r="DP998" s="76"/>
      <c r="DQ998" s="76"/>
      <c r="DR998" s="76"/>
      <c r="DS998" s="76"/>
      <c r="DT998" s="76"/>
      <c r="DU998" s="76"/>
      <c r="DV998" s="76"/>
      <c r="DW998" s="76"/>
      <c r="DX998" s="76"/>
      <c r="DY998" s="76"/>
      <c r="DZ998" s="76"/>
      <c r="EA998" s="76"/>
      <c r="EB998" s="76"/>
      <c r="EC998" s="76"/>
    </row>
    <row r="999" spans="1:133" ht="17" x14ac:dyDescent="0.2">
      <c r="A999" s="100" t="str">
        <f>CONCATENATE(E999," ",F999)</f>
        <v>Canis latrans</v>
      </c>
      <c r="B999" s="189" t="s">
        <v>1261</v>
      </c>
      <c r="C999" s="192" t="s">
        <v>1586</v>
      </c>
      <c r="D999" s="8" t="s">
        <v>2333</v>
      </c>
      <c r="E999" s="198" t="s">
        <v>296</v>
      </c>
      <c r="F999" s="198" t="s">
        <v>297</v>
      </c>
      <c r="G999" s="192">
        <v>43133</v>
      </c>
      <c r="H999" s="192">
        <v>1420</v>
      </c>
      <c r="I999" s="192" t="s">
        <v>546</v>
      </c>
      <c r="J999" s="63" t="s">
        <v>1056</v>
      </c>
      <c r="K999" s="192" t="s">
        <v>470</v>
      </c>
      <c r="L999" s="191" t="s">
        <v>2260</v>
      </c>
      <c r="M999" s="192"/>
      <c r="N999" s="192"/>
      <c r="O999" s="192"/>
      <c r="P999" s="192"/>
      <c r="Q999" s="192" t="s">
        <v>154</v>
      </c>
      <c r="R999" s="69" t="s">
        <v>2375</v>
      </c>
      <c r="S999" s="192"/>
      <c r="T999" s="192" t="s">
        <v>171</v>
      </c>
      <c r="U999" s="192" t="s">
        <v>13</v>
      </c>
      <c r="V999" s="192"/>
      <c r="W999" s="192"/>
      <c r="X999" s="192">
        <v>15.94</v>
      </c>
      <c r="Y999" s="192">
        <v>12.21</v>
      </c>
      <c r="Z999" s="192"/>
      <c r="AA999" s="200"/>
      <c r="AB999" s="194"/>
      <c r="AC999" s="192"/>
      <c r="AD999" s="189"/>
      <c r="BK999" s="76"/>
      <c r="BL999" s="76"/>
      <c r="BM999" s="76"/>
      <c r="BN999" s="76"/>
      <c r="BO999" s="76"/>
      <c r="BP999" s="76"/>
      <c r="BQ999" s="76"/>
      <c r="BR999" s="76"/>
      <c r="BS999" s="76"/>
      <c r="BT999" s="76"/>
      <c r="BU999" s="76"/>
      <c r="BV999" s="76"/>
      <c r="BW999" s="76"/>
      <c r="BX999" s="76"/>
      <c r="BY999" s="76"/>
      <c r="BZ999" s="76"/>
      <c r="CA999" s="76"/>
      <c r="CB999" s="76"/>
      <c r="CC999" s="76"/>
      <c r="CD999" s="76"/>
      <c r="CE999" s="76"/>
      <c r="CF999" s="76"/>
      <c r="CG999" s="76"/>
      <c r="CH999" s="76"/>
      <c r="CI999" s="76"/>
      <c r="CJ999" s="76"/>
      <c r="CK999" s="76"/>
      <c r="CL999" s="76"/>
      <c r="CM999" s="76"/>
      <c r="CN999" s="76"/>
      <c r="CO999" s="76"/>
      <c r="CP999" s="76"/>
      <c r="CQ999" s="76"/>
      <c r="CR999" s="76"/>
      <c r="CS999" s="76"/>
      <c r="CT999" s="76"/>
      <c r="CU999" s="76"/>
      <c r="CV999" s="76"/>
      <c r="CW999" s="76"/>
      <c r="CX999" s="76"/>
      <c r="CY999" s="76"/>
      <c r="CZ999" s="76"/>
      <c r="DA999" s="76"/>
      <c r="DB999" s="76"/>
      <c r="DC999" s="76"/>
      <c r="DD999" s="76"/>
      <c r="DE999" s="76"/>
      <c r="DF999" s="76"/>
      <c r="DG999" s="76"/>
      <c r="DH999" s="76"/>
      <c r="DI999" s="76"/>
      <c r="DJ999" s="76"/>
      <c r="DK999" s="76"/>
      <c r="DL999" s="76"/>
      <c r="DM999" s="76"/>
      <c r="DN999" s="76"/>
      <c r="DO999" s="76"/>
      <c r="DP999" s="76"/>
      <c r="DQ999" s="76"/>
      <c r="DR999" s="76"/>
      <c r="DS999" s="76"/>
      <c r="DT999" s="76"/>
      <c r="DU999" s="76"/>
      <c r="DV999" s="76"/>
      <c r="DW999" s="76"/>
      <c r="DX999" s="76"/>
      <c r="DY999" s="76"/>
      <c r="DZ999" s="76"/>
      <c r="EA999" s="76"/>
      <c r="EB999" s="76"/>
      <c r="EC999" s="76"/>
    </row>
    <row r="1000" spans="1:133" ht="17" x14ac:dyDescent="0.2">
      <c r="A1000" s="100" t="str">
        <f>CONCATENATE(E1000," ",F1000)</f>
        <v>Canis latrans</v>
      </c>
      <c r="B1000" s="189" t="s">
        <v>1261</v>
      </c>
      <c r="C1000" s="192" t="s">
        <v>1586</v>
      </c>
      <c r="D1000" s="8" t="s">
        <v>2333</v>
      </c>
      <c r="E1000" s="198" t="s">
        <v>296</v>
      </c>
      <c r="F1000" s="198" t="s">
        <v>297</v>
      </c>
      <c r="G1000" s="192">
        <v>43133</v>
      </c>
      <c r="H1000" s="192">
        <v>1434</v>
      </c>
      <c r="I1000" s="192" t="s">
        <v>546</v>
      </c>
      <c r="J1000" s="63" t="s">
        <v>1056</v>
      </c>
      <c r="K1000" s="192" t="s">
        <v>470</v>
      </c>
      <c r="L1000" s="191" t="s">
        <v>2255</v>
      </c>
      <c r="M1000" s="192"/>
      <c r="N1000" s="192"/>
      <c r="O1000" s="192"/>
      <c r="P1000" s="192"/>
      <c r="Q1000" s="192" t="s">
        <v>210</v>
      </c>
      <c r="R1000" s="69" t="s">
        <v>2387</v>
      </c>
      <c r="S1000" s="192"/>
      <c r="T1000" s="192" t="s">
        <v>166</v>
      </c>
      <c r="U1000" s="192" t="s">
        <v>13</v>
      </c>
      <c r="V1000" s="192"/>
      <c r="W1000" s="192"/>
      <c r="X1000" s="192">
        <v>11.95</v>
      </c>
      <c r="Y1000" s="192">
        <v>3.98</v>
      </c>
      <c r="Z1000" s="192"/>
      <c r="AA1000" s="200"/>
      <c r="AB1000" s="194"/>
      <c r="AC1000" s="192"/>
      <c r="AD1000" s="189" t="s">
        <v>2256</v>
      </c>
      <c r="BK1000" s="76"/>
      <c r="BL1000" s="76"/>
      <c r="BM1000" s="76"/>
      <c r="BN1000" s="76"/>
      <c r="BO1000" s="76"/>
      <c r="BP1000" s="76"/>
      <c r="BQ1000" s="76"/>
      <c r="BR1000" s="76"/>
      <c r="BS1000" s="76"/>
      <c r="BT1000" s="76"/>
      <c r="BU1000" s="76"/>
      <c r="BV1000" s="76"/>
      <c r="BW1000" s="76"/>
      <c r="BX1000" s="76"/>
      <c r="BY1000" s="76"/>
      <c r="BZ1000" s="76"/>
      <c r="CA1000" s="76"/>
      <c r="CB1000" s="76"/>
      <c r="CC1000" s="76"/>
      <c r="CD1000" s="76"/>
      <c r="CE1000" s="76"/>
      <c r="CF1000" s="76"/>
      <c r="CG1000" s="76"/>
      <c r="CH1000" s="76"/>
      <c r="CI1000" s="76"/>
      <c r="CJ1000" s="76"/>
      <c r="CK1000" s="76"/>
      <c r="CL1000" s="76"/>
      <c r="CM1000" s="76"/>
      <c r="CN1000" s="76"/>
      <c r="CO1000" s="76"/>
      <c r="CP1000" s="76"/>
      <c r="CQ1000" s="76"/>
      <c r="CR1000" s="76"/>
      <c r="CS1000" s="76"/>
      <c r="CT1000" s="76"/>
      <c r="CU1000" s="76"/>
      <c r="CV1000" s="76"/>
      <c r="CW1000" s="76"/>
      <c r="CX1000" s="76"/>
      <c r="CY1000" s="76"/>
      <c r="CZ1000" s="76"/>
      <c r="DA1000" s="76"/>
      <c r="DB1000" s="76"/>
      <c r="DC1000" s="76"/>
      <c r="DD1000" s="76"/>
      <c r="DE1000" s="76"/>
      <c r="DF1000" s="76"/>
      <c r="DG1000" s="76"/>
      <c r="DH1000" s="76"/>
      <c r="DI1000" s="76"/>
      <c r="DJ1000" s="76"/>
      <c r="DK1000" s="76"/>
      <c r="DL1000" s="76"/>
      <c r="DM1000" s="76"/>
      <c r="DN1000" s="76"/>
      <c r="DO1000" s="76"/>
      <c r="DP1000" s="76"/>
      <c r="DQ1000" s="76"/>
      <c r="DR1000" s="76"/>
      <c r="DS1000" s="76"/>
      <c r="DT1000" s="76"/>
      <c r="DU1000" s="76"/>
      <c r="DV1000" s="76"/>
      <c r="DW1000" s="76"/>
      <c r="DX1000" s="76"/>
      <c r="DY1000" s="76"/>
      <c r="DZ1000" s="76"/>
      <c r="EA1000" s="76"/>
      <c r="EB1000" s="76"/>
      <c r="EC1000" s="76"/>
    </row>
    <row r="1001" spans="1:133" ht="17" x14ac:dyDescent="0.2">
      <c r="A1001" s="100" t="str">
        <f>CONCATENATE(E1001," ",F1001)</f>
        <v>Canis latrans</v>
      </c>
      <c r="B1001" s="189" t="s">
        <v>1261</v>
      </c>
      <c r="C1001" s="192" t="s">
        <v>1586</v>
      </c>
      <c r="D1001" s="8" t="s">
        <v>2333</v>
      </c>
      <c r="E1001" s="198" t="s">
        <v>296</v>
      </c>
      <c r="F1001" s="198" t="s">
        <v>297</v>
      </c>
      <c r="G1001" s="192">
        <v>43133</v>
      </c>
      <c r="H1001" s="192">
        <v>1438</v>
      </c>
      <c r="I1001" s="192" t="s">
        <v>546</v>
      </c>
      <c r="J1001" s="63" t="s">
        <v>1056</v>
      </c>
      <c r="K1001" s="192" t="s">
        <v>470</v>
      </c>
      <c r="L1001" s="191" t="s">
        <v>2259</v>
      </c>
      <c r="M1001" s="192"/>
      <c r="N1001" s="192"/>
      <c r="O1001" s="192"/>
      <c r="P1001" s="192"/>
      <c r="Q1001" s="192" t="s">
        <v>210</v>
      </c>
      <c r="R1001" s="69" t="s">
        <v>2387</v>
      </c>
      <c r="S1001" s="192"/>
      <c r="T1001" s="192" t="s">
        <v>171</v>
      </c>
      <c r="U1001" s="192" t="s">
        <v>13</v>
      </c>
      <c r="V1001" s="192"/>
      <c r="W1001" s="192"/>
      <c r="X1001" s="192">
        <v>10.46</v>
      </c>
      <c r="Y1001" s="192">
        <v>4.92</v>
      </c>
      <c r="Z1001" s="192"/>
      <c r="AA1001" s="200"/>
      <c r="AB1001" s="194"/>
      <c r="AC1001" s="192"/>
      <c r="AD1001" s="189"/>
      <c r="BK1001" s="76"/>
      <c r="BL1001" s="76"/>
      <c r="BM1001" s="76"/>
      <c r="BN1001" s="76"/>
      <c r="BO1001" s="76"/>
      <c r="BP1001" s="76"/>
      <c r="BQ1001" s="76"/>
      <c r="BR1001" s="76"/>
      <c r="BS1001" s="76"/>
      <c r="BT1001" s="76"/>
      <c r="BU1001" s="76"/>
      <c r="BV1001" s="76"/>
      <c r="BW1001" s="76"/>
      <c r="BX1001" s="76"/>
      <c r="BY1001" s="76"/>
      <c r="BZ1001" s="76"/>
      <c r="CA1001" s="76"/>
      <c r="CB1001" s="76"/>
      <c r="CC1001" s="76"/>
      <c r="CD1001" s="76"/>
      <c r="CE1001" s="76"/>
      <c r="CF1001" s="76"/>
      <c r="CG1001" s="76"/>
      <c r="CH1001" s="76"/>
      <c r="CI1001" s="76"/>
      <c r="CJ1001" s="76"/>
      <c r="CK1001" s="76"/>
      <c r="CL1001" s="76"/>
      <c r="CM1001" s="76"/>
      <c r="CN1001" s="76"/>
      <c r="CO1001" s="76"/>
      <c r="CP1001" s="76"/>
      <c r="CQ1001" s="76"/>
      <c r="CR1001" s="76"/>
      <c r="CS1001" s="76"/>
      <c r="CT1001" s="76"/>
      <c r="CU1001" s="76"/>
      <c r="CV1001" s="76"/>
      <c r="CW1001" s="76"/>
      <c r="CX1001" s="76"/>
      <c r="CY1001" s="76"/>
      <c r="CZ1001" s="76"/>
      <c r="DA1001" s="76"/>
      <c r="DB1001" s="76"/>
      <c r="DC1001" s="76"/>
      <c r="DD1001" s="76"/>
      <c r="DE1001" s="76"/>
      <c r="DF1001" s="76"/>
      <c r="DG1001" s="76"/>
      <c r="DH1001" s="76"/>
      <c r="DI1001" s="76"/>
      <c r="DJ1001" s="76"/>
      <c r="DK1001" s="76"/>
      <c r="DL1001" s="76"/>
      <c r="DM1001" s="76"/>
      <c r="DN1001" s="76"/>
      <c r="DO1001" s="76"/>
      <c r="DP1001" s="76"/>
      <c r="DQ1001" s="76"/>
      <c r="DR1001" s="76"/>
      <c r="DS1001" s="76"/>
      <c r="DT1001" s="76"/>
      <c r="DU1001" s="76"/>
      <c r="DV1001" s="76"/>
      <c r="DW1001" s="76"/>
      <c r="DX1001" s="76"/>
      <c r="DY1001" s="76"/>
      <c r="DZ1001" s="76"/>
      <c r="EA1001" s="76"/>
      <c r="EB1001" s="76"/>
      <c r="EC1001" s="76"/>
    </row>
    <row r="1002" spans="1:133" ht="17" x14ac:dyDescent="0.2">
      <c r="A1002" s="100" t="str">
        <f>CONCATENATE(E1002," ",F1002)</f>
        <v>Canis latrans</v>
      </c>
      <c r="B1002" s="69" t="s">
        <v>1305</v>
      </c>
      <c r="C1002" s="63" t="s">
        <v>1586</v>
      </c>
      <c r="D1002" s="8" t="s">
        <v>2333</v>
      </c>
      <c r="E1002" s="172" t="s">
        <v>296</v>
      </c>
      <c r="F1002" s="172" t="s">
        <v>297</v>
      </c>
      <c r="G1002" s="63">
        <v>43202</v>
      </c>
      <c r="H1002" s="63">
        <v>80</v>
      </c>
      <c r="I1002" s="63" t="s">
        <v>1475</v>
      </c>
      <c r="J1002" s="63"/>
      <c r="K1002" s="63" t="s">
        <v>470</v>
      </c>
      <c r="L1002" s="175" t="s">
        <v>1477</v>
      </c>
      <c r="M1002" s="63"/>
      <c r="N1002" s="63"/>
      <c r="O1002" s="63"/>
      <c r="Q1002" s="63" t="s">
        <v>1314</v>
      </c>
      <c r="R1002" s="63" t="s">
        <v>374</v>
      </c>
      <c r="S1002" s="63"/>
      <c r="T1002" s="63" t="s">
        <v>166</v>
      </c>
      <c r="U1002" s="63" t="s">
        <v>1256</v>
      </c>
      <c r="X1002" s="63">
        <v>184.68</v>
      </c>
      <c r="Y1002" s="63"/>
      <c r="Z1002" s="63"/>
      <c r="AA1002" s="182">
        <v>14079.942846020276</v>
      </c>
      <c r="AB1002" s="61">
        <v>0.17399999999999999</v>
      </c>
      <c r="AC1002" s="63" t="s">
        <v>1314</v>
      </c>
      <c r="AD1002" s="69" t="s">
        <v>1961</v>
      </c>
      <c r="EA1002" s="76"/>
      <c r="EB1002" s="76"/>
      <c r="EC1002" s="76"/>
    </row>
    <row r="1003" spans="1:133" ht="17" x14ac:dyDescent="0.2">
      <c r="A1003" s="100" t="str">
        <f>CONCATENATE(E1003," ",F1003)</f>
        <v>Canis latrans</v>
      </c>
      <c r="B1003" s="69" t="s">
        <v>1305</v>
      </c>
      <c r="C1003" s="63" t="s">
        <v>1586</v>
      </c>
      <c r="D1003" s="8" t="s">
        <v>2333</v>
      </c>
      <c r="E1003" s="172" t="s">
        <v>296</v>
      </c>
      <c r="F1003" s="172" t="s">
        <v>297</v>
      </c>
      <c r="G1003" s="63">
        <v>43202</v>
      </c>
      <c r="H1003" s="63">
        <v>43</v>
      </c>
      <c r="I1003" s="63" t="s">
        <v>1475</v>
      </c>
      <c r="J1003" s="63"/>
      <c r="K1003" s="63" t="s">
        <v>470</v>
      </c>
      <c r="L1003" s="175" t="s">
        <v>1483</v>
      </c>
      <c r="M1003" s="63"/>
      <c r="N1003" s="63"/>
      <c r="O1003" s="63"/>
      <c r="Q1003" s="63" t="s">
        <v>1331</v>
      </c>
      <c r="R1003" s="63" t="s">
        <v>2394</v>
      </c>
      <c r="S1003" s="63"/>
      <c r="T1003" s="63" t="s">
        <v>171</v>
      </c>
      <c r="U1003" s="63" t="s">
        <v>1256</v>
      </c>
      <c r="X1003" s="63">
        <v>37.270000000000003</v>
      </c>
      <c r="Y1003" s="63"/>
      <c r="Z1003" s="63"/>
      <c r="AA1003" s="182">
        <v>59080.87272248244</v>
      </c>
      <c r="AB1003" s="61">
        <v>0.22800000000000001</v>
      </c>
      <c r="AC1003" s="63" t="s">
        <v>1331</v>
      </c>
      <c r="AD1003" s="69" t="s">
        <v>1961</v>
      </c>
      <c r="BK1003" s="76"/>
      <c r="BL1003" s="76"/>
      <c r="BM1003" s="76"/>
      <c r="BN1003" s="76"/>
      <c r="BO1003" s="76"/>
      <c r="BP1003" s="76"/>
      <c r="BQ1003" s="76"/>
      <c r="BR1003" s="76"/>
      <c r="BS1003" s="76"/>
      <c r="BT1003" s="76"/>
      <c r="BU1003" s="76"/>
      <c r="BV1003" s="76"/>
      <c r="BW1003" s="76"/>
      <c r="BX1003" s="76"/>
      <c r="BY1003" s="76"/>
      <c r="BZ1003" s="76"/>
      <c r="CA1003" s="76"/>
      <c r="CB1003" s="76"/>
      <c r="CC1003" s="76"/>
      <c r="CD1003" s="76"/>
      <c r="CE1003" s="76"/>
      <c r="CF1003" s="76"/>
      <c r="CG1003" s="76"/>
      <c r="CH1003" s="76"/>
      <c r="CI1003" s="76"/>
      <c r="CJ1003" s="76"/>
      <c r="CK1003" s="76"/>
      <c r="CL1003" s="76"/>
      <c r="CM1003" s="76"/>
      <c r="CN1003" s="76"/>
      <c r="CO1003" s="76"/>
      <c r="CP1003" s="76"/>
      <c r="CQ1003" s="76"/>
      <c r="CR1003" s="76"/>
      <c r="CS1003" s="76"/>
      <c r="CT1003" s="76"/>
      <c r="CU1003" s="76"/>
      <c r="CV1003" s="76"/>
      <c r="CW1003" s="76"/>
      <c r="CX1003" s="76"/>
      <c r="CY1003" s="76"/>
      <c r="CZ1003" s="76"/>
      <c r="DA1003" s="76"/>
      <c r="DB1003" s="76"/>
      <c r="DC1003" s="76"/>
      <c r="DD1003" s="76"/>
      <c r="DE1003" s="76"/>
      <c r="DF1003" s="76"/>
      <c r="DG1003" s="76"/>
      <c r="DH1003" s="76"/>
      <c r="DI1003" s="76"/>
      <c r="DJ1003" s="76"/>
      <c r="DK1003" s="76"/>
      <c r="DL1003" s="76"/>
      <c r="DM1003" s="76"/>
      <c r="DN1003" s="76"/>
      <c r="DO1003" s="76"/>
      <c r="DP1003" s="76"/>
      <c r="DQ1003" s="76"/>
      <c r="DR1003" s="76"/>
      <c r="DS1003" s="76"/>
      <c r="DT1003" s="76"/>
      <c r="DU1003" s="76"/>
      <c r="DV1003" s="76"/>
      <c r="DW1003" s="76"/>
      <c r="DX1003" s="76"/>
      <c r="DY1003" s="76"/>
      <c r="DZ1003" s="76"/>
      <c r="EA1003" s="76"/>
      <c r="EB1003" s="76"/>
      <c r="EC1003" s="76"/>
    </row>
    <row r="1004" spans="1:133" ht="17" x14ac:dyDescent="0.2">
      <c r="A1004" s="100" t="str">
        <f>CONCATENATE(E1004," ",F1004)</f>
        <v>Canis latrans</v>
      </c>
      <c r="B1004" s="69" t="s">
        <v>1305</v>
      </c>
      <c r="C1004" s="63" t="s">
        <v>1586</v>
      </c>
      <c r="D1004" s="8" t="s">
        <v>2333</v>
      </c>
      <c r="E1004" s="172" t="s">
        <v>296</v>
      </c>
      <c r="F1004" s="172" t="s">
        <v>297</v>
      </c>
      <c r="G1004" s="63">
        <v>43202</v>
      </c>
      <c r="H1004" s="63">
        <v>72</v>
      </c>
      <c r="I1004" s="63" t="s">
        <v>1475</v>
      </c>
      <c r="J1004" s="63"/>
      <c r="K1004" s="63" t="s">
        <v>470</v>
      </c>
      <c r="L1004" s="175" t="s">
        <v>1477</v>
      </c>
      <c r="M1004" s="63"/>
      <c r="N1004" s="63"/>
      <c r="O1004" s="63"/>
      <c r="Q1004" s="63" t="s">
        <v>1208</v>
      </c>
      <c r="R1004" s="69" t="s">
        <v>2388</v>
      </c>
      <c r="S1004" s="63"/>
      <c r="T1004" s="63" t="s">
        <v>166</v>
      </c>
      <c r="U1004" s="63" t="s">
        <v>1256</v>
      </c>
      <c r="X1004" s="63">
        <v>19.86</v>
      </c>
      <c r="Y1004" s="63"/>
      <c r="Z1004" s="63"/>
      <c r="AA1004" s="182">
        <v>16832.514700890933</v>
      </c>
      <c r="AB1004" s="61">
        <v>0.20799999999999999</v>
      </c>
      <c r="AC1004" s="63" t="s">
        <v>138</v>
      </c>
      <c r="AD1004" s="69" t="s">
        <v>1961</v>
      </c>
      <c r="EA1004" s="76"/>
      <c r="EB1004" s="76"/>
      <c r="EC1004" s="76"/>
    </row>
    <row r="1005" spans="1:133" ht="17" x14ac:dyDescent="0.2">
      <c r="A1005" s="100" t="str">
        <f>CONCATENATE(E1005," ",F1005)</f>
        <v>Canis latrans</v>
      </c>
      <c r="B1005" s="69" t="s">
        <v>1505</v>
      </c>
      <c r="C1005" s="63" t="s">
        <v>1586</v>
      </c>
      <c r="D1005" s="8" t="s">
        <v>2333</v>
      </c>
      <c r="E1005" s="172" t="s">
        <v>296</v>
      </c>
      <c r="F1005" s="172" t="s">
        <v>297</v>
      </c>
      <c r="G1005" s="63">
        <v>43481</v>
      </c>
      <c r="H1005" s="63">
        <v>4</v>
      </c>
      <c r="I1005" s="63" t="s">
        <v>1506</v>
      </c>
      <c r="J1005" s="63"/>
      <c r="K1005" s="63" t="s">
        <v>470</v>
      </c>
      <c r="L1005" s="175" t="s">
        <v>1508</v>
      </c>
      <c r="M1005" s="63"/>
      <c r="N1005" s="63"/>
      <c r="O1005" s="63"/>
      <c r="Q1005" s="63" t="s">
        <v>1337</v>
      </c>
      <c r="R1005" s="63" t="s">
        <v>2394</v>
      </c>
      <c r="S1005" s="63"/>
      <c r="T1005" s="63" t="s">
        <v>171</v>
      </c>
      <c r="U1005" s="63" t="s">
        <v>1256</v>
      </c>
      <c r="X1005" s="63">
        <v>184.41</v>
      </c>
      <c r="Y1005" s="63"/>
      <c r="Z1005" s="63"/>
      <c r="AA1005" s="182">
        <v>12684.757930928025</v>
      </c>
      <c r="AB1005" s="61">
        <v>0.11799999999999999</v>
      </c>
      <c r="AC1005" s="63" t="s">
        <v>1337</v>
      </c>
      <c r="AD1005" s="69" t="s">
        <v>1961</v>
      </c>
      <c r="BK1005" s="76"/>
      <c r="BL1005" s="76"/>
      <c r="BM1005" s="76"/>
      <c r="BN1005" s="76"/>
      <c r="BO1005" s="76"/>
      <c r="BP1005" s="76"/>
      <c r="BQ1005" s="76"/>
      <c r="BR1005" s="76"/>
      <c r="BS1005" s="76"/>
      <c r="BT1005" s="76"/>
      <c r="BU1005" s="76"/>
      <c r="BV1005" s="76"/>
      <c r="BW1005" s="76"/>
      <c r="BX1005" s="76"/>
      <c r="BY1005" s="76"/>
      <c r="BZ1005" s="76"/>
      <c r="CA1005" s="76"/>
      <c r="CB1005" s="76"/>
      <c r="CC1005" s="76"/>
      <c r="CD1005" s="76"/>
      <c r="CE1005" s="76"/>
      <c r="CF1005" s="76"/>
      <c r="CG1005" s="76"/>
      <c r="CH1005" s="76"/>
      <c r="CI1005" s="76"/>
      <c r="CJ1005" s="76"/>
      <c r="CK1005" s="76"/>
      <c r="CL1005" s="76"/>
      <c r="CM1005" s="76"/>
      <c r="CN1005" s="76"/>
      <c r="CO1005" s="76"/>
      <c r="CP1005" s="76"/>
      <c r="CQ1005" s="76"/>
      <c r="CR1005" s="76"/>
      <c r="CS1005" s="76"/>
      <c r="CT1005" s="76"/>
      <c r="CU1005" s="76"/>
      <c r="CV1005" s="76"/>
      <c r="CW1005" s="76"/>
      <c r="CX1005" s="76"/>
      <c r="CY1005" s="76"/>
      <c r="CZ1005" s="76"/>
      <c r="DA1005" s="76"/>
      <c r="DB1005" s="76"/>
      <c r="DC1005" s="76"/>
      <c r="DD1005" s="76"/>
      <c r="DE1005" s="76"/>
      <c r="DF1005" s="76"/>
      <c r="DG1005" s="76"/>
      <c r="DH1005" s="76"/>
      <c r="DI1005" s="76"/>
      <c r="DJ1005" s="76"/>
      <c r="DK1005" s="76"/>
      <c r="DL1005" s="76"/>
      <c r="DM1005" s="76"/>
      <c r="DN1005" s="76"/>
      <c r="DO1005" s="76"/>
      <c r="DP1005" s="76"/>
      <c r="DQ1005" s="76"/>
      <c r="DR1005" s="76"/>
      <c r="DS1005" s="76"/>
      <c r="DT1005" s="76"/>
      <c r="DU1005" s="76"/>
      <c r="DV1005" s="76"/>
      <c r="DW1005" s="76"/>
      <c r="DX1005" s="76"/>
      <c r="DY1005" s="76"/>
      <c r="DZ1005" s="76"/>
      <c r="EA1005" s="76"/>
      <c r="EB1005" s="76"/>
      <c r="EC1005" s="76"/>
    </row>
    <row r="1006" spans="1:133" ht="17" x14ac:dyDescent="0.2">
      <c r="A1006" s="100" t="str">
        <f>CONCATENATE(E1006," ",F1006)</f>
        <v>Canis latrans</v>
      </c>
      <c r="B1006" s="69" t="s">
        <v>1254</v>
      </c>
      <c r="C1006" s="63" t="s">
        <v>1586</v>
      </c>
      <c r="D1006" s="8" t="s">
        <v>2333</v>
      </c>
      <c r="E1006" s="172" t="s">
        <v>296</v>
      </c>
      <c r="F1006" s="172" t="s">
        <v>297</v>
      </c>
      <c r="G1006" s="63">
        <v>43483</v>
      </c>
      <c r="H1006" s="63">
        <v>4</v>
      </c>
      <c r="I1006" s="63" t="s">
        <v>1255</v>
      </c>
      <c r="J1006" s="63"/>
      <c r="K1006" s="63" t="s">
        <v>470</v>
      </c>
      <c r="L1006" s="175" t="s">
        <v>1258</v>
      </c>
      <c r="M1006" s="63"/>
      <c r="N1006" s="63"/>
      <c r="O1006" s="63"/>
      <c r="Q1006" s="63" t="s">
        <v>1322</v>
      </c>
      <c r="R1006" s="63" t="s">
        <v>379</v>
      </c>
      <c r="S1006" s="63"/>
      <c r="T1006" s="63" t="s">
        <v>166</v>
      </c>
      <c r="U1006" s="63" t="s">
        <v>1256</v>
      </c>
      <c r="X1006" s="63">
        <v>157.38</v>
      </c>
      <c r="Y1006" s="63"/>
      <c r="Z1006" s="63"/>
      <c r="AA1006" s="182">
        <v>12401.938733147306</v>
      </c>
      <c r="AB1006" s="61">
        <v>0.19700000000000001</v>
      </c>
      <c r="AC1006" s="63" t="s">
        <v>1322</v>
      </c>
      <c r="AD1006" s="69" t="s">
        <v>1961</v>
      </c>
      <c r="BK1006" s="76"/>
      <c r="BL1006" s="76"/>
      <c r="BM1006" s="76"/>
      <c r="BN1006" s="76"/>
      <c r="BO1006" s="76"/>
      <c r="BP1006" s="76"/>
      <c r="BQ1006" s="76"/>
      <c r="BR1006" s="76"/>
      <c r="BS1006" s="76"/>
      <c r="BT1006" s="76"/>
      <c r="BU1006" s="76"/>
      <c r="BV1006" s="76"/>
      <c r="BW1006" s="76"/>
      <c r="BX1006" s="76"/>
      <c r="BY1006" s="76"/>
      <c r="BZ1006" s="76"/>
      <c r="CA1006" s="76"/>
      <c r="CB1006" s="76"/>
      <c r="CC1006" s="76"/>
      <c r="CD1006" s="76"/>
      <c r="CE1006" s="76"/>
      <c r="CF1006" s="76"/>
      <c r="CG1006" s="76"/>
      <c r="CH1006" s="76"/>
      <c r="CI1006" s="76"/>
      <c r="CJ1006" s="76"/>
      <c r="CK1006" s="76"/>
      <c r="CL1006" s="76"/>
      <c r="CM1006" s="76"/>
      <c r="CN1006" s="76"/>
      <c r="CO1006" s="76"/>
      <c r="CP1006" s="76"/>
      <c r="CQ1006" s="76"/>
      <c r="CR1006" s="76"/>
      <c r="CS1006" s="76"/>
      <c r="CT1006" s="76"/>
      <c r="CU1006" s="76"/>
      <c r="CV1006" s="76"/>
      <c r="CW1006" s="76"/>
      <c r="CX1006" s="76"/>
      <c r="CY1006" s="76"/>
      <c r="CZ1006" s="76"/>
      <c r="DA1006" s="76"/>
      <c r="DB1006" s="76"/>
      <c r="DC1006" s="76"/>
      <c r="DD1006" s="76"/>
      <c r="DE1006" s="76"/>
      <c r="DF1006" s="76"/>
      <c r="DG1006" s="76"/>
      <c r="DH1006" s="76"/>
      <c r="DI1006" s="76"/>
      <c r="DJ1006" s="76"/>
      <c r="DK1006" s="76"/>
      <c r="DL1006" s="76"/>
      <c r="DM1006" s="76"/>
      <c r="DN1006" s="76"/>
      <c r="DO1006" s="76"/>
      <c r="DP1006" s="76"/>
      <c r="DQ1006" s="76"/>
      <c r="DR1006" s="76"/>
      <c r="DS1006" s="76"/>
      <c r="DT1006" s="76"/>
      <c r="DU1006" s="76"/>
      <c r="DV1006" s="76"/>
      <c r="DW1006" s="76"/>
      <c r="DX1006" s="76"/>
      <c r="DY1006" s="76"/>
      <c r="DZ1006" s="76"/>
      <c r="EA1006" s="76"/>
      <c r="EB1006" s="76"/>
      <c r="EC1006" s="76"/>
    </row>
    <row r="1007" spans="1:133" ht="78" x14ac:dyDescent="0.2">
      <c r="A1007" s="100" t="str">
        <f>CONCATENATE(E1007," ",F1007)</f>
        <v>Canis latrans</v>
      </c>
      <c r="B1007" s="69" t="s">
        <v>1923</v>
      </c>
      <c r="C1007" s="63" t="s">
        <v>1586</v>
      </c>
      <c r="D1007" s="8" t="s">
        <v>2333</v>
      </c>
      <c r="E1007" s="172" t="s">
        <v>296</v>
      </c>
      <c r="F1007" s="172" t="s">
        <v>297</v>
      </c>
      <c r="G1007" s="63" t="s">
        <v>1535</v>
      </c>
      <c r="H1007" s="63">
        <v>7297</v>
      </c>
      <c r="I1007" s="63" t="s">
        <v>574</v>
      </c>
      <c r="J1007" s="63"/>
      <c r="K1007" s="63" t="s">
        <v>470</v>
      </c>
      <c r="L1007" s="175" t="s">
        <v>1965</v>
      </c>
      <c r="M1007" s="63"/>
      <c r="N1007" s="63"/>
      <c r="O1007" s="63"/>
      <c r="Q1007" s="63" t="s">
        <v>1298</v>
      </c>
      <c r="R1007" s="63" t="s">
        <v>1629</v>
      </c>
      <c r="S1007" s="63" t="s">
        <v>2358</v>
      </c>
      <c r="U1007" s="63" t="s">
        <v>1256</v>
      </c>
      <c r="X1007" s="63"/>
      <c r="Y1007" s="63">
        <v>36.950000000000003</v>
      </c>
      <c r="Z1007" s="63"/>
      <c r="AA1007" s="181">
        <f>10^((2.86*(LOG(Y1007)))+(-0.12))</f>
        <v>23087.521145404487</v>
      </c>
      <c r="AB1007" s="61">
        <v>0.14299999999999999</v>
      </c>
      <c r="AC1007" s="63" t="s">
        <v>1298</v>
      </c>
      <c r="AD1007" s="69" t="s">
        <v>1961</v>
      </c>
      <c r="BK1007" s="76"/>
      <c r="BL1007" s="76"/>
      <c r="BM1007" s="76"/>
      <c r="BN1007" s="76"/>
      <c r="BO1007" s="76"/>
      <c r="BP1007" s="76"/>
      <c r="BQ1007" s="76"/>
      <c r="BR1007" s="76"/>
      <c r="BS1007" s="76"/>
      <c r="BT1007" s="76"/>
      <c r="BU1007" s="76"/>
      <c r="BV1007" s="76"/>
      <c r="BW1007" s="76"/>
      <c r="BX1007" s="76"/>
      <c r="BY1007" s="76"/>
      <c r="BZ1007" s="76"/>
      <c r="CA1007" s="76"/>
      <c r="CB1007" s="76"/>
      <c r="CC1007" s="76"/>
      <c r="CD1007" s="76"/>
      <c r="CE1007" s="76"/>
      <c r="CF1007" s="76"/>
      <c r="CG1007" s="76"/>
      <c r="CH1007" s="76"/>
      <c r="CI1007" s="76"/>
      <c r="CJ1007" s="76"/>
      <c r="CK1007" s="76"/>
      <c r="CL1007" s="76"/>
      <c r="CM1007" s="76"/>
      <c r="CN1007" s="76"/>
      <c r="CO1007" s="76"/>
      <c r="CP1007" s="76"/>
      <c r="CQ1007" s="76"/>
      <c r="CR1007" s="76"/>
      <c r="CS1007" s="76"/>
      <c r="CT1007" s="76"/>
      <c r="CU1007" s="76"/>
      <c r="CV1007" s="76"/>
      <c r="CW1007" s="76"/>
      <c r="CX1007" s="76"/>
      <c r="CY1007" s="76"/>
      <c r="CZ1007" s="76"/>
      <c r="DA1007" s="76"/>
      <c r="DB1007" s="76"/>
      <c r="DC1007" s="76"/>
      <c r="DD1007" s="76"/>
      <c r="DE1007" s="76"/>
      <c r="DF1007" s="76"/>
      <c r="DG1007" s="76"/>
      <c r="DH1007" s="76"/>
      <c r="DI1007" s="76"/>
      <c r="DJ1007" s="76"/>
      <c r="DK1007" s="76"/>
      <c r="DL1007" s="76"/>
      <c r="DM1007" s="76"/>
      <c r="DN1007" s="76"/>
      <c r="DO1007" s="76"/>
      <c r="DP1007" s="76"/>
      <c r="DQ1007" s="76"/>
      <c r="DR1007" s="76"/>
      <c r="DS1007" s="76"/>
      <c r="DT1007" s="76"/>
      <c r="DU1007" s="76"/>
      <c r="DV1007" s="76"/>
      <c r="DW1007" s="76"/>
      <c r="DX1007" s="76"/>
      <c r="DY1007" s="76"/>
      <c r="DZ1007" s="76"/>
      <c r="EA1007" s="76"/>
      <c r="EB1007" s="76"/>
      <c r="EC1007" s="76"/>
    </row>
    <row r="1008" spans="1:133" ht="26" x14ac:dyDescent="0.2">
      <c r="A1008" s="100" t="str">
        <f>CONCATENATE(E1008," ",F1008)</f>
        <v>Canis latrans</v>
      </c>
      <c r="B1008" s="69" t="s">
        <v>1923</v>
      </c>
      <c r="C1008" s="63" t="s">
        <v>1586</v>
      </c>
      <c r="D1008" s="8" t="s">
        <v>2333</v>
      </c>
      <c r="E1008" s="172" t="s">
        <v>296</v>
      </c>
      <c r="F1008" s="172" t="s">
        <v>297</v>
      </c>
      <c r="G1008" s="63" t="s">
        <v>1535</v>
      </c>
      <c r="H1008" s="63" t="s">
        <v>1497</v>
      </c>
      <c r="I1008" s="63" t="s">
        <v>1967</v>
      </c>
      <c r="J1008" s="63"/>
      <c r="K1008" s="63" t="s">
        <v>175</v>
      </c>
      <c r="L1008" s="175" t="s">
        <v>1966</v>
      </c>
      <c r="M1008" s="63"/>
      <c r="N1008" s="63"/>
      <c r="O1008" s="63"/>
      <c r="Q1008" s="63" t="s">
        <v>1298</v>
      </c>
      <c r="R1008" s="63" t="s">
        <v>1629</v>
      </c>
      <c r="S1008" s="63" t="s">
        <v>2358</v>
      </c>
      <c r="U1008" s="63" t="s">
        <v>1256</v>
      </c>
      <c r="X1008" s="63"/>
      <c r="Y1008" s="63">
        <v>46.85</v>
      </c>
      <c r="Z1008" s="63"/>
      <c r="AA1008" s="181">
        <f>10^((2.86*(LOG(Y1008)))+(-0.12))</f>
        <v>45522.849863252181</v>
      </c>
      <c r="AB1008" s="61">
        <v>0.14299999999999999</v>
      </c>
      <c r="AC1008" s="63" t="s">
        <v>1298</v>
      </c>
      <c r="AD1008" s="69" t="s">
        <v>1961</v>
      </c>
      <c r="BK1008" s="76"/>
      <c r="BL1008" s="76"/>
      <c r="BM1008" s="76"/>
      <c r="BN1008" s="76"/>
      <c r="BO1008" s="76"/>
      <c r="BP1008" s="76"/>
      <c r="BQ1008" s="76"/>
      <c r="BR1008" s="76"/>
      <c r="BS1008" s="76"/>
      <c r="BT1008" s="76"/>
      <c r="BU1008" s="76"/>
      <c r="BV1008" s="76"/>
      <c r="BW1008" s="76"/>
      <c r="BX1008" s="76"/>
      <c r="BY1008" s="76"/>
      <c r="BZ1008" s="76"/>
      <c r="CA1008" s="76"/>
      <c r="CB1008" s="76"/>
      <c r="CC1008" s="76"/>
      <c r="CD1008" s="76"/>
      <c r="CE1008" s="76"/>
      <c r="CF1008" s="76"/>
      <c r="CG1008" s="76"/>
      <c r="CH1008" s="76"/>
      <c r="CI1008" s="76"/>
      <c r="CJ1008" s="76"/>
      <c r="CK1008" s="76"/>
      <c r="CL1008" s="76"/>
      <c r="CM1008" s="76"/>
      <c r="CN1008" s="76"/>
      <c r="CO1008" s="76"/>
      <c r="CP1008" s="76"/>
      <c r="CQ1008" s="76"/>
      <c r="CR1008" s="76"/>
      <c r="CS1008" s="76"/>
      <c r="CT1008" s="76"/>
      <c r="CU1008" s="76"/>
      <c r="CV1008" s="76"/>
      <c r="CW1008" s="76"/>
      <c r="CX1008" s="76"/>
      <c r="CY1008" s="76"/>
      <c r="CZ1008" s="76"/>
      <c r="DA1008" s="76"/>
      <c r="DB1008" s="76"/>
      <c r="DC1008" s="76"/>
      <c r="DD1008" s="76"/>
      <c r="DE1008" s="76"/>
      <c r="DF1008" s="76"/>
      <c r="DG1008" s="76"/>
      <c r="DH1008" s="76"/>
      <c r="DI1008" s="76"/>
      <c r="DJ1008" s="76"/>
      <c r="DK1008" s="76"/>
      <c r="DL1008" s="76"/>
      <c r="DM1008" s="76"/>
      <c r="DN1008" s="76"/>
      <c r="DO1008" s="76"/>
      <c r="DP1008" s="76"/>
      <c r="DQ1008" s="76"/>
      <c r="DR1008" s="76"/>
      <c r="DS1008" s="76"/>
      <c r="DT1008" s="76"/>
      <c r="DU1008" s="76"/>
      <c r="DV1008" s="76"/>
      <c r="DW1008" s="76"/>
      <c r="DX1008" s="76"/>
      <c r="DY1008" s="76"/>
      <c r="DZ1008" s="76"/>
      <c r="EA1008" s="76"/>
      <c r="EB1008" s="76"/>
      <c r="EC1008" s="76"/>
    </row>
    <row r="1009" spans="1:133" ht="26" x14ac:dyDescent="0.2">
      <c r="A1009" s="100" t="str">
        <f>CONCATENATE(E1009," ",F1009)</f>
        <v>Canis latrans</v>
      </c>
      <c r="B1009" s="69" t="s">
        <v>1923</v>
      </c>
      <c r="C1009" s="63" t="s">
        <v>1586</v>
      </c>
      <c r="D1009" s="8" t="s">
        <v>2333</v>
      </c>
      <c r="E1009" s="172" t="s">
        <v>296</v>
      </c>
      <c r="F1009" s="172" t="s">
        <v>297</v>
      </c>
      <c r="G1009" s="63" t="s">
        <v>1535</v>
      </c>
      <c r="H1009" s="63">
        <v>7301</v>
      </c>
      <c r="I1009" s="63" t="s">
        <v>574</v>
      </c>
      <c r="J1009" s="63"/>
      <c r="K1009" s="63" t="s">
        <v>470</v>
      </c>
      <c r="L1009" s="175" t="s">
        <v>1968</v>
      </c>
      <c r="M1009" s="63"/>
      <c r="N1009" s="63"/>
      <c r="O1009" s="63"/>
      <c r="Q1009" s="63" t="s">
        <v>207</v>
      </c>
      <c r="R1009" s="69" t="s">
        <v>2363</v>
      </c>
      <c r="S1009" s="63"/>
      <c r="T1009" s="63" t="s">
        <v>171</v>
      </c>
      <c r="U1009" s="63" t="s">
        <v>1256</v>
      </c>
      <c r="X1009" s="63">
        <v>11.06</v>
      </c>
      <c r="Y1009" s="63"/>
      <c r="Z1009" s="63"/>
      <c r="AA1009" s="182">
        <v>2147.3551878998028</v>
      </c>
      <c r="AB1009" s="61">
        <v>0.22900000000000001</v>
      </c>
      <c r="AC1009" s="63" t="s">
        <v>1271</v>
      </c>
      <c r="AD1009" s="69" t="s">
        <v>1961</v>
      </c>
      <c r="EA1009" s="76"/>
      <c r="EB1009" s="76"/>
      <c r="EC1009" s="76"/>
    </row>
    <row r="1010" spans="1:133" ht="26" x14ac:dyDescent="0.2">
      <c r="A1010" s="100" t="str">
        <f>CONCATENATE(E1010," ",F1010)</f>
        <v>Canis latrans</v>
      </c>
      <c r="B1010" s="69" t="s">
        <v>1923</v>
      </c>
      <c r="C1010" s="63" t="s">
        <v>1586</v>
      </c>
      <c r="D1010" s="8" t="s">
        <v>2333</v>
      </c>
      <c r="E1010" s="172" t="s">
        <v>296</v>
      </c>
      <c r="F1010" s="172" t="s">
        <v>297</v>
      </c>
      <c r="G1010" s="63" t="s">
        <v>1535</v>
      </c>
      <c r="H1010" s="63">
        <v>7303</v>
      </c>
      <c r="I1010" s="63" t="s">
        <v>574</v>
      </c>
      <c r="J1010" s="63"/>
      <c r="K1010" s="63" t="s">
        <v>470</v>
      </c>
      <c r="L1010" s="175" t="s">
        <v>1968</v>
      </c>
      <c r="M1010" s="63"/>
      <c r="N1010" s="63"/>
      <c r="O1010" s="63"/>
      <c r="Q1010" s="63" t="s">
        <v>207</v>
      </c>
      <c r="R1010" s="69" t="s">
        <v>2363</v>
      </c>
      <c r="S1010" s="63"/>
      <c r="T1010" s="63" t="s">
        <v>171</v>
      </c>
      <c r="U1010" s="63" t="s">
        <v>1256</v>
      </c>
      <c r="X1010" s="63">
        <v>11.56</v>
      </c>
      <c r="Y1010" s="63"/>
      <c r="Z1010" s="63"/>
      <c r="AA1010" s="182">
        <v>2437.5284364999384</v>
      </c>
      <c r="AB1010" s="61">
        <v>0.22900000000000001</v>
      </c>
      <c r="AC1010" s="63" t="s">
        <v>1271</v>
      </c>
      <c r="AD1010" s="69" t="s">
        <v>1961</v>
      </c>
      <c r="BK1010" s="76"/>
      <c r="BL1010" s="76"/>
      <c r="BM1010" s="76"/>
      <c r="BN1010" s="76"/>
      <c r="BO1010" s="76"/>
      <c r="BP1010" s="76"/>
      <c r="BQ1010" s="76"/>
      <c r="BR1010" s="76"/>
      <c r="BS1010" s="76"/>
      <c r="BT1010" s="76"/>
      <c r="BU1010" s="76"/>
      <c r="BV1010" s="76"/>
      <c r="BW1010" s="76"/>
      <c r="BX1010" s="76"/>
      <c r="BY1010" s="76"/>
      <c r="BZ1010" s="76"/>
      <c r="CA1010" s="76"/>
      <c r="CB1010" s="76"/>
      <c r="CC1010" s="76"/>
      <c r="CD1010" s="76"/>
      <c r="CE1010" s="76"/>
      <c r="CF1010" s="76"/>
      <c r="CG1010" s="76"/>
      <c r="CH1010" s="76"/>
      <c r="CI1010" s="76"/>
      <c r="CJ1010" s="76"/>
      <c r="CK1010" s="76"/>
      <c r="CL1010" s="76"/>
      <c r="CM1010" s="76"/>
      <c r="CN1010" s="76"/>
      <c r="CO1010" s="76"/>
      <c r="CP1010" s="76"/>
      <c r="CQ1010" s="76"/>
      <c r="CR1010" s="76"/>
      <c r="CS1010" s="76"/>
      <c r="CT1010" s="76"/>
      <c r="CU1010" s="76"/>
      <c r="CV1010" s="76"/>
      <c r="CW1010" s="76"/>
      <c r="CX1010" s="76"/>
      <c r="CY1010" s="76"/>
      <c r="CZ1010" s="76"/>
      <c r="DA1010" s="76"/>
      <c r="DB1010" s="76"/>
      <c r="DC1010" s="76"/>
      <c r="DD1010" s="76"/>
      <c r="DE1010" s="76"/>
      <c r="DF1010" s="76"/>
      <c r="DG1010" s="76"/>
      <c r="DH1010" s="76"/>
      <c r="DI1010" s="76"/>
      <c r="DJ1010" s="76"/>
      <c r="DK1010" s="76"/>
      <c r="DL1010" s="76"/>
      <c r="DM1010" s="76"/>
      <c r="DN1010" s="76"/>
      <c r="DO1010" s="76"/>
      <c r="DP1010" s="76"/>
      <c r="DQ1010" s="76"/>
      <c r="DR1010" s="76"/>
      <c r="DS1010" s="76"/>
      <c r="DT1010" s="76"/>
      <c r="DU1010" s="76"/>
      <c r="DV1010" s="76"/>
      <c r="DW1010" s="76"/>
      <c r="DX1010" s="76"/>
      <c r="DY1010" s="76"/>
      <c r="DZ1010" s="76"/>
      <c r="EA1010" s="76"/>
      <c r="EB1010" s="76"/>
      <c r="EC1010" s="76"/>
    </row>
    <row r="1011" spans="1:133" ht="26" x14ac:dyDescent="0.2">
      <c r="A1011" s="100" t="str">
        <f>CONCATENATE(E1011," ",F1011)</f>
        <v>Canis latrans</v>
      </c>
      <c r="B1011" s="69" t="s">
        <v>1923</v>
      </c>
      <c r="C1011" s="63" t="s">
        <v>1586</v>
      </c>
      <c r="D1011" s="8" t="s">
        <v>2333</v>
      </c>
      <c r="E1011" s="172" t="s">
        <v>296</v>
      </c>
      <c r="F1011" s="172" t="s">
        <v>297</v>
      </c>
      <c r="G1011" s="63" t="s">
        <v>1535</v>
      </c>
      <c r="H1011" s="63">
        <v>7304</v>
      </c>
      <c r="I1011" s="63" t="s">
        <v>574</v>
      </c>
      <c r="J1011" s="63"/>
      <c r="K1011" s="63" t="s">
        <v>470</v>
      </c>
      <c r="L1011" s="175" t="s">
        <v>1968</v>
      </c>
      <c r="M1011" s="63"/>
      <c r="N1011" s="63"/>
      <c r="O1011" s="63"/>
      <c r="Q1011" s="63" t="s">
        <v>207</v>
      </c>
      <c r="R1011" s="69" t="s">
        <v>2363</v>
      </c>
      <c r="S1011" s="63"/>
      <c r="U1011" s="63" t="s">
        <v>1256</v>
      </c>
      <c r="X1011" s="63">
        <v>11.62</v>
      </c>
      <c r="Y1011" s="63"/>
      <c r="Z1011" s="63"/>
      <c r="AA1011" s="182">
        <v>2473.9708113472202</v>
      </c>
      <c r="AB1011" s="61">
        <v>0.22900000000000001</v>
      </c>
      <c r="AC1011" s="63" t="s">
        <v>1271</v>
      </c>
      <c r="AD1011" s="69" t="s">
        <v>1961</v>
      </c>
      <c r="BK1011" s="76"/>
      <c r="BL1011" s="76"/>
      <c r="BM1011" s="76"/>
      <c r="BN1011" s="76"/>
      <c r="BO1011" s="76"/>
      <c r="BP1011" s="76"/>
      <c r="BQ1011" s="76"/>
      <c r="BR1011" s="76"/>
      <c r="BS1011" s="76"/>
      <c r="BT1011" s="76"/>
      <c r="BU1011" s="76"/>
      <c r="BV1011" s="76"/>
      <c r="BW1011" s="76"/>
      <c r="BX1011" s="76"/>
      <c r="BY1011" s="76"/>
      <c r="BZ1011" s="76"/>
      <c r="CA1011" s="76"/>
      <c r="CB1011" s="76"/>
      <c r="CC1011" s="76"/>
      <c r="CD1011" s="76"/>
      <c r="CE1011" s="76"/>
      <c r="CF1011" s="76"/>
      <c r="CG1011" s="76"/>
      <c r="CH1011" s="76"/>
      <c r="CI1011" s="76"/>
      <c r="CJ1011" s="76"/>
      <c r="CK1011" s="76"/>
      <c r="CL1011" s="76"/>
      <c r="CM1011" s="76"/>
      <c r="CN1011" s="76"/>
      <c r="CO1011" s="76"/>
      <c r="CP1011" s="76"/>
      <c r="CQ1011" s="76"/>
      <c r="CR1011" s="76"/>
      <c r="CS1011" s="76"/>
      <c r="CT1011" s="76"/>
      <c r="CU1011" s="76"/>
      <c r="CV1011" s="76"/>
      <c r="CW1011" s="76"/>
      <c r="CX1011" s="76"/>
      <c r="CY1011" s="76"/>
      <c r="CZ1011" s="76"/>
      <c r="DA1011" s="76"/>
      <c r="DB1011" s="76"/>
      <c r="DC1011" s="76"/>
      <c r="DD1011" s="76"/>
      <c r="DE1011" s="76"/>
      <c r="DF1011" s="76"/>
      <c r="DG1011" s="76"/>
      <c r="DH1011" s="76"/>
      <c r="DI1011" s="76"/>
      <c r="DJ1011" s="76"/>
      <c r="DK1011" s="76"/>
      <c r="DL1011" s="76"/>
      <c r="DM1011" s="76"/>
      <c r="DN1011" s="76"/>
      <c r="DO1011" s="76"/>
      <c r="DP1011" s="76"/>
      <c r="DQ1011" s="76"/>
      <c r="DR1011" s="76"/>
      <c r="DS1011" s="76"/>
      <c r="DT1011" s="76"/>
      <c r="DU1011" s="76"/>
      <c r="DV1011" s="76"/>
      <c r="DW1011" s="76"/>
      <c r="DX1011" s="76"/>
      <c r="DY1011" s="76"/>
      <c r="DZ1011" s="76"/>
      <c r="EA1011" s="76"/>
      <c r="EB1011" s="76"/>
      <c r="EC1011" s="76"/>
    </row>
    <row r="1012" spans="1:133" ht="26" x14ac:dyDescent="0.2">
      <c r="A1012" s="100" t="str">
        <f>CONCATENATE(E1012," ",F1012)</f>
        <v>Canis latrans</v>
      </c>
      <c r="B1012" s="69" t="s">
        <v>1923</v>
      </c>
      <c r="C1012" s="63" t="s">
        <v>1586</v>
      </c>
      <c r="D1012" s="8" t="s">
        <v>2333</v>
      </c>
      <c r="E1012" s="172" t="s">
        <v>296</v>
      </c>
      <c r="F1012" s="172" t="s">
        <v>297</v>
      </c>
      <c r="G1012" s="63" t="s">
        <v>1535</v>
      </c>
      <c r="H1012" s="63">
        <v>7305</v>
      </c>
      <c r="I1012" s="63" t="s">
        <v>574</v>
      </c>
      <c r="J1012" s="63"/>
      <c r="K1012" s="63" t="s">
        <v>470</v>
      </c>
      <c r="L1012" s="175" t="s">
        <v>1968</v>
      </c>
      <c r="M1012" s="63"/>
      <c r="N1012" s="63"/>
      <c r="O1012" s="63"/>
      <c r="Q1012" s="63" t="s">
        <v>207</v>
      </c>
      <c r="R1012" s="69" t="s">
        <v>2363</v>
      </c>
      <c r="S1012" s="63"/>
      <c r="U1012" s="63" t="s">
        <v>1256</v>
      </c>
      <c r="X1012" s="63">
        <v>12.09</v>
      </c>
      <c r="Y1012" s="63"/>
      <c r="Z1012" s="63"/>
      <c r="AA1012" s="182">
        <v>2771.7707879728632</v>
      </c>
      <c r="AB1012" s="61">
        <v>0.22900000000000001</v>
      </c>
      <c r="AC1012" s="63" t="s">
        <v>1271</v>
      </c>
      <c r="AD1012" s="69" t="s">
        <v>1961</v>
      </c>
      <c r="EA1012" s="76"/>
      <c r="EB1012" s="76"/>
      <c r="EC1012" s="76"/>
    </row>
    <row r="1013" spans="1:133" ht="26" x14ac:dyDescent="0.2">
      <c r="A1013" s="100" t="str">
        <f>CONCATENATE(E1013," ",F1013)</f>
        <v>Canis latrans</v>
      </c>
      <c r="B1013" s="69" t="s">
        <v>1923</v>
      </c>
      <c r="C1013" s="63" t="s">
        <v>1586</v>
      </c>
      <c r="D1013" s="8" t="s">
        <v>2333</v>
      </c>
      <c r="E1013" s="172" t="s">
        <v>296</v>
      </c>
      <c r="F1013" s="172" t="s">
        <v>297</v>
      </c>
      <c r="G1013" s="63" t="s">
        <v>1535</v>
      </c>
      <c r="H1013" s="63" t="s">
        <v>1497</v>
      </c>
      <c r="I1013" s="63" t="s">
        <v>1967</v>
      </c>
      <c r="J1013" s="63"/>
      <c r="K1013" s="63" t="s">
        <v>175</v>
      </c>
      <c r="L1013" s="175" t="s">
        <v>1966</v>
      </c>
      <c r="M1013" s="63"/>
      <c r="N1013" s="63"/>
      <c r="O1013" s="63"/>
      <c r="Q1013" s="63" t="s">
        <v>207</v>
      </c>
      <c r="R1013" s="69" t="s">
        <v>2363</v>
      </c>
      <c r="S1013" s="63"/>
      <c r="T1013" s="63" t="s">
        <v>171</v>
      </c>
      <c r="U1013" s="63" t="s">
        <v>1256</v>
      </c>
      <c r="X1013" s="63">
        <v>13.07</v>
      </c>
      <c r="Y1013" s="63"/>
      <c r="Z1013" s="63"/>
      <c r="AA1013" s="182">
        <v>3465.6802282960534</v>
      </c>
      <c r="AB1013" s="61">
        <v>0.22900000000000001</v>
      </c>
      <c r="AC1013" s="63" t="s">
        <v>1271</v>
      </c>
      <c r="AD1013" s="69" t="s">
        <v>1961</v>
      </c>
      <c r="EA1013" s="76"/>
      <c r="EB1013" s="76"/>
      <c r="EC1013" s="76"/>
    </row>
    <row r="1014" spans="1:133" ht="17" x14ac:dyDescent="0.2">
      <c r="A1014" s="100" t="str">
        <f>CONCATENATE(E1014," ",F1014)</f>
        <v>Canis latrans</v>
      </c>
      <c r="B1014" s="69"/>
      <c r="C1014" s="69" t="s">
        <v>1586</v>
      </c>
      <c r="D1014" s="69" t="s">
        <v>2333</v>
      </c>
      <c r="E1014" s="172" t="s">
        <v>296</v>
      </c>
      <c r="F1014" s="106" t="s">
        <v>297</v>
      </c>
      <c r="G1014" s="69" t="s">
        <v>36</v>
      </c>
      <c r="H1014" s="63">
        <v>441</v>
      </c>
      <c r="I1014" s="69" t="s">
        <v>2408</v>
      </c>
      <c r="J1014" s="63"/>
      <c r="K1014" s="69" t="s">
        <v>1474</v>
      </c>
      <c r="L1014" s="175">
        <v>0</v>
      </c>
      <c r="N1014" s="61"/>
      <c r="O1014" s="61"/>
      <c r="P1014" s="99"/>
      <c r="Q1014" s="69" t="s">
        <v>207</v>
      </c>
      <c r="R1014" s="69" t="s">
        <v>2363</v>
      </c>
      <c r="T1014" s="63" t="s">
        <v>171</v>
      </c>
      <c r="U1014" s="63" t="s">
        <v>2409</v>
      </c>
      <c r="X1014" s="119">
        <v>21.1</v>
      </c>
      <c r="AA1014" s="180"/>
      <c r="AC1014" s="69" t="s">
        <v>2413</v>
      </c>
      <c r="AD1014" s="69"/>
      <c r="BK1014" s="76"/>
      <c r="BL1014" s="76"/>
      <c r="BM1014" s="76"/>
      <c r="BN1014" s="76"/>
      <c r="BO1014" s="76"/>
      <c r="BP1014" s="76"/>
      <c r="BQ1014" s="76"/>
      <c r="BR1014" s="76"/>
      <c r="BS1014" s="76"/>
      <c r="BT1014" s="76"/>
      <c r="BU1014" s="76"/>
      <c r="BV1014" s="76"/>
      <c r="BW1014" s="76"/>
      <c r="BX1014" s="76"/>
      <c r="BY1014" s="76"/>
      <c r="BZ1014" s="76"/>
      <c r="CA1014" s="76"/>
      <c r="CB1014" s="76"/>
      <c r="CC1014" s="76"/>
      <c r="CD1014" s="76"/>
      <c r="CE1014" s="76"/>
      <c r="CF1014" s="76"/>
      <c r="CG1014" s="76"/>
      <c r="CH1014" s="76"/>
      <c r="CI1014" s="76"/>
      <c r="CJ1014" s="76"/>
      <c r="CK1014" s="76"/>
      <c r="CL1014" s="76"/>
      <c r="CM1014" s="76"/>
      <c r="CN1014" s="76"/>
      <c r="CO1014" s="76"/>
      <c r="CP1014" s="76"/>
      <c r="CQ1014" s="76"/>
      <c r="CR1014" s="76"/>
      <c r="CS1014" s="76"/>
      <c r="CT1014" s="76"/>
      <c r="CU1014" s="76"/>
      <c r="CV1014" s="76"/>
      <c r="CW1014" s="76"/>
      <c r="CX1014" s="76"/>
      <c r="CY1014" s="76"/>
      <c r="CZ1014" s="76"/>
      <c r="DA1014" s="76"/>
      <c r="DB1014" s="76"/>
      <c r="DC1014" s="76"/>
      <c r="DD1014" s="76"/>
      <c r="DE1014" s="76"/>
      <c r="DF1014" s="76"/>
      <c r="DG1014" s="76"/>
      <c r="DH1014" s="76"/>
      <c r="DI1014" s="76"/>
      <c r="DJ1014" s="76"/>
      <c r="DK1014" s="76"/>
      <c r="DL1014" s="76"/>
      <c r="DM1014" s="76"/>
      <c r="DN1014" s="76"/>
      <c r="DO1014" s="76"/>
      <c r="DP1014" s="76"/>
      <c r="DQ1014" s="76"/>
      <c r="DR1014" s="76"/>
      <c r="DS1014" s="76"/>
      <c r="DT1014" s="76"/>
      <c r="DU1014" s="76"/>
      <c r="DV1014" s="76"/>
      <c r="DW1014" s="76"/>
      <c r="DX1014" s="76"/>
      <c r="DY1014" s="76"/>
      <c r="DZ1014" s="76"/>
      <c r="EA1014" s="76"/>
      <c r="EB1014" s="76"/>
      <c r="EC1014" s="76"/>
    </row>
    <row r="1015" spans="1:133" ht="17" x14ac:dyDescent="0.2">
      <c r="A1015" s="100" t="str">
        <f>CONCATENATE(E1015," ",F1015)</f>
        <v>Canis latrans</v>
      </c>
      <c r="B1015" s="69"/>
      <c r="C1015" s="69" t="s">
        <v>1586</v>
      </c>
      <c r="D1015" s="69" t="s">
        <v>2333</v>
      </c>
      <c r="E1015" s="172" t="s">
        <v>296</v>
      </c>
      <c r="F1015" s="106" t="s">
        <v>297</v>
      </c>
      <c r="G1015" s="69" t="s">
        <v>36</v>
      </c>
      <c r="H1015" s="63">
        <v>823</v>
      </c>
      <c r="I1015" s="69" t="s">
        <v>2408</v>
      </c>
      <c r="J1015" s="63"/>
      <c r="K1015" s="69" t="s">
        <v>1474</v>
      </c>
      <c r="L1015" s="175">
        <v>0</v>
      </c>
      <c r="N1015" s="61"/>
      <c r="O1015" s="61"/>
      <c r="P1015" s="99"/>
      <c r="Q1015" s="69" t="s">
        <v>207</v>
      </c>
      <c r="R1015" s="69" t="s">
        <v>2363</v>
      </c>
      <c r="T1015" s="63" t="s">
        <v>171</v>
      </c>
      <c r="U1015" s="63" t="s">
        <v>2409</v>
      </c>
      <c r="X1015" s="119">
        <v>21.23</v>
      </c>
      <c r="AA1015" s="180"/>
      <c r="AC1015" s="69" t="s">
        <v>2411</v>
      </c>
      <c r="AD1015" s="69"/>
      <c r="BK1015" s="76"/>
      <c r="BL1015" s="76"/>
      <c r="BM1015" s="76"/>
      <c r="BN1015" s="76"/>
      <c r="BO1015" s="76"/>
      <c r="BP1015" s="76"/>
      <c r="BQ1015" s="76"/>
      <c r="BR1015" s="76"/>
      <c r="BS1015" s="76"/>
      <c r="BT1015" s="76"/>
      <c r="BU1015" s="76"/>
      <c r="BV1015" s="76"/>
      <c r="BW1015" s="76"/>
      <c r="BX1015" s="76"/>
      <c r="BY1015" s="76"/>
      <c r="BZ1015" s="76"/>
      <c r="CA1015" s="76"/>
      <c r="CB1015" s="76"/>
      <c r="CC1015" s="76"/>
      <c r="CD1015" s="76"/>
      <c r="CE1015" s="76"/>
      <c r="CF1015" s="76"/>
      <c r="CG1015" s="76"/>
      <c r="CH1015" s="76"/>
      <c r="CI1015" s="76"/>
      <c r="CJ1015" s="76"/>
      <c r="CK1015" s="76"/>
      <c r="CL1015" s="76"/>
      <c r="CM1015" s="76"/>
      <c r="CN1015" s="76"/>
      <c r="CO1015" s="76"/>
      <c r="CP1015" s="76"/>
      <c r="CQ1015" s="76"/>
      <c r="CR1015" s="76"/>
      <c r="CS1015" s="76"/>
      <c r="CT1015" s="76"/>
      <c r="CU1015" s="76"/>
      <c r="CV1015" s="76"/>
      <c r="CW1015" s="76"/>
      <c r="CX1015" s="76"/>
      <c r="CY1015" s="76"/>
      <c r="CZ1015" s="76"/>
      <c r="DA1015" s="76"/>
      <c r="DB1015" s="76"/>
      <c r="DC1015" s="76"/>
      <c r="DD1015" s="76"/>
      <c r="DE1015" s="76"/>
      <c r="DF1015" s="76"/>
      <c r="DG1015" s="76"/>
      <c r="DH1015" s="76"/>
      <c r="DI1015" s="76"/>
      <c r="DJ1015" s="76"/>
      <c r="DK1015" s="76"/>
      <c r="DL1015" s="76"/>
      <c r="DM1015" s="76"/>
      <c r="DN1015" s="76"/>
      <c r="DO1015" s="76"/>
      <c r="DP1015" s="76"/>
      <c r="DQ1015" s="76"/>
      <c r="DR1015" s="76"/>
      <c r="DS1015" s="76"/>
      <c r="DT1015" s="76"/>
      <c r="DU1015" s="76"/>
      <c r="DV1015" s="76"/>
      <c r="DW1015" s="76"/>
      <c r="DX1015" s="76"/>
      <c r="DY1015" s="76"/>
      <c r="DZ1015" s="76"/>
      <c r="EA1015" s="76"/>
      <c r="EB1015" s="76"/>
      <c r="EC1015" s="76"/>
    </row>
    <row r="1016" spans="1:133" ht="17" x14ac:dyDescent="0.2">
      <c r="A1016" s="100" t="str">
        <f>CONCATENATE(E1016," ",F1016)</f>
        <v>Canis latrans</v>
      </c>
      <c r="B1016" s="69"/>
      <c r="C1016" s="69" t="s">
        <v>1586</v>
      </c>
      <c r="D1016" s="69" t="s">
        <v>2333</v>
      </c>
      <c r="E1016" s="172" t="s">
        <v>296</v>
      </c>
      <c r="F1016" s="106" t="s">
        <v>297</v>
      </c>
      <c r="G1016" s="69" t="s">
        <v>36</v>
      </c>
      <c r="H1016" s="63">
        <v>2701</v>
      </c>
      <c r="I1016" s="69" t="s">
        <v>2408</v>
      </c>
      <c r="J1016" s="63"/>
      <c r="K1016" s="69" t="s">
        <v>1474</v>
      </c>
      <c r="L1016" s="175" t="s">
        <v>2417</v>
      </c>
      <c r="N1016" s="61"/>
      <c r="O1016" s="61"/>
      <c r="P1016" s="99"/>
      <c r="Q1016" s="69" t="s">
        <v>207</v>
      </c>
      <c r="R1016" s="69" t="s">
        <v>2363</v>
      </c>
      <c r="T1016" s="63" t="s">
        <v>171</v>
      </c>
      <c r="U1016" s="63" t="s">
        <v>2409</v>
      </c>
      <c r="X1016" s="119">
        <v>18.5</v>
      </c>
      <c r="AA1016" s="180"/>
      <c r="AC1016" s="69" t="s">
        <v>2411</v>
      </c>
      <c r="AD1016" s="69"/>
      <c r="BK1016" s="76"/>
      <c r="BL1016" s="76"/>
      <c r="BM1016" s="76"/>
      <c r="BN1016" s="76"/>
      <c r="BO1016" s="76"/>
      <c r="BP1016" s="76"/>
      <c r="BQ1016" s="76"/>
      <c r="BR1016" s="76"/>
      <c r="BS1016" s="76"/>
      <c r="BT1016" s="76"/>
      <c r="BU1016" s="76"/>
      <c r="BV1016" s="76"/>
      <c r="BW1016" s="76"/>
      <c r="BX1016" s="76"/>
      <c r="BY1016" s="76"/>
      <c r="BZ1016" s="76"/>
      <c r="CA1016" s="76"/>
      <c r="CB1016" s="76"/>
      <c r="CC1016" s="76"/>
      <c r="CD1016" s="76"/>
      <c r="CE1016" s="76"/>
      <c r="CF1016" s="76"/>
      <c r="CG1016" s="76"/>
      <c r="CH1016" s="76"/>
      <c r="CI1016" s="76"/>
      <c r="CJ1016" s="76"/>
      <c r="CK1016" s="76"/>
      <c r="CL1016" s="76"/>
      <c r="CM1016" s="76"/>
      <c r="CN1016" s="76"/>
      <c r="CO1016" s="76"/>
      <c r="CP1016" s="76"/>
      <c r="CQ1016" s="76"/>
      <c r="CR1016" s="76"/>
      <c r="CS1016" s="76"/>
      <c r="CT1016" s="76"/>
      <c r="CU1016" s="76"/>
      <c r="CV1016" s="76"/>
      <c r="CW1016" s="76"/>
      <c r="CX1016" s="76"/>
      <c r="CY1016" s="76"/>
      <c r="CZ1016" s="76"/>
      <c r="DA1016" s="76"/>
      <c r="DB1016" s="76"/>
      <c r="DC1016" s="76"/>
      <c r="DD1016" s="76"/>
      <c r="DE1016" s="76"/>
      <c r="DF1016" s="76"/>
      <c r="DG1016" s="76"/>
      <c r="DH1016" s="76"/>
      <c r="DI1016" s="76"/>
      <c r="DJ1016" s="76"/>
      <c r="DK1016" s="76"/>
      <c r="DL1016" s="76"/>
      <c r="DM1016" s="76"/>
      <c r="DN1016" s="76"/>
      <c r="DO1016" s="76"/>
      <c r="DP1016" s="76"/>
      <c r="DQ1016" s="76"/>
      <c r="DR1016" s="76"/>
      <c r="DS1016" s="76"/>
      <c r="DT1016" s="76"/>
      <c r="DU1016" s="76"/>
      <c r="DV1016" s="76"/>
      <c r="DW1016" s="76"/>
      <c r="DX1016" s="76"/>
      <c r="DY1016" s="76"/>
      <c r="DZ1016" s="76"/>
      <c r="EA1016" s="76"/>
      <c r="EB1016" s="76"/>
      <c r="EC1016" s="76"/>
    </row>
    <row r="1017" spans="1:133" ht="34" x14ac:dyDescent="0.2">
      <c r="A1017" s="100" t="str">
        <f>CONCATENATE(E1017," ",F1017)</f>
        <v>Canis latrans</v>
      </c>
      <c r="B1017" s="69"/>
      <c r="C1017" s="69" t="s">
        <v>1586</v>
      </c>
      <c r="D1017" s="69" t="s">
        <v>2333</v>
      </c>
      <c r="E1017" s="106" t="s">
        <v>296</v>
      </c>
      <c r="F1017" s="106" t="s">
        <v>297</v>
      </c>
      <c r="G1017" s="69" t="s">
        <v>36</v>
      </c>
      <c r="H1017" s="63">
        <v>10092</v>
      </c>
      <c r="I1017" s="69" t="s">
        <v>2421</v>
      </c>
      <c r="J1017" s="63"/>
      <c r="K1017" s="69" t="s">
        <v>1474</v>
      </c>
      <c r="L1017" s="175">
        <v>23716</v>
      </c>
      <c r="Q1017" s="69" t="s">
        <v>207</v>
      </c>
      <c r="R1017" s="69" t="s">
        <v>2363</v>
      </c>
      <c r="T1017" s="63" t="s">
        <v>171</v>
      </c>
      <c r="U1017" s="63" t="s">
        <v>2409</v>
      </c>
      <c r="X1017" s="119">
        <v>20.100000000000001</v>
      </c>
      <c r="AA1017" s="180"/>
      <c r="AC1017" s="69" t="s">
        <v>2411</v>
      </c>
      <c r="AD1017" s="69"/>
      <c r="BK1017" s="76"/>
      <c r="BL1017" s="76"/>
      <c r="BM1017" s="76"/>
      <c r="BN1017" s="76"/>
      <c r="BO1017" s="76"/>
      <c r="BP1017" s="76"/>
      <c r="BQ1017" s="76"/>
      <c r="BR1017" s="76"/>
      <c r="BS1017" s="76"/>
      <c r="BT1017" s="76"/>
      <c r="BU1017" s="76"/>
      <c r="BV1017" s="76"/>
      <c r="BW1017" s="76"/>
      <c r="BX1017" s="76"/>
      <c r="BY1017" s="76"/>
      <c r="BZ1017" s="76"/>
      <c r="CA1017" s="76"/>
      <c r="CB1017" s="76"/>
      <c r="CC1017" s="76"/>
      <c r="CD1017" s="76"/>
      <c r="CE1017" s="76"/>
      <c r="CF1017" s="76"/>
      <c r="CG1017" s="76"/>
      <c r="CH1017" s="76"/>
      <c r="CI1017" s="76"/>
      <c r="CJ1017" s="76"/>
      <c r="CK1017" s="76"/>
      <c r="CL1017" s="76"/>
      <c r="CM1017" s="76"/>
      <c r="CN1017" s="76"/>
      <c r="CO1017" s="76"/>
      <c r="CP1017" s="76"/>
      <c r="CQ1017" s="76"/>
      <c r="CR1017" s="76"/>
      <c r="CS1017" s="76"/>
      <c r="CT1017" s="76"/>
      <c r="CU1017" s="76"/>
      <c r="CV1017" s="76"/>
      <c r="CW1017" s="76"/>
      <c r="CX1017" s="76"/>
      <c r="CY1017" s="76"/>
      <c r="CZ1017" s="76"/>
      <c r="DA1017" s="76"/>
      <c r="DB1017" s="76"/>
      <c r="DC1017" s="76"/>
      <c r="DD1017" s="76"/>
      <c r="DE1017" s="76"/>
      <c r="DF1017" s="76"/>
      <c r="DG1017" s="76"/>
      <c r="DH1017" s="76"/>
      <c r="DI1017" s="76"/>
      <c r="DJ1017" s="76"/>
      <c r="DK1017" s="76"/>
      <c r="DL1017" s="76"/>
      <c r="DM1017" s="76"/>
      <c r="DN1017" s="76"/>
      <c r="DO1017" s="76"/>
      <c r="DP1017" s="76"/>
      <c r="DQ1017" s="76"/>
      <c r="DR1017" s="76"/>
      <c r="DS1017" s="76"/>
      <c r="DT1017" s="76"/>
      <c r="DU1017" s="76"/>
      <c r="DV1017" s="76"/>
      <c r="DW1017" s="76"/>
      <c r="DX1017" s="76"/>
      <c r="DY1017" s="76"/>
      <c r="DZ1017" s="76"/>
      <c r="EA1017" s="76"/>
      <c r="EB1017" s="76"/>
      <c r="EC1017" s="76"/>
    </row>
    <row r="1018" spans="1:133" ht="17" x14ac:dyDescent="0.2">
      <c r="A1018" s="100" t="str">
        <f>CONCATENATE(E1018," ",F1018)</f>
        <v>Canis latrans</v>
      </c>
      <c r="B1018" s="69"/>
      <c r="C1018" s="69" t="s">
        <v>1586</v>
      </c>
      <c r="D1018" s="69" t="s">
        <v>2333</v>
      </c>
      <c r="E1018" s="172" t="s">
        <v>296</v>
      </c>
      <c r="F1018" s="106" t="s">
        <v>297</v>
      </c>
      <c r="G1018" s="69" t="s">
        <v>36</v>
      </c>
      <c r="H1018" s="63">
        <v>823</v>
      </c>
      <c r="I1018" s="69" t="s">
        <v>2408</v>
      </c>
      <c r="J1018" s="63"/>
      <c r="K1018" s="69" t="s">
        <v>1474</v>
      </c>
      <c r="L1018" s="175">
        <v>0</v>
      </c>
      <c r="N1018" s="61"/>
      <c r="O1018" s="61"/>
      <c r="P1018" s="99"/>
      <c r="Q1018" s="69" t="s">
        <v>2451</v>
      </c>
      <c r="R1018" s="69" t="s">
        <v>2389</v>
      </c>
      <c r="T1018" s="63" t="s">
        <v>335</v>
      </c>
      <c r="U1018" s="63" t="s">
        <v>2409</v>
      </c>
      <c r="X1018" s="119">
        <v>201</v>
      </c>
      <c r="AA1018" s="180"/>
      <c r="AC1018" s="69" t="s">
        <v>2410</v>
      </c>
      <c r="AD1018" s="69"/>
      <c r="BK1018" s="76"/>
      <c r="BL1018" s="76"/>
      <c r="BM1018" s="76"/>
      <c r="BN1018" s="76"/>
      <c r="BO1018" s="76"/>
      <c r="BP1018" s="76"/>
      <c r="BQ1018" s="76"/>
      <c r="BR1018" s="76"/>
      <c r="BS1018" s="76"/>
      <c r="BT1018" s="76"/>
      <c r="BU1018" s="76"/>
      <c r="BV1018" s="76"/>
      <c r="BW1018" s="76"/>
      <c r="BX1018" s="76"/>
      <c r="BY1018" s="76"/>
      <c r="BZ1018" s="76"/>
      <c r="CA1018" s="76"/>
      <c r="CB1018" s="76"/>
      <c r="CC1018" s="76"/>
      <c r="CD1018" s="76"/>
      <c r="CE1018" s="76"/>
      <c r="CF1018" s="76"/>
      <c r="CG1018" s="76"/>
      <c r="CH1018" s="76"/>
      <c r="CI1018" s="76"/>
      <c r="CJ1018" s="76"/>
      <c r="CK1018" s="76"/>
      <c r="CL1018" s="76"/>
      <c r="CM1018" s="76"/>
      <c r="CN1018" s="76"/>
      <c r="CO1018" s="76"/>
      <c r="CP1018" s="76"/>
      <c r="CQ1018" s="76"/>
      <c r="CR1018" s="76"/>
      <c r="CS1018" s="76"/>
      <c r="CT1018" s="76"/>
      <c r="CU1018" s="76"/>
      <c r="CV1018" s="76"/>
      <c r="CW1018" s="76"/>
      <c r="CX1018" s="76"/>
      <c r="CY1018" s="76"/>
      <c r="CZ1018" s="76"/>
      <c r="DA1018" s="76"/>
      <c r="DB1018" s="76"/>
      <c r="DC1018" s="76"/>
      <c r="DD1018" s="76"/>
      <c r="DE1018" s="76"/>
      <c r="DF1018" s="76"/>
      <c r="DG1018" s="76"/>
      <c r="DH1018" s="76"/>
      <c r="DI1018" s="76"/>
      <c r="DJ1018" s="76"/>
      <c r="DK1018" s="76"/>
      <c r="DL1018" s="76"/>
      <c r="DM1018" s="76"/>
      <c r="DN1018" s="76"/>
      <c r="DO1018" s="76"/>
      <c r="DP1018" s="76"/>
      <c r="DQ1018" s="76"/>
      <c r="DR1018" s="76"/>
      <c r="DS1018" s="76"/>
      <c r="DT1018" s="76"/>
      <c r="DU1018" s="76"/>
      <c r="DV1018" s="76"/>
      <c r="DW1018" s="76"/>
      <c r="DX1018" s="76"/>
      <c r="DY1018" s="76"/>
      <c r="DZ1018" s="76"/>
      <c r="EA1018" s="76"/>
      <c r="EB1018" s="76"/>
      <c r="EC1018" s="76"/>
    </row>
    <row r="1019" spans="1:133" s="84" customFormat="1" ht="17" x14ac:dyDescent="0.2">
      <c r="A1019" s="100" t="str">
        <f>CONCATENATE(E1019," ",F1019)</f>
        <v>Canis latrans</v>
      </c>
      <c r="B1019" s="69"/>
      <c r="C1019" s="69" t="s">
        <v>1586</v>
      </c>
      <c r="D1019" s="69" t="s">
        <v>2333</v>
      </c>
      <c r="E1019" s="172" t="s">
        <v>296</v>
      </c>
      <c r="F1019" s="106" t="s">
        <v>297</v>
      </c>
      <c r="G1019" s="69" t="s">
        <v>36</v>
      </c>
      <c r="H1019" s="63">
        <v>2701</v>
      </c>
      <c r="I1019" s="69" t="s">
        <v>2408</v>
      </c>
      <c r="J1019" s="63"/>
      <c r="K1019" s="69" t="s">
        <v>1474</v>
      </c>
      <c r="L1019" s="175" t="s">
        <v>2417</v>
      </c>
      <c r="M1019" s="134"/>
      <c r="N1019" s="61"/>
      <c r="O1019" s="61"/>
      <c r="P1019" s="99"/>
      <c r="Q1019" s="69" t="s">
        <v>2451</v>
      </c>
      <c r="R1019" s="69" t="s">
        <v>2389</v>
      </c>
      <c r="S1019" s="69"/>
      <c r="T1019" s="63" t="s">
        <v>335</v>
      </c>
      <c r="U1019" s="63" t="s">
        <v>2409</v>
      </c>
      <c r="V1019" s="63"/>
      <c r="W1019" s="63"/>
      <c r="X1019" s="119">
        <v>175</v>
      </c>
      <c r="Y1019" s="119"/>
      <c r="Z1019" s="69"/>
      <c r="AA1019" s="180"/>
      <c r="AB1019" s="98"/>
      <c r="AC1019" s="69" t="s">
        <v>2410</v>
      </c>
      <c r="AD1019" s="69"/>
      <c r="AE1019" s="63"/>
      <c r="AF1019" s="63"/>
      <c r="AG1019" s="76"/>
      <c r="AH1019" s="76"/>
      <c r="AI1019" s="76"/>
      <c r="AJ1019" s="76"/>
      <c r="AK1019" s="76"/>
      <c r="AL1019" s="76"/>
      <c r="AM1019" s="76"/>
      <c r="AN1019" s="76"/>
      <c r="AO1019" s="76"/>
      <c r="AP1019" s="76"/>
      <c r="AQ1019" s="76"/>
      <c r="AR1019" s="76"/>
      <c r="AS1019" s="76"/>
      <c r="AT1019" s="76"/>
      <c r="AU1019" s="76"/>
      <c r="AV1019" s="76"/>
      <c r="AW1019" s="76"/>
      <c r="AX1019" s="76"/>
      <c r="AY1019" s="76"/>
      <c r="AZ1019" s="76"/>
      <c r="BA1019" s="76"/>
      <c r="BB1019" s="76"/>
      <c r="BC1019" s="76"/>
      <c r="BD1019" s="76"/>
      <c r="BE1019" s="76"/>
      <c r="BF1019" s="76"/>
      <c r="BG1019" s="76"/>
      <c r="BH1019" s="76"/>
      <c r="BI1019" s="76"/>
      <c r="BJ1019" s="76"/>
      <c r="BK1019" s="76"/>
      <c r="BL1019" s="76"/>
      <c r="BM1019" s="76"/>
      <c r="BN1019" s="76"/>
      <c r="BO1019" s="76"/>
      <c r="BP1019" s="76"/>
      <c r="BQ1019" s="76"/>
      <c r="BR1019" s="76"/>
      <c r="BS1019" s="76"/>
      <c r="BT1019" s="76"/>
      <c r="BU1019" s="76"/>
      <c r="BV1019" s="76"/>
      <c r="BW1019" s="76"/>
      <c r="BX1019" s="76"/>
      <c r="BY1019" s="76"/>
      <c r="BZ1019" s="76"/>
      <c r="CA1019" s="76"/>
      <c r="CB1019" s="76"/>
      <c r="CC1019" s="76"/>
      <c r="CD1019" s="76"/>
      <c r="CE1019" s="76"/>
      <c r="CF1019" s="76"/>
      <c r="CG1019" s="76"/>
      <c r="CH1019" s="76"/>
      <c r="CI1019" s="76"/>
      <c r="CJ1019" s="76"/>
      <c r="CK1019" s="76"/>
      <c r="CL1019" s="76"/>
      <c r="CM1019" s="76"/>
      <c r="CN1019" s="76"/>
      <c r="CO1019" s="76"/>
      <c r="CP1019" s="76"/>
      <c r="CQ1019" s="76"/>
      <c r="CR1019" s="76"/>
      <c r="CS1019" s="76"/>
      <c r="CT1019" s="76"/>
      <c r="CU1019" s="76"/>
      <c r="CV1019" s="76"/>
      <c r="CW1019" s="76"/>
      <c r="CX1019" s="76"/>
      <c r="CY1019" s="76"/>
      <c r="CZ1019" s="76"/>
      <c r="DA1019" s="76"/>
      <c r="DB1019" s="76"/>
      <c r="DC1019" s="76"/>
      <c r="DD1019" s="76"/>
      <c r="DE1019" s="76"/>
      <c r="DF1019" s="76"/>
      <c r="DG1019" s="76"/>
      <c r="DH1019" s="76"/>
      <c r="DI1019" s="76"/>
      <c r="DJ1019" s="76"/>
      <c r="DK1019" s="76"/>
      <c r="DL1019" s="76"/>
      <c r="DM1019" s="76"/>
      <c r="DN1019" s="76"/>
      <c r="DO1019" s="76"/>
      <c r="DP1019" s="76"/>
      <c r="DQ1019" s="76"/>
      <c r="DR1019" s="76"/>
      <c r="DS1019" s="76"/>
      <c r="DT1019" s="76"/>
      <c r="DU1019" s="76"/>
      <c r="DV1019" s="76"/>
      <c r="DW1019" s="76"/>
      <c r="DX1019" s="76"/>
      <c r="DY1019" s="76"/>
      <c r="DZ1019" s="76"/>
      <c r="EA1019" s="76"/>
      <c r="EB1019" s="76"/>
      <c r="EC1019" s="76"/>
    </row>
    <row r="1020" spans="1:133" ht="51" x14ac:dyDescent="0.2">
      <c r="A1020" s="100" t="str">
        <f>CONCATENATE(E1020," ",F1020)</f>
        <v>Canis latrans</v>
      </c>
      <c r="B1020" s="69"/>
      <c r="C1020" s="69" t="s">
        <v>1586</v>
      </c>
      <c r="D1020" s="69" t="s">
        <v>2333</v>
      </c>
      <c r="E1020" s="172" t="s">
        <v>296</v>
      </c>
      <c r="F1020" s="106" t="s">
        <v>297</v>
      </c>
      <c r="G1020" s="69" t="s">
        <v>36</v>
      </c>
      <c r="H1020" s="63">
        <v>3977</v>
      </c>
      <c r="I1020" s="69" t="s">
        <v>2418</v>
      </c>
      <c r="J1020" s="63"/>
      <c r="K1020" s="69" t="s">
        <v>1474</v>
      </c>
      <c r="L1020" s="175">
        <v>0</v>
      </c>
      <c r="N1020" s="61"/>
      <c r="O1020" s="61"/>
      <c r="P1020" s="99"/>
      <c r="Q1020" s="69" t="s">
        <v>2451</v>
      </c>
      <c r="R1020" s="69" t="s">
        <v>2389</v>
      </c>
      <c r="T1020" s="63" t="s">
        <v>335</v>
      </c>
      <c r="U1020" s="63" t="s">
        <v>2409</v>
      </c>
      <c r="X1020" s="119">
        <v>178</v>
      </c>
      <c r="AA1020" s="180"/>
      <c r="AC1020" s="69" t="s">
        <v>2419</v>
      </c>
      <c r="AD1020" s="69"/>
      <c r="BK1020" s="76"/>
      <c r="BL1020" s="76"/>
      <c r="BM1020" s="76"/>
      <c r="BN1020" s="76"/>
      <c r="BO1020" s="76"/>
      <c r="BP1020" s="76"/>
      <c r="BQ1020" s="76"/>
      <c r="BR1020" s="76"/>
      <c r="BS1020" s="76"/>
      <c r="BT1020" s="76"/>
      <c r="BU1020" s="76"/>
      <c r="BV1020" s="76"/>
      <c r="BW1020" s="76"/>
      <c r="BX1020" s="76"/>
      <c r="BY1020" s="76"/>
      <c r="BZ1020" s="76"/>
      <c r="CA1020" s="76"/>
      <c r="CB1020" s="76"/>
      <c r="CC1020" s="76"/>
      <c r="CD1020" s="76"/>
      <c r="CE1020" s="76"/>
      <c r="CF1020" s="76"/>
      <c r="CG1020" s="76"/>
      <c r="CH1020" s="76"/>
      <c r="CI1020" s="76"/>
      <c r="CJ1020" s="76"/>
      <c r="CK1020" s="76"/>
      <c r="CL1020" s="76"/>
      <c r="CM1020" s="76"/>
      <c r="CN1020" s="76"/>
      <c r="CO1020" s="76"/>
      <c r="CP1020" s="76"/>
      <c r="CQ1020" s="76"/>
      <c r="CR1020" s="76"/>
      <c r="CS1020" s="76"/>
      <c r="CT1020" s="76"/>
      <c r="CU1020" s="76"/>
      <c r="CV1020" s="76"/>
      <c r="CW1020" s="76"/>
      <c r="CX1020" s="76"/>
      <c r="CY1020" s="76"/>
      <c r="CZ1020" s="76"/>
      <c r="DA1020" s="76"/>
      <c r="DB1020" s="76"/>
      <c r="DC1020" s="76"/>
      <c r="DD1020" s="76"/>
      <c r="DE1020" s="76"/>
      <c r="DF1020" s="76"/>
      <c r="DG1020" s="76"/>
      <c r="DH1020" s="76"/>
      <c r="DI1020" s="76"/>
      <c r="DJ1020" s="76"/>
      <c r="DK1020" s="76"/>
      <c r="DL1020" s="76"/>
      <c r="DM1020" s="76"/>
      <c r="DN1020" s="76"/>
      <c r="DO1020" s="76"/>
      <c r="DP1020" s="76"/>
      <c r="DQ1020" s="76"/>
      <c r="DR1020" s="76"/>
      <c r="DS1020" s="76"/>
      <c r="DT1020" s="76"/>
      <c r="DU1020" s="76"/>
      <c r="DV1020" s="76"/>
      <c r="DW1020" s="76"/>
      <c r="DX1020" s="76"/>
      <c r="DY1020" s="76"/>
      <c r="DZ1020" s="76"/>
      <c r="EA1020" s="76"/>
      <c r="EB1020" s="76"/>
      <c r="EC1020" s="76"/>
    </row>
    <row r="1021" spans="1:133" ht="34" x14ac:dyDescent="0.2">
      <c r="A1021" s="100" t="str">
        <f>CONCATENATE(E1021," ",F1021)</f>
        <v>Canis latrans</v>
      </c>
      <c r="B1021" s="69"/>
      <c r="C1021" s="69" t="s">
        <v>1586</v>
      </c>
      <c r="D1021" s="69" t="s">
        <v>2333</v>
      </c>
      <c r="E1021" s="106" t="s">
        <v>296</v>
      </c>
      <c r="F1021" s="106" t="s">
        <v>297</v>
      </c>
      <c r="G1021" s="69" t="s">
        <v>36</v>
      </c>
      <c r="H1021" s="63">
        <v>10092</v>
      </c>
      <c r="I1021" s="69" t="s">
        <v>2421</v>
      </c>
      <c r="J1021" s="63"/>
      <c r="K1021" s="69" t="s">
        <v>1474</v>
      </c>
      <c r="L1021" s="175">
        <v>23716</v>
      </c>
      <c r="Q1021" s="69" t="s">
        <v>2451</v>
      </c>
      <c r="R1021" s="69" t="s">
        <v>2389</v>
      </c>
      <c r="T1021" s="63" t="s">
        <v>335</v>
      </c>
      <c r="U1021" s="63" t="s">
        <v>2409</v>
      </c>
      <c r="X1021" s="119">
        <v>176</v>
      </c>
      <c r="AA1021" s="180"/>
      <c r="AC1021" s="69" t="s">
        <v>2410</v>
      </c>
      <c r="AD1021" s="69"/>
      <c r="BK1021" s="76"/>
      <c r="BL1021" s="76"/>
      <c r="BM1021" s="76"/>
      <c r="BN1021" s="76"/>
      <c r="BO1021" s="76"/>
      <c r="BP1021" s="76"/>
      <c r="BQ1021" s="76"/>
      <c r="BR1021" s="76"/>
      <c r="BS1021" s="76"/>
      <c r="BT1021" s="76"/>
      <c r="BU1021" s="76"/>
      <c r="BV1021" s="76"/>
      <c r="BW1021" s="76"/>
      <c r="BX1021" s="76"/>
      <c r="BY1021" s="76"/>
      <c r="BZ1021" s="76"/>
      <c r="CA1021" s="76"/>
      <c r="CB1021" s="76"/>
      <c r="CC1021" s="76"/>
      <c r="CD1021" s="76"/>
      <c r="CE1021" s="76"/>
      <c r="CF1021" s="76"/>
      <c r="CG1021" s="76"/>
      <c r="CH1021" s="76"/>
      <c r="CI1021" s="76"/>
      <c r="CJ1021" s="76"/>
      <c r="CK1021" s="76"/>
      <c r="CL1021" s="76"/>
      <c r="CM1021" s="76"/>
      <c r="CN1021" s="76"/>
      <c r="CO1021" s="76"/>
      <c r="CP1021" s="76"/>
      <c r="CQ1021" s="76"/>
      <c r="CR1021" s="76"/>
      <c r="CS1021" s="76"/>
      <c r="CT1021" s="76"/>
      <c r="CU1021" s="76"/>
      <c r="CV1021" s="76"/>
      <c r="CW1021" s="76"/>
      <c r="CX1021" s="76"/>
      <c r="CY1021" s="76"/>
      <c r="CZ1021" s="76"/>
      <c r="DA1021" s="76"/>
      <c r="DB1021" s="76"/>
      <c r="DC1021" s="76"/>
      <c r="DD1021" s="76"/>
      <c r="DE1021" s="76"/>
      <c r="DF1021" s="76"/>
      <c r="DG1021" s="76"/>
      <c r="DH1021" s="76"/>
      <c r="DI1021" s="76"/>
      <c r="DJ1021" s="76"/>
      <c r="DK1021" s="76"/>
      <c r="DL1021" s="76"/>
      <c r="DM1021" s="76"/>
      <c r="DN1021" s="76"/>
      <c r="DO1021" s="76"/>
      <c r="DP1021" s="76"/>
      <c r="DQ1021" s="76"/>
      <c r="DR1021" s="76"/>
      <c r="DS1021" s="76"/>
      <c r="DT1021" s="76"/>
      <c r="DU1021" s="76"/>
      <c r="DV1021" s="76"/>
      <c r="DW1021" s="76"/>
      <c r="DX1021" s="76"/>
      <c r="DY1021" s="76"/>
      <c r="DZ1021" s="76"/>
      <c r="EA1021" s="76"/>
      <c r="EB1021" s="76"/>
      <c r="EC1021" s="76"/>
    </row>
    <row r="1022" spans="1:133" ht="51" x14ac:dyDescent="0.2">
      <c r="A1022" s="100" t="str">
        <f>CONCATENATE(E1022," ",F1022)</f>
        <v>Canis latrans</v>
      </c>
      <c r="B1022" s="69"/>
      <c r="C1022" s="69" t="s">
        <v>1586</v>
      </c>
      <c r="D1022" s="69" t="s">
        <v>2333</v>
      </c>
      <c r="E1022" s="172" t="s">
        <v>296</v>
      </c>
      <c r="F1022" s="106" t="s">
        <v>297</v>
      </c>
      <c r="G1022" s="69" t="s">
        <v>36</v>
      </c>
      <c r="H1022" s="63">
        <v>3977</v>
      </c>
      <c r="I1022" s="69" t="s">
        <v>2418</v>
      </c>
      <c r="J1022" s="63"/>
      <c r="K1022" s="69" t="s">
        <v>1474</v>
      </c>
      <c r="L1022" s="175">
        <v>0</v>
      </c>
      <c r="N1022" s="61"/>
      <c r="O1022" s="61"/>
      <c r="P1022" s="99"/>
      <c r="Q1022" s="69" t="s">
        <v>154</v>
      </c>
      <c r="R1022" s="69" t="s">
        <v>2375</v>
      </c>
      <c r="T1022" s="63" t="s">
        <v>171</v>
      </c>
      <c r="U1022" s="63" t="s">
        <v>2409</v>
      </c>
      <c r="X1022" s="119">
        <v>12.92</v>
      </c>
      <c r="AA1022" s="180"/>
      <c r="AC1022" s="69" t="s">
        <v>2420</v>
      </c>
      <c r="AD1022" s="69"/>
      <c r="BK1022" s="76"/>
      <c r="BL1022" s="76"/>
      <c r="BM1022" s="76"/>
      <c r="BN1022" s="76"/>
      <c r="BO1022" s="76"/>
      <c r="BP1022" s="76"/>
      <c r="BQ1022" s="76"/>
      <c r="BR1022" s="76"/>
      <c r="BS1022" s="76"/>
      <c r="BT1022" s="76"/>
      <c r="BU1022" s="76"/>
      <c r="BV1022" s="76"/>
      <c r="BW1022" s="76"/>
      <c r="BX1022" s="76"/>
      <c r="BY1022" s="76"/>
      <c r="BZ1022" s="76"/>
      <c r="CA1022" s="76"/>
      <c r="CB1022" s="76"/>
      <c r="CC1022" s="76"/>
      <c r="CD1022" s="76"/>
      <c r="CE1022" s="76"/>
      <c r="CF1022" s="76"/>
      <c r="CG1022" s="76"/>
      <c r="CH1022" s="76"/>
      <c r="CI1022" s="76"/>
      <c r="CJ1022" s="76"/>
      <c r="CK1022" s="76"/>
      <c r="CL1022" s="76"/>
      <c r="CM1022" s="76"/>
      <c r="CN1022" s="76"/>
      <c r="CO1022" s="76"/>
      <c r="CP1022" s="76"/>
      <c r="CQ1022" s="76"/>
      <c r="CR1022" s="76"/>
      <c r="CS1022" s="76"/>
      <c r="CT1022" s="76"/>
      <c r="CU1022" s="76"/>
      <c r="CV1022" s="76"/>
      <c r="CW1022" s="76"/>
      <c r="CX1022" s="76"/>
      <c r="CY1022" s="76"/>
      <c r="CZ1022" s="76"/>
      <c r="DA1022" s="76"/>
      <c r="DB1022" s="76"/>
      <c r="DC1022" s="76"/>
      <c r="DD1022" s="76"/>
      <c r="DE1022" s="76"/>
      <c r="DF1022" s="76"/>
      <c r="DG1022" s="76"/>
      <c r="DH1022" s="76"/>
      <c r="DI1022" s="76"/>
      <c r="DJ1022" s="76"/>
      <c r="DK1022" s="76"/>
      <c r="DL1022" s="76"/>
      <c r="DM1022" s="76"/>
      <c r="DN1022" s="76"/>
      <c r="DO1022" s="76"/>
      <c r="DP1022" s="76"/>
      <c r="DQ1022" s="76"/>
      <c r="DR1022" s="76"/>
      <c r="DS1022" s="76"/>
      <c r="DT1022" s="76"/>
      <c r="DU1022" s="76"/>
      <c r="DV1022" s="76"/>
      <c r="DW1022" s="76"/>
      <c r="DX1022" s="76"/>
      <c r="DY1022" s="76"/>
      <c r="DZ1022" s="76"/>
      <c r="EA1022" s="76"/>
      <c r="EB1022" s="76"/>
      <c r="EC1022" s="76"/>
    </row>
    <row r="1023" spans="1:133" ht="17" x14ac:dyDescent="0.2">
      <c r="A1023" s="100" t="str">
        <f>CONCATENATE(E1023," ",F1023)</f>
        <v>Canis latrans</v>
      </c>
      <c r="B1023" s="69"/>
      <c r="C1023" s="63" t="s">
        <v>1586</v>
      </c>
      <c r="D1023" s="8" t="s">
        <v>2333</v>
      </c>
      <c r="E1023" s="172" t="s">
        <v>296</v>
      </c>
      <c r="F1023" s="172" t="s">
        <v>297</v>
      </c>
      <c r="G1023" s="63"/>
      <c r="H1023" s="63" t="s">
        <v>1994</v>
      </c>
      <c r="I1023" s="63" t="s">
        <v>1473</v>
      </c>
      <c r="J1023" s="63"/>
      <c r="K1023" s="63" t="s">
        <v>1474</v>
      </c>
      <c r="M1023" s="63"/>
      <c r="N1023" s="63"/>
      <c r="O1023" s="63"/>
      <c r="Q1023" s="63" t="s">
        <v>1980</v>
      </c>
      <c r="R1023" s="69" t="s">
        <v>111</v>
      </c>
      <c r="S1023" s="69" t="s">
        <v>111</v>
      </c>
      <c r="U1023" s="63" t="s">
        <v>1256</v>
      </c>
      <c r="X1023" s="63">
        <v>21.64</v>
      </c>
      <c r="Z1023" s="63"/>
      <c r="AA1023" s="182">
        <v>7485.7544218914109</v>
      </c>
      <c r="AB1023" s="61">
        <v>0.17</v>
      </c>
      <c r="AC1023" s="63" t="s">
        <v>1423</v>
      </c>
      <c r="AD1023" s="69" t="s">
        <v>1961</v>
      </c>
      <c r="BK1023" s="76"/>
      <c r="BL1023" s="76"/>
      <c r="BM1023" s="76"/>
      <c r="BN1023" s="76"/>
      <c r="BO1023" s="76"/>
      <c r="BP1023" s="76"/>
      <c r="BQ1023" s="76"/>
      <c r="BR1023" s="76"/>
      <c r="BS1023" s="76"/>
      <c r="BT1023" s="76"/>
      <c r="BU1023" s="76"/>
      <c r="BV1023" s="76"/>
      <c r="BW1023" s="76"/>
      <c r="BX1023" s="76"/>
      <c r="BY1023" s="76"/>
      <c r="BZ1023" s="76"/>
      <c r="CA1023" s="76"/>
      <c r="CB1023" s="76"/>
      <c r="CC1023" s="76"/>
      <c r="CD1023" s="76"/>
      <c r="CE1023" s="76"/>
      <c r="CF1023" s="76"/>
      <c r="CG1023" s="76"/>
      <c r="CH1023" s="76"/>
      <c r="CI1023" s="76"/>
      <c r="CJ1023" s="76"/>
      <c r="CK1023" s="76"/>
      <c r="CL1023" s="76"/>
      <c r="CM1023" s="76"/>
      <c r="CN1023" s="76"/>
      <c r="CO1023" s="76"/>
      <c r="CP1023" s="76"/>
      <c r="CQ1023" s="76"/>
      <c r="CR1023" s="76"/>
      <c r="CS1023" s="76"/>
      <c r="CT1023" s="76"/>
      <c r="CU1023" s="76"/>
      <c r="CV1023" s="76"/>
      <c r="CW1023" s="76"/>
      <c r="CX1023" s="76"/>
      <c r="CY1023" s="76"/>
      <c r="CZ1023" s="76"/>
      <c r="DA1023" s="76"/>
      <c r="DB1023" s="76"/>
      <c r="DC1023" s="76"/>
      <c r="DD1023" s="76"/>
      <c r="DE1023" s="76"/>
      <c r="DF1023" s="76"/>
      <c r="DG1023" s="76"/>
      <c r="DH1023" s="76"/>
      <c r="DI1023" s="76"/>
      <c r="DJ1023" s="76"/>
      <c r="DK1023" s="76"/>
      <c r="DL1023" s="76"/>
      <c r="DM1023" s="76"/>
      <c r="DN1023" s="76"/>
      <c r="DO1023" s="76"/>
      <c r="DP1023" s="76"/>
      <c r="DQ1023" s="76"/>
      <c r="DR1023" s="76"/>
      <c r="DS1023" s="76"/>
      <c r="DT1023" s="76"/>
      <c r="DU1023" s="76"/>
      <c r="DV1023" s="76"/>
      <c r="DW1023" s="76"/>
      <c r="DX1023" s="76"/>
      <c r="DY1023" s="76"/>
      <c r="DZ1023" s="76"/>
      <c r="EA1023" s="76"/>
      <c r="EB1023" s="76"/>
      <c r="EC1023" s="76"/>
    </row>
    <row r="1024" spans="1:133" ht="17" x14ac:dyDescent="0.2">
      <c r="A1024" s="100" t="str">
        <f>CONCATENATE(E1024," ",F1024)</f>
        <v>Canis latrans</v>
      </c>
      <c r="B1024" s="69"/>
      <c r="C1024" s="63" t="s">
        <v>1586</v>
      </c>
      <c r="D1024" s="8" t="s">
        <v>2333</v>
      </c>
      <c r="E1024" s="172" t="s">
        <v>296</v>
      </c>
      <c r="F1024" s="172" t="s">
        <v>297</v>
      </c>
      <c r="G1024" s="63"/>
      <c r="H1024" s="63" t="s">
        <v>1994</v>
      </c>
      <c r="I1024" s="63" t="s">
        <v>1473</v>
      </c>
      <c r="J1024" s="63"/>
      <c r="K1024" s="63" t="s">
        <v>1474</v>
      </c>
      <c r="M1024" s="63"/>
      <c r="N1024" s="63"/>
      <c r="O1024" s="63"/>
      <c r="Q1024" s="63" t="s">
        <v>1260</v>
      </c>
      <c r="R1024" s="63" t="s">
        <v>1514</v>
      </c>
      <c r="S1024" s="63" t="s">
        <v>2401</v>
      </c>
      <c r="U1024" s="63" t="s">
        <v>1256</v>
      </c>
      <c r="X1024" s="63"/>
      <c r="Y1024" s="63">
        <v>25.05</v>
      </c>
      <c r="Z1024" s="63"/>
      <c r="AA1024" s="182">
        <v>7245.5922698907634</v>
      </c>
      <c r="AB1024" s="61">
        <v>0.154</v>
      </c>
      <c r="AC1024" s="63" t="s">
        <v>1260</v>
      </c>
      <c r="AD1024" s="69" t="s">
        <v>1961</v>
      </c>
      <c r="BK1024" s="76"/>
      <c r="BL1024" s="76"/>
      <c r="BM1024" s="76"/>
      <c r="BN1024" s="76"/>
      <c r="BO1024" s="76"/>
      <c r="BP1024" s="76"/>
      <c r="BQ1024" s="76"/>
      <c r="BR1024" s="76"/>
      <c r="BS1024" s="76"/>
      <c r="BT1024" s="76"/>
      <c r="BU1024" s="76"/>
      <c r="BV1024" s="76"/>
      <c r="BW1024" s="76"/>
      <c r="BX1024" s="76"/>
      <c r="BY1024" s="76"/>
      <c r="BZ1024" s="76"/>
      <c r="CA1024" s="76"/>
      <c r="CB1024" s="76"/>
      <c r="CC1024" s="76"/>
      <c r="CD1024" s="76"/>
      <c r="CE1024" s="76"/>
      <c r="CF1024" s="76"/>
      <c r="CG1024" s="76"/>
      <c r="CH1024" s="76"/>
      <c r="CI1024" s="76"/>
      <c r="CJ1024" s="76"/>
      <c r="CK1024" s="76"/>
      <c r="CL1024" s="76"/>
      <c r="CM1024" s="76"/>
      <c r="CN1024" s="76"/>
      <c r="CO1024" s="76"/>
      <c r="CP1024" s="76"/>
      <c r="CQ1024" s="76"/>
      <c r="CR1024" s="76"/>
      <c r="CS1024" s="76"/>
      <c r="CT1024" s="76"/>
      <c r="CU1024" s="76"/>
      <c r="CV1024" s="76"/>
      <c r="CW1024" s="76"/>
      <c r="CX1024" s="76"/>
      <c r="CY1024" s="76"/>
      <c r="CZ1024" s="76"/>
      <c r="DA1024" s="76"/>
      <c r="DB1024" s="76"/>
      <c r="DC1024" s="76"/>
      <c r="DD1024" s="76"/>
      <c r="DE1024" s="76"/>
      <c r="DF1024" s="76"/>
      <c r="DG1024" s="76"/>
      <c r="DH1024" s="76"/>
      <c r="DI1024" s="76"/>
      <c r="DJ1024" s="76"/>
      <c r="DK1024" s="76"/>
      <c r="DL1024" s="76"/>
      <c r="DM1024" s="76"/>
      <c r="DN1024" s="76"/>
      <c r="DO1024" s="76"/>
      <c r="DP1024" s="76"/>
      <c r="DQ1024" s="76"/>
      <c r="DR1024" s="76"/>
      <c r="DS1024" s="76"/>
      <c r="DT1024" s="76"/>
      <c r="DU1024" s="76"/>
      <c r="DV1024" s="76"/>
      <c r="DW1024" s="76"/>
      <c r="DX1024" s="76"/>
      <c r="DY1024" s="76"/>
      <c r="DZ1024" s="76"/>
      <c r="EA1024" s="76"/>
      <c r="EB1024" s="76"/>
      <c r="EC1024" s="76"/>
    </row>
    <row r="1025" spans="1:133" ht="17" x14ac:dyDescent="0.2">
      <c r="A1025" s="100" t="str">
        <f>CONCATENATE(E1025," ",F1025)</f>
        <v>Canis latrans</v>
      </c>
      <c r="B1025" s="69"/>
      <c r="C1025" s="63" t="s">
        <v>1586</v>
      </c>
      <c r="D1025" s="8" t="s">
        <v>2333</v>
      </c>
      <c r="E1025" s="172" t="s">
        <v>296</v>
      </c>
      <c r="F1025" s="172" t="s">
        <v>297</v>
      </c>
      <c r="G1025" s="63"/>
      <c r="H1025" s="63" t="s">
        <v>1994</v>
      </c>
      <c r="I1025" s="63" t="s">
        <v>1473</v>
      </c>
      <c r="J1025" s="63"/>
      <c r="K1025" s="63" t="s">
        <v>1474</v>
      </c>
      <c r="M1025" s="63"/>
      <c r="N1025" s="63"/>
      <c r="O1025" s="63"/>
      <c r="Q1025" s="63" t="s">
        <v>1260</v>
      </c>
      <c r="R1025" s="63" t="s">
        <v>1514</v>
      </c>
      <c r="S1025" s="63" t="s">
        <v>2401</v>
      </c>
      <c r="U1025" s="63" t="s">
        <v>1256</v>
      </c>
      <c r="X1025" s="63"/>
      <c r="Y1025" s="63">
        <v>25.06</v>
      </c>
      <c r="Z1025" s="63"/>
      <c r="AA1025" s="182">
        <v>7252.6528879946145</v>
      </c>
      <c r="AB1025" s="61">
        <v>0.154</v>
      </c>
      <c r="AC1025" s="63" t="s">
        <v>1260</v>
      </c>
      <c r="AD1025" s="69" t="s">
        <v>1961</v>
      </c>
      <c r="BK1025" s="76"/>
      <c r="BL1025" s="76"/>
      <c r="BM1025" s="76"/>
      <c r="BN1025" s="76"/>
      <c r="BO1025" s="76"/>
      <c r="BP1025" s="76"/>
      <c r="BQ1025" s="76"/>
      <c r="BR1025" s="76"/>
      <c r="BS1025" s="76"/>
      <c r="BT1025" s="76"/>
      <c r="BU1025" s="76"/>
      <c r="BV1025" s="76"/>
      <c r="BW1025" s="76"/>
      <c r="BX1025" s="76"/>
      <c r="BY1025" s="76"/>
      <c r="BZ1025" s="76"/>
      <c r="CA1025" s="76"/>
      <c r="CB1025" s="76"/>
      <c r="CC1025" s="76"/>
      <c r="CD1025" s="76"/>
      <c r="CE1025" s="76"/>
      <c r="CF1025" s="76"/>
      <c r="CG1025" s="76"/>
      <c r="CH1025" s="76"/>
      <c r="CI1025" s="76"/>
      <c r="CJ1025" s="76"/>
      <c r="CK1025" s="76"/>
      <c r="CL1025" s="76"/>
      <c r="CM1025" s="76"/>
      <c r="CN1025" s="76"/>
      <c r="CO1025" s="76"/>
      <c r="CP1025" s="76"/>
      <c r="CQ1025" s="76"/>
      <c r="CR1025" s="76"/>
      <c r="CS1025" s="76"/>
      <c r="CT1025" s="76"/>
      <c r="CU1025" s="76"/>
      <c r="CV1025" s="76"/>
      <c r="CW1025" s="76"/>
      <c r="CX1025" s="76"/>
      <c r="CY1025" s="76"/>
      <c r="CZ1025" s="76"/>
      <c r="DA1025" s="76"/>
      <c r="DB1025" s="76"/>
      <c r="DC1025" s="76"/>
      <c r="DD1025" s="76"/>
      <c r="DE1025" s="76"/>
      <c r="DF1025" s="76"/>
      <c r="DG1025" s="76"/>
      <c r="DH1025" s="76"/>
      <c r="DI1025" s="76"/>
      <c r="DJ1025" s="76"/>
      <c r="DK1025" s="76"/>
      <c r="DL1025" s="76"/>
      <c r="DM1025" s="76"/>
      <c r="DN1025" s="76"/>
      <c r="DO1025" s="76"/>
      <c r="DP1025" s="76"/>
      <c r="DQ1025" s="76"/>
      <c r="DR1025" s="76"/>
      <c r="DS1025" s="76"/>
      <c r="DT1025" s="76"/>
      <c r="DU1025" s="76"/>
      <c r="DV1025" s="76"/>
      <c r="DW1025" s="76"/>
      <c r="DX1025" s="76"/>
      <c r="DY1025" s="76"/>
      <c r="DZ1025" s="76"/>
      <c r="EA1025" s="76"/>
      <c r="EB1025" s="76"/>
      <c r="EC1025" s="76"/>
    </row>
    <row r="1026" spans="1:133" ht="17" x14ac:dyDescent="0.2">
      <c r="A1026" s="100" t="str">
        <f>CONCATENATE(E1026," ",F1026)</f>
        <v>Canis latrans</v>
      </c>
      <c r="B1026" s="69"/>
      <c r="C1026" s="63" t="s">
        <v>1586</v>
      </c>
      <c r="D1026" s="8" t="s">
        <v>2333</v>
      </c>
      <c r="E1026" s="172" t="s">
        <v>296</v>
      </c>
      <c r="F1026" s="172" t="s">
        <v>297</v>
      </c>
      <c r="G1026" s="63"/>
      <c r="H1026" s="63" t="s">
        <v>1994</v>
      </c>
      <c r="I1026" s="63" t="s">
        <v>1473</v>
      </c>
      <c r="J1026" s="63"/>
      <c r="K1026" s="63" t="s">
        <v>1474</v>
      </c>
      <c r="M1026" s="63"/>
      <c r="N1026" s="63"/>
      <c r="O1026" s="63"/>
      <c r="Q1026" s="63" t="s">
        <v>1260</v>
      </c>
      <c r="R1026" s="63" t="s">
        <v>1514</v>
      </c>
      <c r="S1026" s="63" t="s">
        <v>2401</v>
      </c>
      <c r="U1026" s="63" t="s">
        <v>1256</v>
      </c>
      <c r="X1026" s="63"/>
      <c r="Y1026" s="63">
        <v>25.06</v>
      </c>
      <c r="Z1026" s="63"/>
      <c r="AA1026" s="182">
        <v>7252.6528879946145</v>
      </c>
      <c r="AB1026" s="61">
        <v>0.154</v>
      </c>
      <c r="AC1026" s="63" t="s">
        <v>1260</v>
      </c>
      <c r="AD1026" s="69" t="s">
        <v>1961</v>
      </c>
      <c r="BK1026" s="76"/>
      <c r="BL1026" s="76"/>
      <c r="BM1026" s="76"/>
      <c r="BN1026" s="76"/>
      <c r="BO1026" s="76"/>
      <c r="BP1026" s="76"/>
      <c r="BQ1026" s="76"/>
      <c r="BR1026" s="76"/>
      <c r="BS1026" s="76"/>
      <c r="BT1026" s="76"/>
      <c r="BU1026" s="76"/>
      <c r="BV1026" s="76"/>
      <c r="BW1026" s="76"/>
      <c r="BX1026" s="76"/>
      <c r="BY1026" s="76"/>
      <c r="BZ1026" s="76"/>
      <c r="CA1026" s="76"/>
      <c r="CB1026" s="76"/>
      <c r="CC1026" s="76"/>
      <c r="CD1026" s="76"/>
      <c r="CE1026" s="76"/>
      <c r="CF1026" s="76"/>
      <c r="CG1026" s="76"/>
      <c r="CH1026" s="76"/>
      <c r="CI1026" s="76"/>
      <c r="CJ1026" s="76"/>
      <c r="CK1026" s="76"/>
      <c r="CL1026" s="76"/>
      <c r="CM1026" s="76"/>
      <c r="CN1026" s="76"/>
      <c r="CO1026" s="76"/>
      <c r="CP1026" s="76"/>
      <c r="CQ1026" s="76"/>
      <c r="CR1026" s="76"/>
      <c r="CS1026" s="76"/>
      <c r="CT1026" s="76"/>
      <c r="CU1026" s="76"/>
      <c r="CV1026" s="76"/>
      <c r="CW1026" s="76"/>
      <c r="CX1026" s="76"/>
      <c r="CY1026" s="76"/>
      <c r="CZ1026" s="76"/>
      <c r="DA1026" s="76"/>
      <c r="DB1026" s="76"/>
      <c r="DC1026" s="76"/>
      <c r="DD1026" s="76"/>
      <c r="DE1026" s="76"/>
      <c r="DF1026" s="76"/>
      <c r="DG1026" s="76"/>
      <c r="DH1026" s="76"/>
      <c r="DI1026" s="76"/>
      <c r="DJ1026" s="76"/>
      <c r="DK1026" s="76"/>
      <c r="DL1026" s="76"/>
      <c r="DM1026" s="76"/>
      <c r="DN1026" s="76"/>
      <c r="DO1026" s="76"/>
      <c r="DP1026" s="76"/>
      <c r="DQ1026" s="76"/>
      <c r="DR1026" s="76"/>
      <c r="DS1026" s="76"/>
      <c r="DT1026" s="76"/>
      <c r="DU1026" s="76"/>
      <c r="DV1026" s="76"/>
      <c r="DW1026" s="76"/>
      <c r="DX1026" s="76"/>
      <c r="DY1026" s="76"/>
      <c r="DZ1026" s="76"/>
      <c r="EA1026" s="76"/>
      <c r="EB1026" s="76"/>
      <c r="EC1026" s="76"/>
    </row>
    <row r="1027" spans="1:133" ht="17" x14ac:dyDescent="0.2">
      <c r="A1027" s="100" t="str">
        <f>CONCATENATE(E1027," ",F1027)</f>
        <v>Canis lupus</v>
      </c>
      <c r="B1027" s="9" t="s">
        <v>2159</v>
      </c>
      <c r="C1027" s="8" t="s">
        <v>1586</v>
      </c>
      <c r="D1027" s="8" t="s">
        <v>2333</v>
      </c>
      <c r="E1027" s="2" t="s">
        <v>296</v>
      </c>
      <c r="F1027" s="2" t="s">
        <v>1224</v>
      </c>
      <c r="G1027" s="9">
        <v>725</v>
      </c>
      <c r="H1027" s="8">
        <v>182</v>
      </c>
      <c r="I1027" s="9" t="s">
        <v>273</v>
      </c>
      <c r="J1027" s="8" t="s">
        <v>274</v>
      </c>
      <c r="K1027" s="69" t="s">
        <v>175</v>
      </c>
      <c r="M1027" s="99"/>
      <c r="Q1027" s="69" t="s">
        <v>16</v>
      </c>
      <c r="R1027" s="69" t="s">
        <v>1271</v>
      </c>
      <c r="U1027" s="63" t="s">
        <v>13</v>
      </c>
      <c r="X1027" s="119">
        <v>28.59</v>
      </c>
      <c r="Y1027" s="119">
        <v>11.8</v>
      </c>
      <c r="AD1027" s="9" t="s">
        <v>2160</v>
      </c>
    </row>
    <row r="1028" spans="1:133" ht="17" x14ac:dyDescent="0.2">
      <c r="A1028" s="100" t="str">
        <f>CONCATENATE(E1028," ",F1028)</f>
        <v>Canis lupus</v>
      </c>
      <c r="C1028" s="69" t="s">
        <v>1586</v>
      </c>
      <c r="D1028" s="8" t="s">
        <v>2333</v>
      </c>
      <c r="E1028" s="2" t="s">
        <v>296</v>
      </c>
      <c r="F1028" s="100" t="s">
        <v>1224</v>
      </c>
      <c r="G1028" s="9">
        <v>738</v>
      </c>
      <c r="H1028" s="8">
        <v>1</v>
      </c>
      <c r="I1028" s="8" t="s">
        <v>1225</v>
      </c>
      <c r="K1028" s="63"/>
      <c r="L1028" s="175" t="s">
        <v>203</v>
      </c>
      <c r="M1028" s="99"/>
      <c r="Q1028" s="69" t="s">
        <v>207</v>
      </c>
      <c r="R1028" s="69" t="s">
        <v>2363</v>
      </c>
      <c r="T1028" s="63" t="s">
        <v>166</v>
      </c>
      <c r="U1028" s="63" t="s">
        <v>13</v>
      </c>
      <c r="X1028" s="119">
        <v>28.3</v>
      </c>
      <c r="Y1028" s="119">
        <v>11.91</v>
      </c>
      <c r="AA1028" s="182">
        <f>10^((2.93*(LOG(X1028)))+(0.27))</f>
        <v>33399.060930977088</v>
      </c>
      <c r="AD1028" s="9" t="s">
        <v>1226</v>
      </c>
      <c r="BK1028" s="76"/>
      <c r="BL1028" s="76"/>
      <c r="BM1028" s="76"/>
      <c r="BN1028" s="76"/>
      <c r="BO1028" s="76"/>
      <c r="BP1028" s="76"/>
      <c r="BQ1028" s="76"/>
      <c r="BR1028" s="76"/>
      <c r="BS1028" s="76"/>
      <c r="BT1028" s="76"/>
      <c r="BU1028" s="76"/>
      <c r="BV1028" s="76"/>
      <c r="BW1028" s="76"/>
      <c r="BX1028" s="76"/>
      <c r="BY1028" s="76"/>
      <c r="BZ1028" s="76"/>
      <c r="CA1028" s="76"/>
      <c r="CB1028" s="76"/>
      <c r="CC1028" s="76"/>
      <c r="CD1028" s="76"/>
      <c r="CE1028" s="76"/>
      <c r="CF1028" s="76"/>
      <c r="CG1028" s="76"/>
      <c r="CH1028" s="76"/>
      <c r="CI1028" s="76"/>
      <c r="CJ1028" s="76"/>
      <c r="CK1028" s="76"/>
      <c r="CL1028" s="76"/>
      <c r="CM1028" s="76"/>
      <c r="CN1028" s="76"/>
      <c r="CO1028" s="76"/>
      <c r="CP1028" s="76"/>
      <c r="CQ1028" s="76"/>
      <c r="CR1028" s="76"/>
      <c r="CS1028" s="76"/>
      <c r="CT1028" s="76"/>
      <c r="CU1028" s="76"/>
      <c r="CV1028" s="76"/>
      <c r="CW1028" s="76"/>
      <c r="CX1028" s="76"/>
      <c r="CY1028" s="76"/>
      <c r="CZ1028" s="76"/>
      <c r="DA1028" s="76"/>
      <c r="DB1028" s="76"/>
      <c r="DC1028" s="76"/>
      <c r="DD1028" s="76"/>
      <c r="DE1028" s="76"/>
      <c r="DF1028" s="76"/>
      <c r="DG1028" s="76"/>
      <c r="DH1028" s="76"/>
      <c r="DI1028" s="76"/>
      <c r="DJ1028" s="76"/>
      <c r="DK1028" s="76"/>
      <c r="DL1028" s="76"/>
      <c r="DM1028" s="76"/>
      <c r="DN1028" s="76"/>
      <c r="DO1028" s="76"/>
      <c r="DP1028" s="76"/>
      <c r="DQ1028" s="76"/>
      <c r="DR1028" s="76"/>
      <c r="DS1028" s="76"/>
      <c r="DT1028" s="76"/>
      <c r="DU1028" s="76"/>
      <c r="DV1028" s="76"/>
      <c r="DW1028" s="76"/>
      <c r="DX1028" s="76"/>
      <c r="DY1028" s="76"/>
      <c r="DZ1028" s="76"/>
    </row>
    <row r="1029" spans="1:133" ht="17" x14ac:dyDescent="0.2">
      <c r="A1029" s="100" t="str">
        <f>CONCATENATE(E1029," ",F1029)</f>
        <v>Canis lupus</v>
      </c>
      <c r="B1029" s="69"/>
      <c r="C1029" s="69" t="s">
        <v>1586</v>
      </c>
      <c r="D1029" s="8" t="s">
        <v>2333</v>
      </c>
      <c r="E1029" s="106" t="s">
        <v>296</v>
      </c>
      <c r="F1029" s="106" t="s">
        <v>1224</v>
      </c>
      <c r="G1029" s="69">
        <v>892</v>
      </c>
      <c r="H1029" s="63">
        <v>255</v>
      </c>
      <c r="I1029" s="69" t="s">
        <v>270</v>
      </c>
      <c r="J1029" s="8" t="s">
        <v>212</v>
      </c>
      <c r="K1029" s="8"/>
      <c r="M1029" s="99"/>
      <c r="Q1029" s="69" t="s">
        <v>207</v>
      </c>
      <c r="R1029" s="69" t="s">
        <v>2363</v>
      </c>
      <c r="T1029" s="63" t="s">
        <v>171</v>
      </c>
      <c r="U1029" s="63" t="s">
        <v>13</v>
      </c>
      <c r="X1029" s="119">
        <v>27.22</v>
      </c>
      <c r="Y1029" s="119">
        <v>11.03</v>
      </c>
      <c r="AA1029" s="182">
        <f>10^((2.93*(LOG(X1029)))+(0.27))</f>
        <v>29800.406906258951</v>
      </c>
      <c r="AC1029" s="69"/>
      <c r="AD1029" s="69" t="s">
        <v>1620</v>
      </c>
      <c r="BK1029" s="84"/>
      <c r="BL1029" s="84"/>
      <c r="BM1029" s="84"/>
      <c r="BN1029" s="84"/>
      <c r="BO1029" s="84"/>
      <c r="BP1029" s="84"/>
      <c r="BQ1029" s="84"/>
      <c r="BR1029" s="84"/>
      <c r="BS1029" s="84"/>
      <c r="BT1029" s="84"/>
      <c r="BU1029" s="84"/>
      <c r="BV1029" s="84"/>
      <c r="BW1029" s="84"/>
      <c r="BX1029" s="84"/>
      <c r="BY1029" s="84"/>
      <c r="BZ1029" s="84"/>
      <c r="CA1029" s="84"/>
      <c r="CB1029" s="84"/>
      <c r="CC1029" s="84"/>
      <c r="CD1029" s="84"/>
      <c r="CE1029" s="84"/>
      <c r="CF1029" s="84"/>
      <c r="CG1029" s="84"/>
      <c r="CH1029" s="84"/>
      <c r="CI1029" s="84"/>
      <c r="CJ1029" s="84"/>
      <c r="CK1029" s="84"/>
      <c r="CL1029" s="84"/>
      <c r="CM1029" s="84"/>
      <c r="CN1029" s="84"/>
      <c r="CO1029" s="84"/>
      <c r="CP1029" s="84"/>
      <c r="CQ1029" s="84"/>
      <c r="CR1029" s="84"/>
      <c r="CS1029" s="84"/>
      <c r="CT1029" s="84"/>
      <c r="CU1029" s="84"/>
      <c r="CV1029" s="84"/>
      <c r="CW1029" s="84"/>
      <c r="CX1029" s="84"/>
      <c r="CY1029" s="84"/>
      <c r="CZ1029" s="84"/>
      <c r="DA1029" s="84"/>
      <c r="DB1029" s="84"/>
      <c r="DC1029" s="84"/>
      <c r="DD1029" s="84"/>
      <c r="DE1029" s="84"/>
      <c r="DF1029" s="84"/>
      <c r="DG1029" s="84"/>
      <c r="DH1029" s="84"/>
      <c r="DI1029" s="84"/>
      <c r="DJ1029" s="84"/>
      <c r="DK1029" s="84"/>
      <c r="DL1029" s="84"/>
      <c r="DM1029" s="84"/>
      <c r="DN1029" s="84"/>
      <c r="DO1029" s="84"/>
      <c r="DP1029" s="84"/>
      <c r="DQ1029" s="84"/>
      <c r="DR1029" s="84"/>
      <c r="DS1029" s="84"/>
      <c r="DT1029" s="84"/>
      <c r="DU1029" s="84"/>
      <c r="DV1029" s="84"/>
      <c r="DW1029" s="84"/>
      <c r="DX1029" s="84"/>
      <c r="DY1029" s="84"/>
      <c r="DZ1029" s="84"/>
    </row>
    <row r="1030" spans="1:133" ht="17" x14ac:dyDescent="0.2">
      <c r="A1030" s="100" t="str">
        <f>CONCATENATE(E1030," ",F1030)</f>
        <v>Canis lupus</v>
      </c>
      <c r="B1030" s="69" t="s">
        <v>1509</v>
      </c>
      <c r="C1030" s="63" t="s">
        <v>1586</v>
      </c>
      <c r="D1030" s="8" t="s">
        <v>2333</v>
      </c>
      <c r="E1030" s="172" t="s">
        <v>296</v>
      </c>
      <c r="F1030" s="172" t="s">
        <v>1224</v>
      </c>
      <c r="G1030" s="63">
        <v>40685</v>
      </c>
      <c r="H1030" s="63">
        <v>385</v>
      </c>
      <c r="I1030" s="63" t="s">
        <v>19</v>
      </c>
      <c r="J1030" s="63"/>
      <c r="K1030" s="63" t="s">
        <v>175</v>
      </c>
      <c r="L1030" s="175" t="s">
        <v>1517</v>
      </c>
      <c r="M1030" s="63"/>
      <c r="N1030" s="63"/>
      <c r="O1030" s="63"/>
      <c r="Q1030" s="63" t="s">
        <v>1260</v>
      </c>
      <c r="R1030" s="63" t="s">
        <v>1514</v>
      </c>
      <c r="S1030" s="63" t="s">
        <v>2401</v>
      </c>
      <c r="T1030" s="63" t="s">
        <v>166</v>
      </c>
      <c r="U1030" s="63" t="s">
        <v>1256</v>
      </c>
      <c r="X1030" s="63"/>
      <c r="Y1030" s="63">
        <v>26.06</v>
      </c>
      <c r="Z1030" s="63"/>
      <c r="AA1030" s="182">
        <v>7979.3325045487773</v>
      </c>
      <c r="AB1030" s="61">
        <v>0.154</v>
      </c>
      <c r="AC1030" s="63" t="s">
        <v>1260</v>
      </c>
      <c r="AD1030" s="69" t="s">
        <v>1961</v>
      </c>
      <c r="EA1030" s="76"/>
      <c r="EB1030" s="76"/>
      <c r="EC1030" s="76"/>
    </row>
    <row r="1031" spans="1:133" ht="17" x14ac:dyDescent="0.2">
      <c r="A1031" s="100" t="str">
        <f>CONCATENATE(E1031," ",F1031)</f>
        <v>Canis lupus</v>
      </c>
      <c r="B1031" s="69" t="s">
        <v>1509</v>
      </c>
      <c r="C1031" s="63" t="s">
        <v>1586</v>
      </c>
      <c r="D1031" s="8" t="s">
        <v>2333</v>
      </c>
      <c r="E1031" s="172" t="s">
        <v>296</v>
      </c>
      <c r="F1031" s="172" t="s">
        <v>1224</v>
      </c>
      <c r="G1031" s="63">
        <v>40685</v>
      </c>
      <c r="H1031" s="63">
        <v>386</v>
      </c>
      <c r="I1031" s="63" t="s">
        <v>19</v>
      </c>
      <c r="J1031" s="63"/>
      <c r="K1031" s="63" t="s">
        <v>175</v>
      </c>
      <c r="M1031" s="63"/>
      <c r="N1031" s="63"/>
      <c r="O1031" s="63"/>
      <c r="Q1031" s="63" t="s">
        <v>1260</v>
      </c>
      <c r="R1031" s="63" t="s">
        <v>1514</v>
      </c>
      <c r="S1031" s="63" t="s">
        <v>2401</v>
      </c>
      <c r="T1031" s="63" t="s">
        <v>166</v>
      </c>
      <c r="U1031" s="63" t="s">
        <v>1256</v>
      </c>
      <c r="X1031" s="63"/>
      <c r="Y1031" s="63">
        <v>26.09</v>
      </c>
      <c r="Z1031" s="63"/>
      <c r="AA1031" s="182">
        <v>8001.7674535452306</v>
      </c>
      <c r="AB1031" s="61">
        <v>0.154</v>
      </c>
      <c r="AC1031" s="63" t="s">
        <v>1260</v>
      </c>
      <c r="AD1031" s="69" t="s">
        <v>1961</v>
      </c>
      <c r="EA1031" s="76"/>
      <c r="EB1031" s="76"/>
      <c r="EC1031" s="76"/>
    </row>
    <row r="1032" spans="1:133" ht="17" x14ac:dyDescent="0.2">
      <c r="A1032" s="100" t="str">
        <f>CONCATENATE(E1032," ",F1032)</f>
        <v>Canis lupus</v>
      </c>
      <c r="B1032" s="69" t="s">
        <v>1369</v>
      </c>
      <c r="C1032" s="63" t="s">
        <v>1586</v>
      </c>
      <c r="D1032" s="8" t="s">
        <v>2333</v>
      </c>
      <c r="E1032" s="172" t="s">
        <v>296</v>
      </c>
      <c r="F1032" s="172" t="s">
        <v>1224</v>
      </c>
      <c r="G1032" s="63">
        <v>41229</v>
      </c>
      <c r="H1032" s="63">
        <v>12042</v>
      </c>
      <c r="I1032" s="63" t="s">
        <v>1360</v>
      </c>
      <c r="J1032" s="63"/>
      <c r="K1032" s="63" t="s">
        <v>470</v>
      </c>
      <c r="M1032" s="63"/>
      <c r="N1032" s="63"/>
      <c r="O1032" s="63"/>
      <c r="Q1032" s="63" t="s">
        <v>1298</v>
      </c>
      <c r="R1032" s="63" t="s">
        <v>1629</v>
      </c>
      <c r="S1032" s="63" t="s">
        <v>2358</v>
      </c>
      <c r="T1032" s="63" t="s">
        <v>166</v>
      </c>
      <c r="U1032" s="63" t="s">
        <v>1256</v>
      </c>
      <c r="X1032" s="63"/>
      <c r="Y1032" s="63">
        <v>25.76</v>
      </c>
      <c r="Z1032" s="63"/>
      <c r="AA1032" s="181">
        <f>10^((2.86*(LOG(Y1032)))+(-0.12))</f>
        <v>8228.205995522263</v>
      </c>
      <c r="AB1032" s="61">
        <v>0.14299999999999999</v>
      </c>
      <c r="AC1032" s="63" t="s">
        <v>1298</v>
      </c>
      <c r="AD1032" s="69" t="s">
        <v>1961</v>
      </c>
      <c r="EA1032" s="76"/>
      <c r="EB1032" s="76"/>
      <c r="EC1032" s="76"/>
    </row>
    <row r="1033" spans="1:133" ht="17" x14ac:dyDescent="0.2">
      <c r="A1033" s="100" t="str">
        <f>CONCATENATE(E1033," ",F1033)</f>
        <v>Canis lupus</v>
      </c>
      <c r="B1033" s="189" t="s">
        <v>2318</v>
      </c>
      <c r="C1033" s="192" t="s">
        <v>1586</v>
      </c>
      <c r="D1033" s="8" t="s">
        <v>2333</v>
      </c>
      <c r="E1033" s="198" t="s">
        <v>296</v>
      </c>
      <c r="F1033" s="198" t="s">
        <v>1224</v>
      </c>
      <c r="G1033" s="192">
        <v>41352</v>
      </c>
      <c r="H1033" s="192">
        <v>1</v>
      </c>
      <c r="I1033" s="192" t="s">
        <v>2319</v>
      </c>
      <c r="J1033" s="63"/>
      <c r="K1033" s="192" t="s">
        <v>470</v>
      </c>
      <c r="L1033" s="191" t="s">
        <v>2320</v>
      </c>
      <c r="M1033" s="192"/>
      <c r="N1033" s="192"/>
      <c r="O1033" s="192"/>
      <c r="P1033" s="192"/>
      <c r="Q1033" s="192" t="s">
        <v>207</v>
      </c>
      <c r="R1033" s="69" t="s">
        <v>2363</v>
      </c>
      <c r="S1033" s="192"/>
      <c r="T1033" s="192" t="s">
        <v>166</v>
      </c>
      <c r="U1033" s="192" t="s">
        <v>13</v>
      </c>
      <c r="V1033" s="192"/>
      <c r="W1033" s="192"/>
      <c r="X1033" s="192">
        <v>25.75</v>
      </c>
      <c r="Y1033" s="192">
        <v>11.28</v>
      </c>
      <c r="Z1033" s="192"/>
      <c r="AA1033" s="200"/>
      <c r="AB1033" s="194"/>
      <c r="AC1033" s="192"/>
      <c r="AD1033" s="189" t="s">
        <v>2321</v>
      </c>
      <c r="BK1033" s="76"/>
      <c r="BL1033" s="76"/>
      <c r="BM1033" s="76"/>
      <c r="BN1033" s="76"/>
      <c r="BO1033" s="76"/>
      <c r="BP1033" s="76"/>
      <c r="BQ1033" s="76"/>
      <c r="BR1033" s="76"/>
      <c r="BS1033" s="76"/>
      <c r="BT1033" s="76"/>
      <c r="BU1033" s="76"/>
      <c r="BV1033" s="76"/>
      <c r="BW1033" s="76"/>
      <c r="BX1033" s="76"/>
      <c r="BY1033" s="76"/>
      <c r="BZ1033" s="76"/>
      <c r="CA1033" s="76"/>
      <c r="CB1033" s="76"/>
      <c r="CC1033" s="76"/>
      <c r="CD1033" s="76"/>
      <c r="CE1033" s="76"/>
      <c r="CF1033" s="76"/>
      <c r="CG1033" s="76"/>
      <c r="CH1033" s="76"/>
      <c r="CI1033" s="76"/>
      <c r="CJ1033" s="76"/>
      <c r="CK1033" s="76"/>
      <c r="CL1033" s="76"/>
      <c r="CM1033" s="76"/>
      <c r="CN1033" s="76"/>
      <c r="CO1033" s="76"/>
      <c r="CP1033" s="76"/>
      <c r="CQ1033" s="76"/>
      <c r="CR1033" s="76"/>
      <c r="CS1033" s="76"/>
      <c r="CT1033" s="76"/>
      <c r="CU1033" s="76"/>
      <c r="CV1033" s="76"/>
      <c r="CW1033" s="76"/>
      <c r="CX1033" s="76"/>
      <c r="CY1033" s="76"/>
      <c r="CZ1033" s="76"/>
      <c r="DA1033" s="76"/>
      <c r="DB1033" s="76"/>
      <c r="DC1033" s="76"/>
      <c r="DD1033" s="76"/>
      <c r="DE1033" s="76"/>
      <c r="DF1033" s="76"/>
      <c r="DG1033" s="76"/>
      <c r="DH1033" s="76"/>
      <c r="DI1033" s="76"/>
      <c r="DJ1033" s="76"/>
      <c r="DK1033" s="76"/>
      <c r="DL1033" s="76"/>
      <c r="DM1033" s="76"/>
      <c r="DN1033" s="76"/>
      <c r="DO1033" s="76"/>
      <c r="DP1033" s="76"/>
      <c r="DQ1033" s="76"/>
      <c r="DR1033" s="76"/>
      <c r="DS1033" s="76"/>
      <c r="DT1033" s="76"/>
      <c r="DU1033" s="76"/>
      <c r="DV1033" s="76"/>
      <c r="DW1033" s="76"/>
      <c r="DX1033" s="76"/>
      <c r="DY1033" s="76"/>
      <c r="DZ1033" s="76"/>
      <c r="EA1033" s="76"/>
      <c r="EB1033" s="76"/>
      <c r="EC1033" s="76"/>
    </row>
    <row r="1034" spans="1:133" ht="17" x14ac:dyDescent="0.2">
      <c r="A1034" s="100" t="str">
        <f>CONCATENATE(E1034," ",F1034)</f>
        <v>Canis lupus</v>
      </c>
      <c r="B1034" s="69" t="s">
        <v>1261</v>
      </c>
      <c r="C1034" s="63" t="s">
        <v>1586</v>
      </c>
      <c r="D1034" s="8" t="s">
        <v>2333</v>
      </c>
      <c r="E1034" s="172" t="s">
        <v>296</v>
      </c>
      <c r="F1034" s="172" t="s">
        <v>1224</v>
      </c>
      <c r="G1034" s="63">
        <v>43133</v>
      </c>
      <c r="H1034" s="63">
        <v>232</v>
      </c>
      <c r="I1034" s="63" t="s">
        <v>546</v>
      </c>
      <c r="J1034" s="63" t="s">
        <v>1056</v>
      </c>
      <c r="K1034" s="63" t="s">
        <v>470</v>
      </c>
      <c r="L1034" s="175" t="s">
        <v>1280</v>
      </c>
      <c r="M1034" s="63"/>
      <c r="N1034" s="63"/>
      <c r="O1034" s="63"/>
      <c r="Q1034" s="63" t="s">
        <v>1298</v>
      </c>
      <c r="R1034" s="63" t="s">
        <v>1629</v>
      </c>
      <c r="S1034" s="63" t="s">
        <v>2358</v>
      </c>
      <c r="U1034" s="63" t="s">
        <v>1256</v>
      </c>
      <c r="X1034" s="63"/>
      <c r="Y1034" s="63">
        <v>25.76</v>
      </c>
      <c r="Z1034" s="63"/>
      <c r="AA1034" s="181">
        <f>10^((2.86*(LOG(Y1034)))+(-0.12))</f>
        <v>8228.205995522263</v>
      </c>
      <c r="AB1034" s="61">
        <v>0.14299999999999999</v>
      </c>
      <c r="AC1034" s="63" t="s">
        <v>1298</v>
      </c>
      <c r="AD1034" s="69" t="s">
        <v>1961</v>
      </c>
      <c r="BK1034" s="76"/>
      <c r="BL1034" s="76"/>
      <c r="BM1034" s="76"/>
      <c r="BN1034" s="76"/>
      <c r="BO1034" s="76"/>
      <c r="BP1034" s="76"/>
      <c r="BQ1034" s="76"/>
      <c r="BR1034" s="76"/>
      <c r="BS1034" s="76"/>
      <c r="BT1034" s="76"/>
      <c r="BU1034" s="76"/>
      <c r="BV1034" s="76"/>
      <c r="BW1034" s="76"/>
      <c r="BX1034" s="76"/>
      <c r="BY1034" s="76"/>
      <c r="BZ1034" s="76"/>
      <c r="CA1034" s="76"/>
      <c r="CB1034" s="76"/>
      <c r="CC1034" s="76"/>
      <c r="CD1034" s="76"/>
      <c r="CE1034" s="76"/>
      <c r="CF1034" s="76"/>
      <c r="CG1034" s="76"/>
      <c r="CH1034" s="76"/>
      <c r="CI1034" s="76"/>
      <c r="CJ1034" s="76"/>
      <c r="CK1034" s="76"/>
      <c r="CL1034" s="76"/>
      <c r="CM1034" s="76"/>
      <c r="CN1034" s="76"/>
      <c r="CO1034" s="76"/>
      <c r="CP1034" s="76"/>
      <c r="CQ1034" s="76"/>
      <c r="CR1034" s="76"/>
      <c r="CS1034" s="76"/>
      <c r="CT1034" s="76"/>
      <c r="CU1034" s="76"/>
      <c r="CV1034" s="76"/>
      <c r="CW1034" s="76"/>
      <c r="CX1034" s="76"/>
      <c r="CY1034" s="76"/>
      <c r="CZ1034" s="76"/>
      <c r="DA1034" s="76"/>
      <c r="DB1034" s="76"/>
      <c r="DC1034" s="76"/>
      <c r="DD1034" s="76"/>
      <c r="DE1034" s="76"/>
      <c r="DF1034" s="76"/>
      <c r="DG1034" s="76"/>
      <c r="DH1034" s="76"/>
      <c r="DI1034" s="76"/>
      <c r="DJ1034" s="76"/>
      <c r="DK1034" s="76"/>
      <c r="DL1034" s="76"/>
      <c r="DM1034" s="76"/>
      <c r="DN1034" s="76"/>
      <c r="DO1034" s="76"/>
      <c r="DP1034" s="76"/>
      <c r="DQ1034" s="76"/>
      <c r="DR1034" s="76"/>
      <c r="DS1034" s="76"/>
      <c r="DT1034" s="76"/>
      <c r="DU1034" s="76"/>
      <c r="DV1034" s="76"/>
      <c r="DW1034" s="76"/>
      <c r="DX1034" s="76"/>
      <c r="DY1034" s="76"/>
      <c r="DZ1034" s="76"/>
      <c r="EA1034" s="76"/>
      <c r="EB1034" s="76"/>
      <c r="EC1034" s="76"/>
    </row>
    <row r="1035" spans="1:133" ht="17" x14ac:dyDescent="0.2">
      <c r="A1035" s="100" t="str">
        <f>CONCATENATE(E1035," ",F1035)</f>
        <v>Canis lupus</v>
      </c>
      <c r="B1035" s="69" t="s">
        <v>1261</v>
      </c>
      <c r="C1035" s="63" t="s">
        <v>1586</v>
      </c>
      <c r="D1035" s="8" t="s">
        <v>2333</v>
      </c>
      <c r="E1035" s="172" t="s">
        <v>296</v>
      </c>
      <c r="F1035" s="172" t="s">
        <v>1224</v>
      </c>
      <c r="G1035" s="63">
        <v>43133</v>
      </c>
      <c r="H1035" s="63">
        <v>236</v>
      </c>
      <c r="I1035" s="63" t="s">
        <v>546</v>
      </c>
      <c r="J1035" s="63" t="s">
        <v>1056</v>
      </c>
      <c r="K1035" s="63" t="s">
        <v>470</v>
      </c>
      <c r="L1035" s="175" t="s">
        <v>1278</v>
      </c>
      <c r="M1035" s="63"/>
      <c r="N1035" s="63"/>
      <c r="O1035" s="63"/>
      <c r="Q1035" s="63" t="s">
        <v>1293</v>
      </c>
      <c r="R1035" s="63" t="s">
        <v>1629</v>
      </c>
      <c r="S1035" s="63" t="s">
        <v>2359</v>
      </c>
      <c r="T1035" s="63" t="s">
        <v>171</v>
      </c>
      <c r="U1035" s="63" t="s">
        <v>1256</v>
      </c>
      <c r="V1035" s="63">
        <v>15.02</v>
      </c>
      <c r="X1035" s="63"/>
      <c r="Z1035" s="63"/>
      <c r="AA1035" s="181">
        <f>10^((2.7*(LOG(V1035)))+(0.75))</f>
        <v>8452.9600843839235</v>
      </c>
      <c r="AB1035" s="61">
        <v>0.16700000000000001</v>
      </c>
      <c r="AC1035" s="63" t="s">
        <v>1293</v>
      </c>
      <c r="AD1035" s="69" t="s">
        <v>1961</v>
      </c>
      <c r="BK1035" s="76"/>
      <c r="BL1035" s="76"/>
      <c r="BM1035" s="76"/>
      <c r="BN1035" s="76"/>
      <c r="BO1035" s="76"/>
      <c r="BP1035" s="76"/>
      <c r="BQ1035" s="76"/>
      <c r="BR1035" s="76"/>
      <c r="BS1035" s="76"/>
      <c r="BT1035" s="76"/>
      <c r="BU1035" s="76"/>
      <c r="BV1035" s="76"/>
      <c r="BW1035" s="76"/>
      <c r="BX1035" s="76"/>
      <c r="BY1035" s="76"/>
      <c r="BZ1035" s="76"/>
      <c r="CA1035" s="76"/>
      <c r="CB1035" s="76"/>
      <c r="CC1035" s="76"/>
      <c r="CD1035" s="76"/>
      <c r="CE1035" s="76"/>
      <c r="CF1035" s="76"/>
      <c r="CG1035" s="76"/>
      <c r="CH1035" s="76"/>
      <c r="CI1035" s="76"/>
      <c r="CJ1035" s="76"/>
      <c r="CK1035" s="76"/>
      <c r="CL1035" s="76"/>
      <c r="CM1035" s="76"/>
      <c r="CN1035" s="76"/>
      <c r="CO1035" s="76"/>
      <c r="CP1035" s="76"/>
      <c r="CQ1035" s="76"/>
      <c r="CR1035" s="76"/>
      <c r="CS1035" s="76"/>
      <c r="CT1035" s="76"/>
      <c r="CU1035" s="76"/>
      <c r="CV1035" s="76"/>
      <c r="CW1035" s="76"/>
      <c r="CX1035" s="76"/>
      <c r="CY1035" s="76"/>
      <c r="CZ1035" s="76"/>
      <c r="DA1035" s="76"/>
      <c r="DB1035" s="76"/>
      <c r="DC1035" s="76"/>
      <c r="DD1035" s="76"/>
      <c r="DE1035" s="76"/>
      <c r="DF1035" s="76"/>
      <c r="DG1035" s="76"/>
      <c r="DH1035" s="76"/>
      <c r="DI1035" s="76"/>
      <c r="DJ1035" s="76"/>
      <c r="DK1035" s="76"/>
      <c r="DL1035" s="76"/>
      <c r="DM1035" s="76"/>
      <c r="DN1035" s="76"/>
      <c r="DO1035" s="76"/>
      <c r="DP1035" s="76"/>
      <c r="DQ1035" s="76"/>
      <c r="DR1035" s="76"/>
      <c r="DS1035" s="76"/>
      <c r="DT1035" s="76"/>
      <c r="DU1035" s="76"/>
      <c r="DV1035" s="76"/>
      <c r="DW1035" s="76"/>
      <c r="DX1035" s="76"/>
      <c r="DY1035" s="76"/>
      <c r="DZ1035" s="76"/>
      <c r="EA1035" s="76"/>
      <c r="EB1035" s="76"/>
      <c r="EC1035" s="76"/>
    </row>
    <row r="1036" spans="1:133" ht="17" x14ac:dyDescent="0.2">
      <c r="A1036" s="100" t="str">
        <f>CONCATENATE(E1036," ",F1036)</f>
        <v>Canis lupus</v>
      </c>
      <c r="B1036" s="69" t="s">
        <v>1261</v>
      </c>
      <c r="C1036" s="63" t="s">
        <v>1586</v>
      </c>
      <c r="D1036" s="8" t="s">
        <v>2333</v>
      </c>
      <c r="E1036" s="172" t="s">
        <v>296</v>
      </c>
      <c r="F1036" s="172" t="s">
        <v>1224</v>
      </c>
      <c r="G1036" s="63">
        <v>43133</v>
      </c>
      <c r="H1036" s="63">
        <v>234</v>
      </c>
      <c r="I1036" s="63" t="s">
        <v>546</v>
      </c>
      <c r="J1036" s="63" t="s">
        <v>1056</v>
      </c>
      <c r="K1036" s="63" t="s">
        <v>470</v>
      </c>
      <c r="L1036" s="175" t="s">
        <v>1278</v>
      </c>
      <c r="M1036" s="63"/>
      <c r="N1036" s="63"/>
      <c r="O1036" s="63"/>
      <c r="Q1036" s="63" t="s">
        <v>1260</v>
      </c>
      <c r="R1036" s="63" t="s">
        <v>1514</v>
      </c>
      <c r="S1036" s="63" t="s">
        <v>2401</v>
      </c>
      <c r="T1036" s="63" t="s">
        <v>171</v>
      </c>
      <c r="U1036" s="63" t="s">
        <v>1256</v>
      </c>
      <c r="X1036" s="63"/>
      <c r="Y1036" s="63">
        <v>26.9</v>
      </c>
      <c r="Z1036" s="63"/>
      <c r="AA1036" s="182">
        <v>8621.6294480136839</v>
      </c>
      <c r="AB1036" s="61">
        <v>0.154</v>
      </c>
      <c r="AC1036" s="63" t="s">
        <v>1260</v>
      </c>
      <c r="AD1036" s="69" t="s">
        <v>1961</v>
      </c>
      <c r="EA1036" s="76"/>
      <c r="EB1036" s="76"/>
      <c r="EC1036" s="76"/>
    </row>
    <row r="1037" spans="1:133" ht="17" x14ac:dyDescent="0.2">
      <c r="A1037" s="100" t="str">
        <f>CONCATENATE(E1037," ",F1037)</f>
        <v>Canis lupus</v>
      </c>
      <c r="B1037" s="69" t="s">
        <v>1261</v>
      </c>
      <c r="C1037" s="63" t="s">
        <v>1586</v>
      </c>
      <c r="D1037" s="8" t="s">
        <v>2333</v>
      </c>
      <c r="E1037" s="172" t="s">
        <v>296</v>
      </c>
      <c r="F1037" s="172" t="s">
        <v>1224</v>
      </c>
      <c r="G1037" s="63">
        <v>43133</v>
      </c>
      <c r="H1037" s="63">
        <v>235</v>
      </c>
      <c r="I1037" s="63" t="s">
        <v>546</v>
      </c>
      <c r="J1037" s="63" t="s">
        <v>1056</v>
      </c>
      <c r="K1037" s="63" t="s">
        <v>470</v>
      </c>
      <c r="L1037" s="175" t="s">
        <v>1278</v>
      </c>
      <c r="M1037" s="63"/>
      <c r="N1037" s="63"/>
      <c r="O1037" s="63"/>
      <c r="Q1037" s="63" t="s">
        <v>1260</v>
      </c>
      <c r="R1037" s="63" t="s">
        <v>1514</v>
      </c>
      <c r="S1037" s="63" t="s">
        <v>2401</v>
      </c>
      <c r="T1037" s="63" t="s">
        <v>171</v>
      </c>
      <c r="U1037" s="63" t="s">
        <v>1256</v>
      </c>
      <c r="X1037" s="63"/>
      <c r="Y1037" s="63">
        <v>26.9</v>
      </c>
      <c r="Z1037" s="63"/>
      <c r="AA1037" s="182">
        <v>8621.6294480136839</v>
      </c>
      <c r="AB1037" s="61">
        <v>0.154</v>
      </c>
      <c r="AC1037" s="63" t="s">
        <v>1260</v>
      </c>
      <c r="AD1037" s="69" t="s">
        <v>1961</v>
      </c>
      <c r="EA1037" s="76"/>
      <c r="EB1037" s="76"/>
      <c r="EC1037" s="76"/>
    </row>
    <row r="1038" spans="1:133" s="76" customFormat="1" ht="17" x14ac:dyDescent="0.2">
      <c r="A1038" s="100" t="str">
        <f>CONCATENATE(E1038," ",F1038)</f>
        <v>Canis lupus</v>
      </c>
      <c r="B1038" s="69" t="s">
        <v>1261</v>
      </c>
      <c r="C1038" s="63" t="s">
        <v>1586</v>
      </c>
      <c r="D1038" s="8" t="s">
        <v>2333</v>
      </c>
      <c r="E1038" s="172" t="s">
        <v>296</v>
      </c>
      <c r="F1038" s="172" t="s">
        <v>1224</v>
      </c>
      <c r="G1038" s="63">
        <v>43133</v>
      </c>
      <c r="H1038" s="63">
        <v>233</v>
      </c>
      <c r="I1038" s="63" t="s">
        <v>546</v>
      </c>
      <c r="J1038" s="63" t="s">
        <v>1056</v>
      </c>
      <c r="K1038" s="63" t="s">
        <v>470</v>
      </c>
      <c r="L1038" s="175" t="s">
        <v>1278</v>
      </c>
      <c r="M1038" s="63"/>
      <c r="N1038" s="63"/>
      <c r="O1038" s="63"/>
      <c r="P1038" s="63"/>
      <c r="Q1038" s="63" t="s">
        <v>1208</v>
      </c>
      <c r="R1038" s="69" t="s">
        <v>2388</v>
      </c>
      <c r="S1038" s="63"/>
      <c r="T1038" s="63" t="s">
        <v>166</v>
      </c>
      <c r="U1038" s="63" t="s">
        <v>1256</v>
      </c>
      <c r="V1038" s="63"/>
      <c r="W1038" s="63"/>
      <c r="X1038" s="63">
        <v>15.78</v>
      </c>
      <c r="Y1038" s="63"/>
      <c r="Z1038" s="63"/>
      <c r="AA1038" s="182">
        <v>8578.2259503911719</v>
      </c>
      <c r="AB1038" s="61">
        <v>0.20799999999999999</v>
      </c>
      <c r="AC1038" s="63" t="s">
        <v>138</v>
      </c>
      <c r="AD1038" s="69" t="s">
        <v>1961</v>
      </c>
      <c r="AE1038" s="63"/>
      <c r="AF1038" s="63"/>
    </row>
    <row r="1039" spans="1:133" s="76" customFormat="1" ht="17" x14ac:dyDescent="0.2">
      <c r="A1039" s="100" t="str">
        <f>CONCATENATE(E1039," ",F1039)</f>
        <v>Canis lupus</v>
      </c>
      <c r="B1039" s="69"/>
      <c r="C1039" s="63" t="s">
        <v>1586</v>
      </c>
      <c r="D1039" s="63" t="s">
        <v>2333</v>
      </c>
      <c r="E1039" s="106" t="s">
        <v>296</v>
      </c>
      <c r="F1039" s="106" t="s">
        <v>1224</v>
      </c>
      <c r="G1039" s="69" t="s">
        <v>36</v>
      </c>
      <c r="H1039" s="63">
        <v>7321</v>
      </c>
      <c r="I1039" s="69" t="s">
        <v>2422</v>
      </c>
      <c r="J1039" s="63"/>
      <c r="K1039" s="69" t="s">
        <v>1474</v>
      </c>
      <c r="L1039" s="175">
        <v>0</v>
      </c>
      <c r="M1039" s="134"/>
      <c r="N1039" s="105"/>
      <c r="O1039" s="105"/>
      <c r="P1039" s="63"/>
      <c r="Q1039" s="69" t="s">
        <v>154</v>
      </c>
      <c r="R1039" s="69" t="s">
        <v>2375</v>
      </c>
      <c r="S1039" s="69"/>
      <c r="T1039" s="63" t="s">
        <v>166</v>
      </c>
      <c r="U1039" s="63" t="s">
        <v>2409</v>
      </c>
      <c r="V1039" s="63"/>
      <c r="W1039" s="63"/>
      <c r="X1039" s="119">
        <v>13.7</v>
      </c>
      <c r="Y1039" s="119"/>
      <c r="Z1039" s="69"/>
      <c r="AA1039" s="180"/>
      <c r="AB1039" s="98"/>
      <c r="AC1039" s="69" t="s">
        <v>2423</v>
      </c>
      <c r="AD1039" s="69"/>
      <c r="AE1039" s="63"/>
      <c r="AF1039" s="63"/>
    </row>
    <row r="1040" spans="1:133" s="76" customFormat="1" ht="17" x14ac:dyDescent="0.2">
      <c r="A1040" s="100" t="str">
        <f>CONCATENATE(E1040," ",F1040)</f>
        <v>Canis lupus</v>
      </c>
      <c r="B1040" s="69"/>
      <c r="C1040" s="63" t="s">
        <v>1586</v>
      </c>
      <c r="D1040" s="8" t="s">
        <v>2333</v>
      </c>
      <c r="E1040" s="172" t="s">
        <v>296</v>
      </c>
      <c r="F1040" s="172" t="s">
        <v>1224</v>
      </c>
      <c r="G1040" s="63"/>
      <c r="H1040" s="63" t="s">
        <v>493</v>
      </c>
      <c r="I1040" s="63" t="s">
        <v>1473</v>
      </c>
      <c r="J1040" s="63"/>
      <c r="K1040" s="63" t="s">
        <v>1474</v>
      </c>
      <c r="L1040" s="175"/>
      <c r="M1040" s="63"/>
      <c r="N1040" s="63"/>
      <c r="O1040" s="63"/>
      <c r="P1040" s="63"/>
      <c r="Q1040" s="63" t="s">
        <v>1298</v>
      </c>
      <c r="R1040" s="63" t="s">
        <v>1629</v>
      </c>
      <c r="S1040" s="63" t="s">
        <v>2358</v>
      </c>
      <c r="T1040" s="63"/>
      <c r="U1040" s="63" t="s">
        <v>1256</v>
      </c>
      <c r="V1040" s="63"/>
      <c r="W1040" s="63"/>
      <c r="X1040" s="63"/>
      <c r="Y1040" s="63">
        <v>26.2</v>
      </c>
      <c r="Z1040" s="63"/>
      <c r="AA1040" s="181">
        <f>10^((2.86*(LOG(Y1040)))+(-0.12))</f>
        <v>8636.5778713631807</v>
      </c>
      <c r="AB1040" s="61">
        <v>0.14299999999999999</v>
      </c>
      <c r="AC1040" s="63" t="s">
        <v>1298</v>
      </c>
      <c r="AD1040" s="69" t="s">
        <v>1961</v>
      </c>
      <c r="AE1040" s="63"/>
      <c r="AF1040" s="63"/>
    </row>
    <row r="1041" spans="1:133" s="76" customFormat="1" ht="17" x14ac:dyDescent="0.2">
      <c r="A1041" s="100" t="str">
        <f>CONCATENATE(E1041," ",F1041)</f>
        <v>Canis lupus</v>
      </c>
      <c r="B1041" s="69"/>
      <c r="C1041" s="63" t="s">
        <v>1586</v>
      </c>
      <c r="D1041" s="8" t="s">
        <v>2333</v>
      </c>
      <c r="E1041" s="172" t="s">
        <v>296</v>
      </c>
      <c r="F1041" s="172" t="s">
        <v>1224</v>
      </c>
      <c r="G1041" s="63"/>
      <c r="H1041" s="63" t="s">
        <v>493</v>
      </c>
      <c r="I1041" s="63" t="s">
        <v>1473</v>
      </c>
      <c r="J1041" s="63"/>
      <c r="K1041" s="63" t="s">
        <v>1474</v>
      </c>
      <c r="L1041" s="175"/>
      <c r="M1041" s="63"/>
      <c r="N1041" s="63"/>
      <c r="O1041" s="63"/>
      <c r="P1041" s="63"/>
      <c r="Q1041" s="63" t="s">
        <v>1293</v>
      </c>
      <c r="R1041" s="63" t="s">
        <v>1629</v>
      </c>
      <c r="S1041" s="63" t="s">
        <v>2359</v>
      </c>
      <c r="T1041" s="63"/>
      <c r="U1041" s="63" t="s">
        <v>1256</v>
      </c>
      <c r="V1041" s="63">
        <v>15.02</v>
      </c>
      <c r="W1041" s="63"/>
      <c r="X1041" s="63"/>
      <c r="Y1041" s="119"/>
      <c r="Z1041" s="63"/>
      <c r="AA1041" s="181">
        <f>10^((2.7*(LOG(V1041)))+(0.75))</f>
        <v>8452.9600843839235</v>
      </c>
      <c r="AB1041" s="61">
        <v>0.16700000000000001</v>
      </c>
      <c r="AC1041" s="63" t="s">
        <v>1293</v>
      </c>
      <c r="AD1041" s="69" t="s">
        <v>1961</v>
      </c>
      <c r="AE1041" s="63"/>
      <c r="AF1041" s="63"/>
    </row>
    <row r="1042" spans="1:133" s="76" customFormat="1" ht="17" x14ac:dyDescent="0.2">
      <c r="A1042" s="100" t="str">
        <f>CONCATENATE(E1042," ",F1042)</f>
        <v>Canis sp.</v>
      </c>
      <c r="B1042" s="69" t="s">
        <v>1399</v>
      </c>
      <c r="C1042" s="63" t="s">
        <v>1586</v>
      </c>
      <c r="D1042" s="8" t="s">
        <v>2333</v>
      </c>
      <c r="E1042" s="172" t="s">
        <v>296</v>
      </c>
      <c r="F1042" s="172" t="s">
        <v>15</v>
      </c>
      <c r="G1042" s="63">
        <v>220</v>
      </c>
      <c r="H1042" s="63">
        <v>53</v>
      </c>
      <c r="I1042" s="63" t="s">
        <v>996</v>
      </c>
      <c r="J1042" s="63"/>
      <c r="K1042" s="63" t="s">
        <v>470</v>
      </c>
      <c r="L1042" s="175"/>
      <c r="M1042" s="63"/>
      <c r="N1042" s="63"/>
      <c r="O1042" s="63"/>
      <c r="P1042" s="63"/>
      <c r="Q1042" s="63" t="s">
        <v>1260</v>
      </c>
      <c r="R1042" s="63" t="s">
        <v>1514</v>
      </c>
      <c r="S1042" s="63" t="s">
        <v>2401</v>
      </c>
      <c r="T1042" s="63" t="s">
        <v>171</v>
      </c>
      <c r="U1042" s="63" t="s">
        <v>1256</v>
      </c>
      <c r="V1042" s="63"/>
      <c r="W1042" s="63"/>
      <c r="X1042" s="63"/>
      <c r="Y1042" s="63">
        <v>28.17</v>
      </c>
      <c r="Z1042" s="63"/>
      <c r="AA1042" s="182">
        <v>9648.9634934584647</v>
      </c>
      <c r="AB1042" s="61">
        <v>0.154</v>
      </c>
      <c r="AC1042" s="63" t="s">
        <v>1260</v>
      </c>
      <c r="AD1042" s="69" t="s">
        <v>1961</v>
      </c>
      <c r="AE1042" s="63"/>
      <c r="AF1042" s="63"/>
      <c r="BK1042" s="10"/>
      <c r="BL1042" s="10"/>
      <c r="BM1042" s="10"/>
      <c r="BN1042" s="10"/>
      <c r="BO1042" s="10"/>
      <c r="BP1042" s="10"/>
      <c r="BQ1042" s="10"/>
      <c r="BR1042" s="10"/>
      <c r="BS1042" s="10"/>
      <c r="BT1042" s="10"/>
      <c r="BU1042" s="10"/>
      <c r="BV1042" s="10"/>
      <c r="BW1042" s="10"/>
      <c r="BX1042" s="10"/>
      <c r="BY1042" s="10"/>
      <c r="BZ1042" s="10"/>
      <c r="CA1042" s="10"/>
      <c r="CB1042" s="10"/>
      <c r="CC1042" s="10"/>
      <c r="CD1042" s="10"/>
      <c r="CE1042" s="10"/>
      <c r="CF1042" s="10"/>
      <c r="CG1042" s="10"/>
      <c r="CH1042" s="10"/>
      <c r="CI1042" s="10"/>
      <c r="CJ1042" s="10"/>
      <c r="CK1042" s="10"/>
      <c r="CL1042" s="10"/>
      <c r="CM1042" s="10"/>
      <c r="CN1042" s="10"/>
      <c r="CO1042" s="10"/>
      <c r="CP1042" s="10"/>
      <c r="CQ1042" s="10"/>
      <c r="CR1042" s="10"/>
      <c r="CS1042" s="10"/>
      <c r="CT1042" s="10"/>
      <c r="CU1042" s="10"/>
      <c r="CV1042" s="10"/>
      <c r="CW1042" s="10"/>
      <c r="CX1042" s="10"/>
      <c r="CY1042" s="10"/>
      <c r="CZ1042" s="10"/>
      <c r="DA1042" s="10"/>
      <c r="DB1042" s="10"/>
      <c r="DC1042" s="10"/>
      <c r="DD1042" s="10"/>
      <c r="DE1042" s="10"/>
      <c r="DF1042" s="10"/>
      <c r="DG1042" s="10"/>
      <c r="DH1042" s="10"/>
      <c r="DI1042" s="10"/>
      <c r="DJ1042" s="10"/>
      <c r="DK1042" s="10"/>
      <c r="DL1042" s="10"/>
      <c r="DM1042" s="10"/>
      <c r="DN1042" s="10"/>
      <c r="DO1042" s="10"/>
      <c r="DP1042" s="10"/>
      <c r="DQ1042" s="10"/>
      <c r="DR1042" s="10"/>
      <c r="DS1042" s="10"/>
      <c r="DT1042" s="10"/>
      <c r="DU1042" s="10"/>
      <c r="DV1042" s="10"/>
      <c r="DW1042" s="10"/>
      <c r="DX1042" s="10"/>
      <c r="DY1042" s="10"/>
      <c r="DZ1042" s="10"/>
      <c r="EA1042" s="197"/>
      <c r="EB1042" s="197"/>
      <c r="EC1042" s="197"/>
    </row>
    <row r="1043" spans="1:133" s="76" customFormat="1" ht="17" x14ac:dyDescent="0.2">
      <c r="A1043" s="100" t="str">
        <f>CONCATENATE(E1043," ",F1043)</f>
        <v>Canis sp.</v>
      </c>
      <c r="B1043" s="69" t="s">
        <v>1399</v>
      </c>
      <c r="C1043" s="63" t="s">
        <v>1586</v>
      </c>
      <c r="D1043" s="8" t="s">
        <v>2333</v>
      </c>
      <c r="E1043" s="172" t="s">
        <v>296</v>
      </c>
      <c r="F1043" s="172" t="s">
        <v>15</v>
      </c>
      <c r="G1043" s="63">
        <v>220</v>
      </c>
      <c r="H1043" s="63">
        <v>22</v>
      </c>
      <c r="I1043" s="63" t="s">
        <v>996</v>
      </c>
      <c r="J1043" s="63"/>
      <c r="K1043" s="63" t="s">
        <v>470</v>
      </c>
      <c r="L1043" s="175"/>
      <c r="M1043" s="63"/>
      <c r="N1043" s="63"/>
      <c r="O1043" s="63"/>
      <c r="P1043" s="63"/>
      <c r="Q1043" s="63" t="s">
        <v>207</v>
      </c>
      <c r="R1043" s="69" t="s">
        <v>2363</v>
      </c>
      <c r="S1043" s="63"/>
      <c r="T1043" s="63" t="s">
        <v>166</v>
      </c>
      <c r="U1043" s="63" t="s">
        <v>1256</v>
      </c>
      <c r="V1043" s="63"/>
      <c r="W1043" s="63"/>
      <c r="X1043" s="63">
        <v>18.62</v>
      </c>
      <c r="Y1043" s="63"/>
      <c r="Z1043" s="63"/>
      <c r="AA1043" s="182">
        <v>9558.5326269324905</v>
      </c>
      <c r="AB1043" s="61">
        <v>0.22900000000000001</v>
      </c>
      <c r="AC1043" s="63" t="s">
        <v>1271</v>
      </c>
      <c r="AD1043" s="69" t="s">
        <v>1961</v>
      </c>
      <c r="AE1043" s="63"/>
      <c r="AF1043" s="63"/>
      <c r="BK1043" s="10"/>
      <c r="BL1043" s="10"/>
      <c r="BM1043" s="10"/>
      <c r="BN1043" s="10"/>
      <c r="BO1043" s="10"/>
      <c r="BP1043" s="10"/>
      <c r="BQ1043" s="10"/>
      <c r="BR1043" s="10"/>
      <c r="BS1043" s="10"/>
      <c r="BT1043" s="10"/>
      <c r="BU1043" s="10"/>
      <c r="BV1043" s="10"/>
      <c r="BW1043" s="10"/>
      <c r="BX1043" s="10"/>
      <c r="BY1043" s="10"/>
      <c r="BZ1043" s="10"/>
      <c r="CA1043" s="10"/>
      <c r="CB1043" s="10"/>
      <c r="CC1043" s="10"/>
      <c r="CD1043" s="10"/>
      <c r="CE1043" s="10"/>
      <c r="CF1043" s="10"/>
      <c r="CG1043" s="10"/>
      <c r="CH1043" s="10"/>
      <c r="CI1043" s="10"/>
      <c r="CJ1043" s="10"/>
      <c r="CK1043" s="10"/>
      <c r="CL1043" s="10"/>
      <c r="CM1043" s="10"/>
      <c r="CN1043" s="10"/>
      <c r="CO1043" s="10"/>
      <c r="CP1043" s="10"/>
      <c r="CQ1043" s="10"/>
      <c r="CR1043" s="10"/>
      <c r="CS1043" s="10"/>
      <c r="CT1043" s="10"/>
      <c r="CU1043" s="10"/>
      <c r="CV1043" s="10"/>
      <c r="CW1043" s="10"/>
      <c r="CX1043" s="10"/>
      <c r="CY1043" s="10"/>
      <c r="CZ1043" s="10"/>
      <c r="DA1043" s="10"/>
      <c r="DB1043" s="10"/>
      <c r="DC1043" s="10"/>
      <c r="DD1043" s="10"/>
      <c r="DE1043" s="10"/>
      <c r="DF1043" s="10"/>
      <c r="DG1043" s="10"/>
      <c r="DH1043" s="10"/>
      <c r="DI1043" s="10"/>
      <c r="DJ1043" s="10"/>
      <c r="DK1043" s="10"/>
      <c r="DL1043" s="10"/>
      <c r="DM1043" s="10"/>
      <c r="DN1043" s="10"/>
      <c r="DO1043" s="10"/>
      <c r="DP1043" s="10"/>
      <c r="DQ1043" s="10"/>
      <c r="DR1043" s="10"/>
      <c r="DS1043" s="10"/>
      <c r="DT1043" s="10"/>
      <c r="DU1043" s="10"/>
      <c r="DV1043" s="10"/>
      <c r="DW1043" s="10"/>
      <c r="DX1043" s="10"/>
      <c r="DY1043" s="10"/>
      <c r="DZ1043" s="10"/>
      <c r="EA1043" s="197"/>
      <c r="EB1043" s="197"/>
      <c r="EC1043" s="197"/>
    </row>
    <row r="1044" spans="1:133" s="76" customFormat="1" ht="17" x14ac:dyDescent="0.2">
      <c r="A1044" s="100" t="str">
        <f>CONCATENATE(E1044," ",F1044)</f>
        <v>Canis sp.</v>
      </c>
      <c r="B1044" s="69" t="s">
        <v>1399</v>
      </c>
      <c r="C1044" s="63" t="s">
        <v>1586</v>
      </c>
      <c r="D1044" s="8" t="s">
        <v>2333</v>
      </c>
      <c r="E1044" s="172" t="s">
        <v>296</v>
      </c>
      <c r="F1044" s="172" t="s">
        <v>15</v>
      </c>
      <c r="G1044" s="63">
        <v>220</v>
      </c>
      <c r="H1044" s="63">
        <v>27</v>
      </c>
      <c r="I1044" s="63" t="s">
        <v>996</v>
      </c>
      <c r="J1044" s="63"/>
      <c r="K1044" s="63" t="s">
        <v>470</v>
      </c>
      <c r="L1044" s="175"/>
      <c r="M1044" s="63"/>
      <c r="N1044" s="63"/>
      <c r="O1044" s="63"/>
      <c r="P1044" s="63"/>
      <c r="Q1044" s="63" t="s">
        <v>207</v>
      </c>
      <c r="R1044" s="69" t="s">
        <v>2363</v>
      </c>
      <c r="S1044" s="63"/>
      <c r="T1044" s="63" t="s">
        <v>171</v>
      </c>
      <c r="U1044" s="63" t="s">
        <v>1256</v>
      </c>
      <c r="V1044" s="63"/>
      <c r="W1044" s="63"/>
      <c r="X1044" s="63">
        <v>18.62</v>
      </c>
      <c r="Y1044" s="63"/>
      <c r="Z1044" s="63"/>
      <c r="AA1044" s="182">
        <v>9558.5326269324905</v>
      </c>
      <c r="AB1044" s="61">
        <v>0.22900000000000001</v>
      </c>
      <c r="AC1044" s="63" t="s">
        <v>1271</v>
      </c>
      <c r="AD1044" s="69" t="s">
        <v>1961</v>
      </c>
      <c r="AE1044" s="63"/>
      <c r="AF1044" s="63"/>
      <c r="BK1044" s="10"/>
      <c r="BL1044" s="10"/>
      <c r="BM1044" s="10"/>
      <c r="BN1044" s="10"/>
      <c r="BO1044" s="10"/>
      <c r="BP1044" s="10"/>
      <c r="BQ1044" s="10"/>
      <c r="BR1044" s="10"/>
      <c r="BS1044" s="10"/>
      <c r="BT1044" s="10"/>
      <c r="BU1044" s="10"/>
      <c r="BV1044" s="10"/>
      <c r="BW1044" s="10"/>
      <c r="BX1044" s="10"/>
      <c r="BY1044" s="10"/>
      <c r="BZ1044" s="10"/>
      <c r="CA1044" s="10"/>
      <c r="CB1044" s="10"/>
      <c r="CC1044" s="10"/>
      <c r="CD1044" s="10"/>
      <c r="CE1044" s="10"/>
      <c r="CF1044" s="10"/>
      <c r="CG1044" s="10"/>
      <c r="CH1044" s="10"/>
      <c r="CI1044" s="10"/>
      <c r="CJ1044" s="10"/>
      <c r="CK1044" s="10"/>
      <c r="CL1044" s="10"/>
      <c r="CM1044" s="10"/>
      <c r="CN1044" s="10"/>
      <c r="CO1044" s="10"/>
      <c r="CP1044" s="10"/>
      <c r="CQ1044" s="10"/>
      <c r="CR1044" s="10"/>
      <c r="CS1044" s="10"/>
      <c r="CT1044" s="10"/>
      <c r="CU1044" s="10"/>
      <c r="CV1044" s="10"/>
      <c r="CW1044" s="10"/>
      <c r="CX1044" s="10"/>
      <c r="CY1044" s="10"/>
      <c r="CZ1044" s="10"/>
      <c r="DA1044" s="10"/>
      <c r="DB1044" s="10"/>
      <c r="DC1044" s="10"/>
      <c r="DD1044" s="10"/>
      <c r="DE1044" s="10"/>
      <c r="DF1044" s="10"/>
      <c r="DG1044" s="10"/>
      <c r="DH1044" s="10"/>
      <c r="DI1044" s="10"/>
      <c r="DJ1044" s="10"/>
      <c r="DK1044" s="10"/>
      <c r="DL1044" s="10"/>
      <c r="DM1044" s="10"/>
      <c r="DN1044" s="10"/>
      <c r="DO1044" s="10"/>
      <c r="DP1044" s="10"/>
      <c r="DQ1044" s="10"/>
      <c r="DR1044" s="10"/>
      <c r="DS1044" s="10"/>
      <c r="DT1044" s="10"/>
      <c r="DU1044" s="10"/>
      <c r="DV1044" s="10"/>
      <c r="DW1044" s="10"/>
      <c r="DX1044" s="10"/>
      <c r="DY1044" s="10"/>
      <c r="DZ1044" s="10"/>
      <c r="EA1044" s="197"/>
      <c r="EB1044" s="197"/>
      <c r="EC1044" s="197"/>
    </row>
    <row r="1045" spans="1:133" s="76" customFormat="1" ht="17" x14ac:dyDescent="0.2">
      <c r="A1045" s="100" t="str">
        <f>CONCATENATE(E1045," ",F1045)</f>
        <v>Canis sp.</v>
      </c>
      <c r="B1045" s="69" t="s">
        <v>1399</v>
      </c>
      <c r="C1045" s="63" t="s">
        <v>1586</v>
      </c>
      <c r="D1045" s="8" t="s">
        <v>2333</v>
      </c>
      <c r="E1045" s="172" t="s">
        <v>296</v>
      </c>
      <c r="F1045" s="172" t="s">
        <v>15</v>
      </c>
      <c r="G1045" s="63">
        <v>220</v>
      </c>
      <c r="H1045" s="63">
        <v>49</v>
      </c>
      <c r="I1045" s="63" t="s">
        <v>996</v>
      </c>
      <c r="J1045" s="63"/>
      <c r="K1045" s="63" t="s">
        <v>470</v>
      </c>
      <c r="L1045" s="175"/>
      <c r="M1045" s="63"/>
      <c r="N1045" s="63"/>
      <c r="O1045" s="63"/>
      <c r="P1045" s="63"/>
      <c r="Q1045" s="63" t="s">
        <v>207</v>
      </c>
      <c r="R1045" s="69" t="s">
        <v>2363</v>
      </c>
      <c r="S1045" s="63"/>
      <c r="T1045" s="63" t="s">
        <v>171</v>
      </c>
      <c r="U1045" s="63" t="s">
        <v>1256</v>
      </c>
      <c r="V1045" s="63"/>
      <c r="W1045" s="63"/>
      <c r="X1045" s="63">
        <v>18.670000000000002</v>
      </c>
      <c r="Y1045" s="63"/>
      <c r="Z1045" s="63"/>
      <c r="AA1045" s="182">
        <v>9632.2943755149136</v>
      </c>
      <c r="AB1045" s="61">
        <v>0.22900000000000001</v>
      </c>
      <c r="AC1045" s="63" t="s">
        <v>1271</v>
      </c>
      <c r="AD1045" s="69" t="s">
        <v>1961</v>
      </c>
      <c r="AE1045" s="63"/>
      <c r="AF1045" s="63"/>
      <c r="BK1045" s="10"/>
      <c r="BL1045" s="10"/>
      <c r="BM1045" s="10"/>
      <c r="BN1045" s="10"/>
      <c r="BO1045" s="10"/>
      <c r="BP1045" s="10"/>
      <c r="BQ1045" s="10"/>
      <c r="BR1045" s="10"/>
      <c r="BS1045" s="10"/>
      <c r="BT1045" s="10"/>
      <c r="BU1045" s="10"/>
      <c r="BV1045" s="10"/>
      <c r="BW1045" s="10"/>
      <c r="BX1045" s="10"/>
      <c r="BY1045" s="10"/>
      <c r="BZ1045" s="10"/>
      <c r="CA1045" s="10"/>
      <c r="CB1045" s="10"/>
      <c r="CC1045" s="10"/>
      <c r="CD1045" s="10"/>
      <c r="CE1045" s="10"/>
      <c r="CF1045" s="10"/>
      <c r="CG1045" s="10"/>
      <c r="CH1045" s="10"/>
      <c r="CI1045" s="10"/>
      <c r="CJ1045" s="10"/>
      <c r="CK1045" s="10"/>
      <c r="CL1045" s="10"/>
      <c r="CM1045" s="10"/>
      <c r="CN1045" s="10"/>
      <c r="CO1045" s="10"/>
      <c r="CP1045" s="10"/>
      <c r="CQ1045" s="10"/>
      <c r="CR1045" s="10"/>
      <c r="CS1045" s="10"/>
      <c r="CT1045" s="10"/>
      <c r="CU1045" s="10"/>
      <c r="CV1045" s="10"/>
      <c r="CW1045" s="10"/>
      <c r="CX1045" s="10"/>
      <c r="CY1045" s="10"/>
      <c r="CZ1045" s="10"/>
      <c r="DA1045" s="10"/>
      <c r="DB1045" s="10"/>
      <c r="DC1045" s="10"/>
      <c r="DD1045" s="10"/>
      <c r="DE1045" s="10"/>
      <c r="DF1045" s="10"/>
      <c r="DG1045" s="10"/>
      <c r="DH1045" s="10"/>
      <c r="DI1045" s="10"/>
      <c r="DJ1045" s="10"/>
      <c r="DK1045" s="10"/>
      <c r="DL1045" s="10"/>
      <c r="DM1045" s="10"/>
      <c r="DN1045" s="10"/>
      <c r="DO1045" s="10"/>
      <c r="DP1045" s="10"/>
      <c r="DQ1045" s="10"/>
      <c r="DR1045" s="10"/>
      <c r="DS1045" s="10"/>
      <c r="DT1045" s="10"/>
      <c r="DU1045" s="10"/>
      <c r="DV1045" s="10"/>
      <c r="DW1045" s="10"/>
      <c r="DX1045" s="10"/>
      <c r="DY1045" s="10"/>
      <c r="DZ1045" s="10"/>
      <c r="EA1045" s="197"/>
      <c r="EB1045" s="197"/>
      <c r="EC1045" s="197"/>
    </row>
    <row r="1046" spans="1:133" s="76" customFormat="1" ht="17" x14ac:dyDescent="0.2">
      <c r="A1046" s="100" t="str">
        <f>CONCATENATE(E1046," ",F1046)</f>
        <v>Canis sp.</v>
      </c>
      <c r="B1046" s="69"/>
      <c r="C1046" s="63" t="s">
        <v>1586</v>
      </c>
      <c r="D1046" s="8" t="s">
        <v>2333</v>
      </c>
      <c r="E1046" s="172" t="s">
        <v>296</v>
      </c>
      <c r="F1046" s="172" t="s">
        <v>15</v>
      </c>
      <c r="G1046" s="63">
        <v>908</v>
      </c>
      <c r="H1046" s="63">
        <v>4295</v>
      </c>
      <c r="I1046" s="63" t="s">
        <v>100</v>
      </c>
      <c r="J1046" s="63"/>
      <c r="K1046" s="63" t="s">
        <v>175</v>
      </c>
      <c r="L1046" s="175"/>
      <c r="M1046" s="63"/>
      <c r="N1046" s="63"/>
      <c r="O1046" s="63"/>
      <c r="P1046" s="63"/>
      <c r="Q1046" s="63" t="s">
        <v>207</v>
      </c>
      <c r="R1046" s="69" t="s">
        <v>2363</v>
      </c>
      <c r="S1046" s="63"/>
      <c r="T1046" s="63"/>
      <c r="U1046" s="63" t="s">
        <v>1256</v>
      </c>
      <c r="V1046" s="63"/>
      <c r="W1046" s="63"/>
      <c r="X1046" s="63">
        <v>19.309999999999999</v>
      </c>
      <c r="Y1046" s="63"/>
      <c r="Z1046" s="63"/>
      <c r="AA1046" s="182">
        <v>10609.389559910194</v>
      </c>
      <c r="AB1046" s="61">
        <v>0.22900000000000001</v>
      </c>
      <c r="AC1046" s="63" t="s">
        <v>1271</v>
      </c>
      <c r="AD1046" s="69" t="s">
        <v>1961</v>
      </c>
      <c r="AE1046" s="63"/>
      <c r="AF1046" s="63"/>
      <c r="BK1046" s="84"/>
      <c r="BL1046" s="84"/>
      <c r="BM1046" s="84"/>
      <c r="BN1046" s="84"/>
      <c r="BO1046" s="84"/>
      <c r="BP1046" s="84"/>
      <c r="BQ1046" s="84"/>
      <c r="BR1046" s="84"/>
      <c r="BS1046" s="84"/>
      <c r="BT1046" s="84"/>
      <c r="BU1046" s="84"/>
      <c r="BV1046" s="84"/>
      <c r="BW1046" s="84"/>
      <c r="BX1046" s="84"/>
      <c r="BY1046" s="84"/>
      <c r="BZ1046" s="84"/>
      <c r="CA1046" s="84"/>
      <c r="CB1046" s="84"/>
      <c r="CC1046" s="84"/>
      <c r="CD1046" s="84"/>
      <c r="CE1046" s="84"/>
      <c r="CF1046" s="84"/>
      <c r="CG1046" s="84"/>
      <c r="CH1046" s="84"/>
      <c r="CI1046" s="84"/>
      <c r="CJ1046" s="84"/>
      <c r="CK1046" s="84"/>
      <c r="CL1046" s="84"/>
      <c r="CM1046" s="84"/>
      <c r="CN1046" s="84"/>
      <c r="CO1046" s="84"/>
      <c r="CP1046" s="84"/>
      <c r="CQ1046" s="84"/>
      <c r="CR1046" s="84"/>
      <c r="CS1046" s="84"/>
      <c r="CT1046" s="84"/>
      <c r="CU1046" s="84"/>
      <c r="CV1046" s="84"/>
      <c r="CW1046" s="84"/>
      <c r="CX1046" s="84"/>
      <c r="CY1046" s="84"/>
      <c r="CZ1046" s="84"/>
      <c r="DA1046" s="84"/>
      <c r="DB1046" s="84"/>
      <c r="DC1046" s="84"/>
      <c r="DD1046" s="84"/>
      <c r="DE1046" s="84"/>
      <c r="DF1046" s="84"/>
      <c r="DG1046" s="84"/>
      <c r="DH1046" s="84"/>
      <c r="DI1046" s="84"/>
      <c r="DJ1046" s="84"/>
      <c r="DK1046" s="84"/>
      <c r="DL1046" s="84"/>
      <c r="DM1046" s="84"/>
      <c r="DN1046" s="84"/>
      <c r="DO1046" s="84"/>
      <c r="DP1046" s="84"/>
      <c r="DQ1046" s="84"/>
      <c r="DR1046" s="84"/>
      <c r="DS1046" s="84"/>
      <c r="DT1046" s="84"/>
      <c r="DU1046" s="84"/>
      <c r="DV1046" s="84"/>
      <c r="DW1046" s="84"/>
      <c r="DX1046" s="84"/>
      <c r="DY1046" s="84"/>
      <c r="DZ1046" s="84"/>
      <c r="EA1046" s="84"/>
      <c r="EB1046" s="84"/>
      <c r="EC1046" s="84"/>
    </row>
    <row r="1047" spans="1:133" s="76" customFormat="1" ht="17" x14ac:dyDescent="0.2">
      <c r="A1047" s="100" t="str">
        <f>CONCATENATE(E1047," ",F1047)</f>
        <v>Canis sp.</v>
      </c>
      <c r="B1047" s="69"/>
      <c r="C1047" s="63" t="s">
        <v>1586</v>
      </c>
      <c r="D1047" s="8" t="s">
        <v>2333</v>
      </c>
      <c r="E1047" s="172" t="s">
        <v>296</v>
      </c>
      <c r="F1047" s="172" t="s">
        <v>15</v>
      </c>
      <c r="G1047" s="63">
        <v>908</v>
      </c>
      <c r="H1047" s="63">
        <v>3291</v>
      </c>
      <c r="I1047" s="63" t="s">
        <v>100</v>
      </c>
      <c r="J1047" s="63"/>
      <c r="K1047" s="63" t="s">
        <v>175</v>
      </c>
      <c r="L1047" s="175"/>
      <c r="M1047" s="63"/>
      <c r="N1047" s="63"/>
      <c r="O1047" s="63"/>
      <c r="P1047" s="63"/>
      <c r="Q1047" s="63" t="s">
        <v>1208</v>
      </c>
      <c r="R1047" s="69" t="s">
        <v>2388</v>
      </c>
      <c r="S1047" s="63"/>
      <c r="T1047" s="63"/>
      <c r="U1047" s="63" t="s">
        <v>1256</v>
      </c>
      <c r="V1047" s="63"/>
      <c r="W1047" s="63"/>
      <c r="X1047" s="63">
        <v>16.89</v>
      </c>
      <c r="Y1047" s="63"/>
      <c r="Z1047" s="63"/>
      <c r="AA1047" s="182">
        <v>10469.743632243497</v>
      </c>
      <c r="AB1047" s="61">
        <v>0.20799999999999999</v>
      </c>
      <c r="AC1047" s="63" t="s">
        <v>138</v>
      </c>
      <c r="AD1047" s="69" t="s">
        <v>1961</v>
      </c>
      <c r="AE1047" s="63"/>
      <c r="AF1047" s="63"/>
      <c r="BK1047" s="10"/>
      <c r="BL1047" s="10"/>
      <c r="BM1047" s="10"/>
      <c r="BN1047" s="10"/>
      <c r="BO1047" s="10"/>
      <c r="BP1047" s="10"/>
      <c r="BQ1047" s="10"/>
      <c r="BR1047" s="10"/>
      <c r="BS1047" s="10"/>
      <c r="BT1047" s="10"/>
      <c r="BU1047" s="10"/>
      <c r="BV1047" s="10"/>
      <c r="BW1047" s="10"/>
      <c r="BX1047" s="10"/>
      <c r="BY1047" s="10"/>
      <c r="BZ1047" s="10"/>
      <c r="CA1047" s="10"/>
      <c r="CB1047" s="10"/>
      <c r="CC1047" s="10"/>
      <c r="CD1047" s="10"/>
      <c r="CE1047" s="10"/>
      <c r="CF1047" s="10"/>
      <c r="CG1047" s="10"/>
      <c r="CH1047" s="10"/>
      <c r="CI1047" s="10"/>
      <c r="CJ1047" s="10"/>
      <c r="CK1047" s="10"/>
      <c r="CL1047" s="10"/>
      <c r="CM1047" s="10"/>
      <c r="CN1047" s="10"/>
      <c r="CO1047" s="10"/>
      <c r="CP1047" s="10"/>
      <c r="CQ1047" s="10"/>
      <c r="CR1047" s="10"/>
      <c r="CS1047" s="10"/>
      <c r="CT1047" s="10"/>
      <c r="CU1047" s="10"/>
      <c r="CV1047" s="10"/>
      <c r="CW1047" s="10"/>
      <c r="CX1047" s="10"/>
      <c r="CY1047" s="10"/>
      <c r="CZ1047" s="10"/>
      <c r="DA1047" s="10"/>
      <c r="DB1047" s="10"/>
      <c r="DC1047" s="10"/>
      <c r="DD1047" s="10"/>
      <c r="DE1047" s="10"/>
      <c r="DF1047" s="10"/>
      <c r="DG1047" s="10"/>
      <c r="DH1047" s="10"/>
      <c r="DI1047" s="10"/>
      <c r="DJ1047" s="10"/>
      <c r="DK1047" s="10"/>
      <c r="DL1047" s="10"/>
      <c r="DM1047" s="10"/>
      <c r="DN1047" s="10"/>
      <c r="DO1047" s="10"/>
      <c r="DP1047" s="10"/>
      <c r="DQ1047" s="10"/>
      <c r="DR1047" s="10"/>
      <c r="DS1047" s="10"/>
      <c r="DT1047" s="10"/>
      <c r="DU1047" s="10"/>
      <c r="DV1047" s="10"/>
      <c r="DW1047" s="10"/>
      <c r="DX1047" s="10"/>
      <c r="DY1047" s="10"/>
      <c r="DZ1047" s="10"/>
      <c r="EA1047" s="10"/>
      <c r="EB1047" s="10"/>
      <c r="EC1047" s="10"/>
    </row>
    <row r="1048" spans="1:133" s="76" customFormat="1" ht="17" x14ac:dyDescent="0.2">
      <c r="A1048" s="100" t="str">
        <f>CONCATENATE(E1048," ",F1048)</f>
        <v>Canis sp.</v>
      </c>
      <c r="B1048" s="69" t="s">
        <v>1288</v>
      </c>
      <c r="C1048" s="63" t="s">
        <v>1586</v>
      </c>
      <c r="D1048" s="8" t="s">
        <v>2333</v>
      </c>
      <c r="E1048" s="172" t="s">
        <v>296</v>
      </c>
      <c r="F1048" s="172" t="s">
        <v>15</v>
      </c>
      <c r="G1048" s="63">
        <v>1295</v>
      </c>
      <c r="H1048" s="63">
        <v>101</v>
      </c>
      <c r="I1048" s="63" t="s">
        <v>624</v>
      </c>
      <c r="J1048" s="63"/>
      <c r="K1048" s="63" t="s">
        <v>175</v>
      </c>
      <c r="L1048" s="175"/>
      <c r="M1048" s="63"/>
      <c r="N1048" s="63"/>
      <c r="O1048" s="63"/>
      <c r="P1048" s="63"/>
      <c r="Q1048" s="63" t="s">
        <v>1260</v>
      </c>
      <c r="R1048" s="63" t="s">
        <v>1514</v>
      </c>
      <c r="S1048" s="63" t="s">
        <v>2401</v>
      </c>
      <c r="T1048" s="63" t="s">
        <v>166</v>
      </c>
      <c r="U1048" s="63" t="s">
        <v>1256</v>
      </c>
      <c r="V1048" s="63"/>
      <c r="W1048" s="63"/>
      <c r="X1048" s="63"/>
      <c r="Y1048" s="63">
        <v>27.79</v>
      </c>
      <c r="Z1048" s="63"/>
      <c r="AA1048" s="182">
        <v>9334.4075722038051</v>
      </c>
      <c r="AB1048" s="61">
        <v>0.154</v>
      </c>
      <c r="AC1048" s="63" t="s">
        <v>1260</v>
      </c>
      <c r="AD1048" s="69" t="s">
        <v>1961</v>
      </c>
      <c r="AE1048" s="63"/>
      <c r="AF1048" s="63"/>
      <c r="BK1048" s="84"/>
      <c r="BL1048" s="84"/>
      <c r="BM1048" s="84"/>
      <c r="BN1048" s="84"/>
      <c r="BO1048" s="84"/>
      <c r="BP1048" s="84"/>
      <c r="BQ1048" s="84"/>
      <c r="BR1048" s="84"/>
      <c r="BS1048" s="84"/>
      <c r="BT1048" s="84"/>
      <c r="BU1048" s="84"/>
      <c r="BV1048" s="84"/>
      <c r="BW1048" s="84"/>
      <c r="BX1048" s="84"/>
      <c r="BY1048" s="84"/>
      <c r="BZ1048" s="84"/>
      <c r="CA1048" s="84"/>
      <c r="CB1048" s="84"/>
      <c r="CC1048" s="84"/>
      <c r="CD1048" s="84"/>
      <c r="CE1048" s="84"/>
      <c r="CF1048" s="84"/>
      <c r="CG1048" s="84"/>
      <c r="CH1048" s="84"/>
      <c r="CI1048" s="84"/>
      <c r="CJ1048" s="84"/>
      <c r="CK1048" s="84"/>
      <c r="CL1048" s="84"/>
      <c r="CM1048" s="84"/>
      <c r="CN1048" s="84"/>
      <c r="CO1048" s="84"/>
      <c r="CP1048" s="84"/>
      <c r="CQ1048" s="84"/>
      <c r="CR1048" s="84"/>
      <c r="CS1048" s="84"/>
      <c r="CT1048" s="84"/>
      <c r="CU1048" s="84"/>
      <c r="CV1048" s="84"/>
      <c r="CW1048" s="84"/>
      <c r="CX1048" s="10"/>
      <c r="CY1048" s="10"/>
      <c r="CZ1048" s="10"/>
      <c r="DA1048" s="10"/>
      <c r="DB1048" s="10"/>
      <c r="DC1048" s="10"/>
      <c r="DD1048" s="10"/>
      <c r="DE1048" s="10"/>
      <c r="DF1048" s="10"/>
      <c r="DG1048" s="10"/>
      <c r="DH1048" s="10"/>
      <c r="DI1048" s="10"/>
      <c r="DJ1048" s="10"/>
      <c r="DK1048" s="10"/>
      <c r="DL1048" s="10"/>
      <c r="DM1048" s="10"/>
      <c r="DN1048" s="10"/>
      <c r="DO1048" s="10"/>
      <c r="DP1048" s="10"/>
      <c r="DQ1048" s="10"/>
      <c r="DR1048" s="10"/>
      <c r="DS1048" s="10"/>
      <c r="DT1048" s="10"/>
      <c r="DU1048" s="10"/>
      <c r="DV1048" s="10"/>
      <c r="DW1048" s="10"/>
      <c r="DX1048" s="10"/>
      <c r="DY1048" s="10"/>
      <c r="DZ1048" s="10"/>
      <c r="EA1048" s="10"/>
      <c r="EB1048" s="10"/>
      <c r="EC1048" s="10"/>
    </row>
    <row r="1049" spans="1:133" s="76" customFormat="1" ht="17" x14ac:dyDescent="0.2">
      <c r="A1049" s="100" t="str">
        <f>CONCATENATE(E1049," ",F1049)</f>
        <v>Canis sp.</v>
      </c>
      <c r="B1049" s="69" t="s">
        <v>1288</v>
      </c>
      <c r="C1049" s="63" t="s">
        <v>1586</v>
      </c>
      <c r="D1049" s="8" t="s">
        <v>2333</v>
      </c>
      <c r="E1049" s="172" t="s">
        <v>296</v>
      </c>
      <c r="F1049" s="172" t="s">
        <v>15</v>
      </c>
      <c r="G1049" s="63">
        <v>1295</v>
      </c>
      <c r="H1049" s="63">
        <v>100</v>
      </c>
      <c r="I1049" s="63" t="s">
        <v>624</v>
      </c>
      <c r="J1049" s="63"/>
      <c r="K1049" s="63" t="s">
        <v>175</v>
      </c>
      <c r="L1049" s="175"/>
      <c r="M1049" s="63"/>
      <c r="N1049" s="63"/>
      <c r="O1049" s="63"/>
      <c r="P1049" s="63"/>
      <c r="Q1049" s="63" t="s">
        <v>207</v>
      </c>
      <c r="R1049" s="69" t="s">
        <v>2363</v>
      </c>
      <c r="S1049" s="63"/>
      <c r="T1049" s="63" t="s">
        <v>166</v>
      </c>
      <c r="U1049" s="63" t="s">
        <v>1256</v>
      </c>
      <c r="V1049" s="63"/>
      <c r="W1049" s="63"/>
      <c r="X1049" s="63">
        <v>18.399999999999999</v>
      </c>
      <c r="Y1049" s="63"/>
      <c r="Z1049" s="63"/>
      <c r="AA1049" s="182">
        <v>9238.3505750078348</v>
      </c>
      <c r="AB1049" s="61">
        <v>0.22900000000000001</v>
      </c>
      <c r="AC1049" s="63" t="s">
        <v>1271</v>
      </c>
      <c r="AD1049" s="69" t="s">
        <v>1961</v>
      </c>
      <c r="AE1049" s="63"/>
      <c r="AF1049" s="63"/>
      <c r="BK1049" s="84"/>
      <c r="BL1049" s="84"/>
      <c r="BM1049" s="84"/>
      <c r="BN1049" s="84"/>
      <c r="BO1049" s="84"/>
      <c r="BP1049" s="84"/>
      <c r="BQ1049" s="84"/>
      <c r="BR1049" s="84"/>
      <c r="BS1049" s="84"/>
      <c r="BT1049" s="84"/>
      <c r="BU1049" s="84"/>
      <c r="BV1049" s="84"/>
      <c r="BW1049" s="84"/>
      <c r="BX1049" s="84"/>
      <c r="BY1049" s="84"/>
      <c r="BZ1049" s="84"/>
      <c r="CA1049" s="84"/>
      <c r="CB1049" s="84"/>
      <c r="CC1049" s="84"/>
      <c r="CD1049" s="84"/>
      <c r="CE1049" s="84"/>
      <c r="CF1049" s="84"/>
      <c r="CG1049" s="84"/>
      <c r="CH1049" s="84"/>
      <c r="CI1049" s="84"/>
      <c r="CJ1049" s="84"/>
      <c r="CK1049" s="84"/>
      <c r="CL1049" s="84"/>
      <c r="CM1049" s="84"/>
      <c r="CN1049" s="84"/>
      <c r="CO1049" s="84"/>
      <c r="CP1049" s="84"/>
      <c r="CQ1049" s="84"/>
      <c r="CR1049" s="84"/>
      <c r="CS1049" s="84"/>
      <c r="CT1049" s="84"/>
      <c r="CU1049" s="84"/>
      <c r="CV1049" s="84"/>
      <c r="CW1049" s="84"/>
      <c r="CX1049" s="10"/>
      <c r="CY1049" s="10"/>
      <c r="CZ1049" s="10"/>
      <c r="DA1049" s="10"/>
      <c r="DB1049" s="10"/>
      <c r="DC1049" s="10"/>
      <c r="DD1049" s="10"/>
      <c r="DE1049" s="10"/>
      <c r="DF1049" s="10"/>
      <c r="DG1049" s="10"/>
      <c r="DH1049" s="10"/>
      <c r="DI1049" s="10"/>
      <c r="DJ1049" s="10"/>
      <c r="DK1049" s="10"/>
      <c r="DL1049" s="10"/>
      <c r="DM1049" s="10"/>
      <c r="DN1049" s="10"/>
      <c r="DO1049" s="10"/>
      <c r="DP1049" s="10"/>
      <c r="DQ1049" s="10"/>
      <c r="DR1049" s="10"/>
      <c r="DS1049" s="10"/>
      <c r="DT1049" s="10"/>
      <c r="DU1049" s="10"/>
      <c r="DV1049" s="10"/>
      <c r="DW1049" s="10"/>
      <c r="DX1049" s="10"/>
      <c r="DY1049" s="10"/>
      <c r="DZ1049" s="10"/>
      <c r="EA1049" s="10"/>
      <c r="EB1049" s="10"/>
      <c r="EC1049" s="10"/>
    </row>
    <row r="1050" spans="1:133" s="76" customFormat="1" ht="17" x14ac:dyDescent="0.2">
      <c r="A1050" s="100" t="str">
        <f>CONCATENATE(E1050," ",F1050)</f>
        <v>Canis sp.</v>
      </c>
      <c r="B1050" s="69" t="s">
        <v>1463</v>
      </c>
      <c r="C1050" s="63" t="s">
        <v>1586</v>
      </c>
      <c r="D1050" s="8" t="s">
        <v>2333</v>
      </c>
      <c r="E1050" s="172" t="s">
        <v>296</v>
      </c>
      <c r="F1050" s="172" t="s">
        <v>15</v>
      </c>
      <c r="G1050" s="63">
        <v>40449</v>
      </c>
      <c r="H1050" s="63">
        <v>98</v>
      </c>
      <c r="I1050" s="63" t="s">
        <v>1464</v>
      </c>
      <c r="J1050" s="63"/>
      <c r="K1050" s="63" t="s">
        <v>175</v>
      </c>
      <c r="L1050" s="175"/>
      <c r="M1050" s="63"/>
      <c r="N1050" s="63"/>
      <c r="O1050" s="63"/>
      <c r="P1050" s="63"/>
      <c r="Q1050" s="63" t="s">
        <v>1260</v>
      </c>
      <c r="R1050" s="63" t="s">
        <v>1514</v>
      </c>
      <c r="S1050" s="63" t="s">
        <v>2401</v>
      </c>
      <c r="T1050" s="63" t="s">
        <v>171</v>
      </c>
      <c r="U1050" s="63" t="s">
        <v>1256</v>
      </c>
      <c r="V1050" s="63"/>
      <c r="W1050" s="63"/>
      <c r="X1050" s="63"/>
      <c r="Y1050" s="63">
        <v>28.55</v>
      </c>
      <c r="Z1050" s="63"/>
      <c r="AA1050" s="182">
        <v>9969.6909271110235</v>
      </c>
      <c r="AB1050" s="61">
        <v>0.154</v>
      </c>
      <c r="AC1050" s="63" t="s">
        <v>1260</v>
      </c>
      <c r="AD1050" s="69" t="s">
        <v>1961</v>
      </c>
      <c r="AE1050" s="63"/>
      <c r="AF1050" s="63"/>
    </row>
    <row r="1051" spans="1:133" s="76" customFormat="1" ht="17" x14ac:dyDescent="0.2">
      <c r="A1051" s="100" t="str">
        <f>CONCATENATE(E1051," ",F1051)</f>
        <v>Canis sp.</v>
      </c>
      <c r="B1051" s="69" t="s">
        <v>1463</v>
      </c>
      <c r="C1051" s="63" t="s">
        <v>1586</v>
      </c>
      <c r="D1051" s="8" t="s">
        <v>2333</v>
      </c>
      <c r="E1051" s="172" t="s">
        <v>296</v>
      </c>
      <c r="F1051" s="172" t="s">
        <v>15</v>
      </c>
      <c r="G1051" s="63">
        <v>40449</v>
      </c>
      <c r="H1051" s="63">
        <v>102</v>
      </c>
      <c r="I1051" s="63" t="s">
        <v>1464</v>
      </c>
      <c r="J1051" s="63"/>
      <c r="K1051" s="63" t="s">
        <v>175</v>
      </c>
      <c r="L1051" s="175"/>
      <c r="M1051" s="63"/>
      <c r="N1051" s="63"/>
      <c r="O1051" s="63"/>
      <c r="P1051" s="63"/>
      <c r="Q1051" s="63" t="s">
        <v>1260</v>
      </c>
      <c r="R1051" s="63" t="s">
        <v>1514</v>
      </c>
      <c r="S1051" s="63" t="s">
        <v>2401</v>
      </c>
      <c r="T1051" s="63" t="s">
        <v>171</v>
      </c>
      <c r="U1051" s="63" t="s">
        <v>1256</v>
      </c>
      <c r="V1051" s="63"/>
      <c r="W1051" s="63"/>
      <c r="X1051" s="63"/>
      <c r="Y1051" s="63">
        <v>28.55</v>
      </c>
      <c r="Z1051" s="63"/>
      <c r="AA1051" s="182">
        <v>9969.6909271110235</v>
      </c>
      <c r="AB1051" s="61">
        <v>0.154</v>
      </c>
      <c r="AC1051" s="63" t="s">
        <v>1260</v>
      </c>
      <c r="AD1051" s="69" t="s">
        <v>1961</v>
      </c>
      <c r="AE1051" s="63"/>
      <c r="AF1051" s="63"/>
    </row>
    <row r="1052" spans="1:133" s="76" customFormat="1" ht="17" x14ac:dyDescent="0.2">
      <c r="A1052" s="100" t="str">
        <f>CONCATENATE(E1052," ",F1052)</f>
        <v>Canis sp.</v>
      </c>
      <c r="B1052" s="69" t="s">
        <v>1734</v>
      </c>
      <c r="C1052" s="63" t="s">
        <v>1586</v>
      </c>
      <c r="D1052" s="8" t="s">
        <v>2333</v>
      </c>
      <c r="E1052" s="106" t="s">
        <v>296</v>
      </c>
      <c r="F1052" s="106" t="s">
        <v>15</v>
      </c>
      <c r="G1052" s="69">
        <v>40540</v>
      </c>
      <c r="H1052" s="63">
        <v>65</v>
      </c>
      <c r="I1052" s="69" t="s">
        <v>599</v>
      </c>
      <c r="J1052" s="63" t="s">
        <v>600</v>
      </c>
      <c r="K1052" s="69" t="s">
        <v>1635</v>
      </c>
      <c r="L1052" s="175"/>
      <c r="M1052" s="134"/>
      <c r="N1052" s="61">
        <v>30.59</v>
      </c>
      <c r="O1052" s="61">
        <v>-98.64</v>
      </c>
      <c r="P1052" s="63">
        <v>100.5</v>
      </c>
      <c r="Q1052" s="69" t="s">
        <v>211</v>
      </c>
      <c r="R1052" s="69" t="s">
        <v>2376</v>
      </c>
      <c r="S1052" s="69"/>
      <c r="T1052" s="63" t="s">
        <v>171</v>
      </c>
      <c r="U1052" s="63" t="s">
        <v>13</v>
      </c>
      <c r="V1052" s="63"/>
      <c r="W1052" s="63"/>
      <c r="X1052" s="119">
        <v>12.42</v>
      </c>
      <c r="Y1052" s="119">
        <v>7.86</v>
      </c>
      <c r="Z1052" s="69"/>
      <c r="AA1052" s="179"/>
      <c r="AB1052" s="98"/>
      <c r="AC1052" s="69"/>
      <c r="AD1052" s="69" t="s">
        <v>1740</v>
      </c>
      <c r="AE1052" s="63"/>
      <c r="AF1052" s="63"/>
    </row>
    <row r="1053" spans="1:133" s="76" customFormat="1" ht="17" x14ac:dyDescent="0.2">
      <c r="A1053" s="100" t="str">
        <f>CONCATENATE(E1053," ",F1053)</f>
        <v>Canis sp.</v>
      </c>
      <c r="B1053" s="69" t="s">
        <v>1606</v>
      </c>
      <c r="C1053" s="69" t="s">
        <v>1586</v>
      </c>
      <c r="D1053" s="8" t="s">
        <v>2333</v>
      </c>
      <c r="E1053" s="106" t="s">
        <v>296</v>
      </c>
      <c r="F1053" s="106" t="s">
        <v>15</v>
      </c>
      <c r="G1053" s="69">
        <v>40541</v>
      </c>
      <c r="H1053" s="69">
        <v>232</v>
      </c>
      <c r="I1053" s="69" t="s">
        <v>1231</v>
      </c>
      <c r="J1053" s="63" t="s">
        <v>1232</v>
      </c>
      <c r="K1053" s="69" t="s">
        <v>470</v>
      </c>
      <c r="L1053" s="175"/>
      <c r="M1053" s="99"/>
      <c r="N1053" s="107"/>
      <c r="O1053" s="107"/>
      <c r="P1053" s="69"/>
      <c r="Q1053" s="69" t="s">
        <v>1609</v>
      </c>
      <c r="R1053" s="69" t="s">
        <v>114</v>
      </c>
      <c r="S1053" s="69"/>
      <c r="T1053" s="69" t="s">
        <v>166</v>
      </c>
      <c r="U1053" s="63" t="s">
        <v>13</v>
      </c>
      <c r="V1053" s="63"/>
      <c r="W1053" s="105"/>
      <c r="X1053" s="61">
        <v>6.53</v>
      </c>
      <c r="Y1053" s="61">
        <v>7.75</v>
      </c>
      <c r="Z1053" s="63"/>
      <c r="AA1053" s="137"/>
      <c r="AB1053" s="135"/>
      <c r="AC1053" s="105"/>
      <c r="AD1053" s="69" t="s">
        <v>1611</v>
      </c>
      <c r="AE1053" s="63"/>
      <c r="AF1053" s="63"/>
    </row>
    <row r="1054" spans="1:133" s="76" customFormat="1" ht="17" x14ac:dyDescent="0.2">
      <c r="A1054" s="100" t="str">
        <f>CONCATENATE(E1054," ",F1054)</f>
        <v>Canis sp.</v>
      </c>
      <c r="B1054" s="69" t="s">
        <v>1606</v>
      </c>
      <c r="C1054" s="69" t="s">
        <v>1586</v>
      </c>
      <c r="D1054" s="8" t="s">
        <v>2333</v>
      </c>
      <c r="E1054" s="106" t="s">
        <v>296</v>
      </c>
      <c r="F1054" s="106" t="s">
        <v>15</v>
      </c>
      <c r="G1054" s="69">
        <v>40541</v>
      </c>
      <c r="H1054" s="69">
        <v>233</v>
      </c>
      <c r="I1054" s="69" t="s">
        <v>1231</v>
      </c>
      <c r="J1054" s="63" t="s">
        <v>1232</v>
      </c>
      <c r="K1054" s="69" t="s">
        <v>470</v>
      </c>
      <c r="L1054" s="175"/>
      <c r="M1054" s="99"/>
      <c r="N1054" s="107"/>
      <c r="O1054" s="107"/>
      <c r="P1054" s="69"/>
      <c r="Q1054" s="69" t="s">
        <v>1609</v>
      </c>
      <c r="R1054" s="69" t="s">
        <v>114</v>
      </c>
      <c r="S1054" s="69"/>
      <c r="T1054" s="69" t="s">
        <v>171</v>
      </c>
      <c r="U1054" s="63" t="s">
        <v>13</v>
      </c>
      <c r="V1054" s="63"/>
      <c r="W1054" s="105"/>
      <c r="X1054" s="61">
        <v>9.42</v>
      </c>
      <c r="Y1054" s="61">
        <v>10.87</v>
      </c>
      <c r="Z1054" s="63"/>
      <c r="AA1054" s="137"/>
      <c r="AB1054" s="135"/>
      <c r="AC1054" s="105"/>
      <c r="AD1054" s="69" t="s">
        <v>1610</v>
      </c>
      <c r="AE1054" s="63"/>
      <c r="AF1054" s="63"/>
    </row>
    <row r="1055" spans="1:133" s="76" customFormat="1" ht="17" x14ac:dyDescent="0.2">
      <c r="A1055" s="100" t="str">
        <f>CONCATENATE(E1055," ",F1055)</f>
        <v>Canis sp.</v>
      </c>
      <c r="B1055" s="69" t="s">
        <v>1606</v>
      </c>
      <c r="C1055" s="8" t="s">
        <v>1586</v>
      </c>
      <c r="D1055" s="8" t="s">
        <v>2333</v>
      </c>
      <c r="E1055" s="106" t="s">
        <v>296</v>
      </c>
      <c r="F1055" s="106" t="s">
        <v>15</v>
      </c>
      <c r="G1055" s="69">
        <v>40541</v>
      </c>
      <c r="H1055" s="69">
        <v>234</v>
      </c>
      <c r="I1055" s="69" t="s">
        <v>1231</v>
      </c>
      <c r="J1055" s="63" t="s">
        <v>1232</v>
      </c>
      <c r="K1055" s="69" t="s">
        <v>470</v>
      </c>
      <c r="L1055" s="175"/>
      <c r="M1055" s="99"/>
      <c r="N1055" s="107"/>
      <c r="O1055" s="107"/>
      <c r="P1055" s="69"/>
      <c r="Q1055" s="69" t="s">
        <v>1614</v>
      </c>
      <c r="R1055" s="69" t="s">
        <v>114</v>
      </c>
      <c r="S1055" s="69"/>
      <c r="T1055" s="69" t="s">
        <v>166</v>
      </c>
      <c r="U1055" s="63" t="s">
        <v>13</v>
      </c>
      <c r="V1055" s="63"/>
      <c r="W1055" s="105"/>
      <c r="X1055" s="61">
        <v>11.36</v>
      </c>
      <c r="Y1055" s="61">
        <v>6.42</v>
      </c>
      <c r="Z1055" s="63"/>
      <c r="AA1055" s="137"/>
      <c r="AB1055" s="135"/>
      <c r="AC1055" s="105"/>
      <c r="AD1055" s="69" t="s">
        <v>1615</v>
      </c>
      <c r="AE1055" s="63"/>
      <c r="AF1055" s="63"/>
    </row>
    <row r="1056" spans="1:133" s="76" customFormat="1" ht="17" x14ac:dyDescent="0.2">
      <c r="A1056" s="100" t="str">
        <f>CONCATENATE(E1056," ",F1056)</f>
        <v>Canis sp.</v>
      </c>
      <c r="B1056" s="69" t="s">
        <v>1606</v>
      </c>
      <c r="C1056" s="69" t="s">
        <v>1586</v>
      </c>
      <c r="D1056" s="8" t="s">
        <v>2333</v>
      </c>
      <c r="E1056" s="106" t="s">
        <v>296</v>
      </c>
      <c r="F1056" s="106" t="s">
        <v>15</v>
      </c>
      <c r="G1056" s="69">
        <v>40541</v>
      </c>
      <c r="H1056" s="69">
        <v>212</v>
      </c>
      <c r="I1056" s="69" t="s">
        <v>1231</v>
      </c>
      <c r="J1056" s="63" t="s">
        <v>1232</v>
      </c>
      <c r="K1056" s="69" t="s">
        <v>470</v>
      </c>
      <c r="L1056" s="175"/>
      <c r="M1056" s="99"/>
      <c r="N1056" s="107"/>
      <c r="O1056" s="107"/>
      <c r="P1056" s="69"/>
      <c r="Q1056" s="69" t="s">
        <v>1612</v>
      </c>
      <c r="R1056" s="63" t="s">
        <v>374</v>
      </c>
      <c r="S1056" s="69"/>
      <c r="T1056" s="69" t="s">
        <v>171</v>
      </c>
      <c r="U1056" s="63" t="s">
        <v>13</v>
      </c>
      <c r="V1056" s="63"/>
      <c r="W1056" s="105"/>
      <c r="X1056" s="61">
        <v>34.94</v>
      </c>
      <c r="Y1056" s="61">
        <v>36.79</v>
      </c>
      <c r="Z1056" s="63"/>
      <c r="AA1056" s="182">
        <f>10^((3.76*(LOG(201.3)))+(-4.37))</f>
        <v>19608.871186245226</v>
      </c>
      <c r="AB1056" s="135"/>
      <c r="AC1056" s="63" t="s">
        <v>1314</v>
      </c>
      <c r="AD1056" s="69" t="s">
        <v>1613</v>
      </c>
      <c r="AE1056" s="63"/>
      <c r="AF1056" s="63"/>
    </row>
    <row r="1057" spans="1:32" s="76" customFormat="1" ht="17" x14ac:dyDescent="0.2">
      <c r="A1057" s="100" t="str">
        <f>CONCATENATE(E1057," ",F1057)</f>
        <v>Canis sp.</v>
      </c>
      <c r="B1057" s="69" t="s">
        <v>1606</v>
      </c>
      <c r="C1057" s="8" t="s">
        <v>1586</v>
      </c>
      <c r="D1057" s="8" t="s">
        <v>2333</v>
      </c>
      <c r="E1057" s="106" t="s">
        <v>296</v>
      </c>
      <c r="F1057" s="106" t="s">
        <v>15</v>
      </c>
      <c r="G1057" s="69">
        <v>40541</v>
      </c>
      <c r="H1057" s="69">
        <v>245</v>
      </c>
      <c r="I1057" s="69" t="s">
        <v>1231</v>
      </c>
      <c r="J1057" s="63" t="s">
        <v>1232</v>
      </c>
      <c r="K1057" s="69" t="s">
        <v>470</v>
      </c>
      <c r="L1057" s="175"/>
      <c r="M1057" s="99"/>
      <c r="N1057" s="107"/>
      <c r="O1057" s="107"/>
      <c r="P1057" s="69"/>
      <c r="Q1057" s="69" t="s">
        <v>1208</v>
      </c>
      <c r="R1057" s="69" t="s">
        <v>2388</v>
      </c>
      <c r="S1057" s="69"/>
      <c r="T1057" s="69" t="s">
        <v>166</v>
      </c>
      <c r="U1057" s="63" t="s">
        <v>13</v>
      </c>
      <c r="V1057" s="63"/>
      <c r="W1057" s="105"/>
      <c r="X1057" s="61">
        <v>12.81</v>
      </c>
      <c r="Y1057" s="61">
        <v>4.49</v>
      </c>
      <c r="Z1057" s="63"/>
      <c r="AA1057" s="137"/>
      <c r="AB1057" s="135"/>
      <c r="AC1057" s="105"/>
      <c r="AD1057" s="69" t="s">
        <v>1611</v>
      </c>
      <c r="AE1057" s="63"/>
      <c r="AF1057" s="63"/>
    </row>
    <row r="1058" spans="1:32" s="76" customFormat="1" ht="26" x14ac:dyDescent="0.2">
      <c r="A1058" s="100" t="str">
        <f>CONCATENATE(E1058," ",F1058)</f>
        <v>Canis sp.</v>
      </c>
      <c r="B1058" s="69" t="s">
        <v>1499</v>
      </c>
      <c r="C1058" s="63" t="s">
        <v>1586</v>
      </c>
      <c r="D1058" s="8" t="s">
        <v>2333</v>
      </c>
      <c r="E1058" s="172" t="s">
        <v>296</v>
      </c>
      <c r="F1058" s="172" t="s">
        <v>15</v>
      </c>
      <c r="G1058" s="63">
        <v>40618</v>
      </c>
      <c r="H1058" s="63">
        <v>244</v>
      </c>
      <c r="I1058" s="63" t="s">
        <v>1019</v>
      </c>
      <c r="J1058" s="63"/>
      <c r="K1058" s="63" t="s">
        <v>470</v>
      </c>
      <c r="L1058" s="175" t="s">
        <v>1501</v>
      </c>
      <c r="M1058" s="63"/>
      <c r="N1058" s="63"/>
      <c r="O1058" s="63"/>
      <c r="P1058" s="63"/>
      <c r="Q1058" s="63" t="s">
        <v>1298</v>
      </c>
      <c r="R1058" s="63" t="s">
        <v>1629</v>
      </c>
      <c r="S1058" s="63" t="s">
        <v>2358</v>
      </c>
      <c r="T1058" s="63" t="s">
        <v>166</v>
      </c>
      <c r="U1058" s="63" t="s">
        <v>1256</v>
      </c>
      <c r="V1058" s="63"/>
      <c r="W1058" s="63"/>
      <c r="X1058" s="63"/>
      <c r="Y1058" s="63">
        <v>27.68</v>
      </c>
      <c r="Z1058" s="63"/>
      <c r="AA1058" s="181">
        <f>10^((2.86*(LOG(Y1058)))+(-0.12))</f>
        <v>10106.365610691531</v>
      </c>
      <c r="AB1058" s="61">
        <v>0.14299999999999999</v>
      </c>
      <c r="AC1058" s="63" t="s">
        <v>1298</v>
      </c>
      <c r="AD1058" s="69" t="s">
        <v>1961</v>
      </c>
      <c r="AE1058" s="63"/>
      <c r="AF1058" s="63"/>
    </row>
    <row r="1059" spans="1:32" s="76" customFormat="1" ht="17" x14ac:dyDescent="0.2">
      <c r="A1059" s="100" t="str">
        <f>CONCATENATE(E1059," ",F1059)</f>
        <v>Canis sp.</v>
      </c>
      <c r="B1059" s="69" t="s">
        <v>1499</v>
      </c>
      <c r="C1059" s="63" t="s">
        <v>1586</v>
      </c>
      <c r="D1059" s="8" t="s">
        <v>2333</v>
      </c>
      <c r="E1059" s="172" t="s">
        <v>296</v>
      </c>
      <c r="F1059" s="172" t="s">
        <v>15</v>
      </c>
      <c r="G1059" s="63">
        <v>40618</v>
      </c>
      <c r="H1059" s="63">
        <v>225</v>
      </c>
      <c r="I1059" s="63" t="s">
        <v>1019</v>
      </c>
      <c r="J1059" s="63"/>
      <c r="K1059" s="63" t="s">
        <v>470</v>
      </c>
      <c r="L1059" s="175" t="s">
        <v>1500</v>
      </c>
      <c r="M1059" s="63"/>
      <c r="N1059" s="63"/>
      <c r="O1059" s="63"/>
      <c r="P1059" s="63"/>
      <c r="Q1059" s="63" t="s">
        <v>207</v>
      </c>
      <c r="R1059" s="69" t="s">
        <v>2363</v>
      </c>
      <c r="S1059" s="63"/>
      <c r="T1059" s="63" t="s">
        <v>171</v>
      </c>
      <c r="U1059" s="63" t="s">
        <v>1256</v>
      </c>
      <c r="V1059" s="63"/>
      <c r="W1059" s="63"/>
      <c r="X1059" s="63">
        <v>18.989999999999998</v>
      </c>
      <c r="Y1059" s="63"/>
      <c r="Z1059" s="63"/>
      <c r="AA1059" s="182">
        <v>10113.159326619239</v>
      </c>
      <c r="AB1059" s="61">
        <v>0.22900000000000001</v>
      </c>
      <c r="AC1059" s="63" t="s">
        <v>1271</v>
      </c>
      <c r="AD1059" s="69" t="s">
        <v>1961</v>
      </c>
      <c r="AE1059" s="63"/>
      <c r="AF1059" s="63"/>
    </row>
    <row r="1060" spans="1:32" s="76" customFormat="1" ht="26" x14ac:dyDescent="0.2">
      <c r="A1060" s="100" t="str">
        <f>CONCATENATE(E1060," ",F1060)</f>
        <v>Canis sp.</v>
      </c>
      <c r="B1060" s="69" t="s">
        <v>1499</v>
      </c>
      <c r="C1060" s="63" t="s">
        <v>1586</v>
      </c>
      <c r="D1060" s="8" t="s">
        <v>2333</v>
      </c>
      <c r="E1060" s="172" t="s">
        <v>296</v>
      </c>
      <c r="F1060" s="172" t="s">
        <v>15</v>
      </c>
      <c r="G1060" s="63">
        <v>40618</v>
      </c>
      <c r="H1060" s="63">
        <v>227</v>
      </c>
      <c r="I1060" s="63" t="s">
        <v>1019</v>
      </c>
      <c r="J1060" s="63"/>
      <c r="K1060" s="63" t="s">
        <v>470</v>
      </c>
      <c r="L1060" s="175" t="s">
        <v>1503</v>
      </c>
      <c r="M1060" s="63"/>
      <c r="N1060" s="63"/>
      <c r="O1060" s="63"/>
      <c r="P1060" s="63"/>
      <c r="Q1060" s="63" t="s">
        <v>207</v>
      </c>
      <c r="R1060" s="69" t="s">
        <v>2363</v>
      </c>
      <c r="S1060" s="63"/>
      <c r="T1060" s="63" t="s">
        <v>171</v>
      </c>
      <c r="U1060" s="63" t="s">
        <v>1256</v>
      </c>
      <c r="V1060" s="63"/>
      <c r="W1060" s="63"/>
      <c r="X1060" s="63">
        <v>18.989999999999998</v>
      </c>
      <c r="Y1060" s="63"/>
      <c r="Z1060" s="63"/>
      <c r="AA1060" s="182">
        <v>10113.159326619239</v>
      </c>
      <c r="AB1060" s="61">
        <v>0.22900000000000001</v>
      </c>
      <c r="AC1060" s="63" t="s">
        <v>1271</v>
      </c>
      <c r="AD1060" s="69" t="s">
        <v>1961</v>
      </c>
      <c r="AE1060" s="63"/>
      <c r="AF1060" s="63"/>
    </row>
    <row r="1061" spans="1:32" s="76" customFormat="1" ht="17" x14ac:dyDescent="0.2">
      <c r="A1061" s="100" t="str">
        <f>CONCATENATE(E1061," ",F1061)</f>
        <v>Canis sp.</v>
      </c>
      <c r="B1061" s="69" t="s">
        <v>1372</v>
      </c>
      <c r="C1061" s="63" t="s">
        <v>1586</v>
      </c>
      <c r="D1061" s="8" t="s">
        <v>2333</v>
      </c>
      <c r="E1061" s="172" t="s">
        <v>296</v>
      </c>
      <c r="F1061" s="172" t="s">
        <v>15</v>
      </c>
      <c r="G1061" s="63">
        <v>41229</v>
      </c>
      <c r="H1061" s="63">
        <v>721</v>
      </c>
      <c r="I1061" s="63" t="s">
        <v>1360</v>
      </c>
      <c r="J1061" s="63"/>
      <c r="K1061" s="63" t="s">
        <v>470</v>
      </c>
      <c r="L1061" s="175" t="s">
        <v>1374</v>
      </c>
      <c r="M1061" s="63"/>
      <c r="N1061" s="63"/>
      <c r="O1061" s="63"/>
      <c r="P1061" s="63"/>
      <c r="Q1061" s="63" t="s">
        <v>1298</v>
      </c>
      <c r="R1061" s="63" t="s">
        <v>1629</v>
      </c>
      <c r="S1061" s="63" t="s">
        <v>2358</v>
      </c>
      <c r="T1061" s="63" t="s">
        <v>166</v>
      </c>
      <c r="U1061" s="63" t="s">
        <v>1256</v>
      </c>
      <c r="V1061" s="63"/>
      <c r="W1061" s="63"/>
      <c r="X1061" s="63"/>
      <c r="Y1061" s="63">
        <v>27.68</v>
      </c>
      <c r="Z1061" s="63"/>
      <c r="AA1061" s="181">
        <f>10^((2.86*(LOG(Y1061)))+(-0.12))</f>
        <v>10106.365610691531</v>
      </c>
      <c r="AB1061" s="61">
        <v>0.14299999999999999</v>
      </c>
      <c r="AC1061" s="63" t="s">
        <v>1298</v>
      </c>
      <c r="AD1061" s="69" t="s">
        <v>1961</v>
      </c>
      <c r="AE1061" s="63"/>
      <c r="AF1061" s="63"/>
    </row>
    <row r="1062" spans="1:32" s="76" customFormat="1" ht="17" x14ac:dyDescent="0.2">
      <c r="A1062" s="100" t="str">
        <f>CONCATENATE(E1062," ",F1062)</f>
        <v>Canis sp.</v>
      </c>
      <c r="B1062" s="69" t="s">
        <v>1923</v>
      </c>
      <c r="C1062" s="63" t="s">
        <v>1586</v>
      </c>
      <c r="D1062" s="8" t="s">
        <v>2333</v>
      </c>
      <c r="E1062" s="172" t="s">
        <v>296</v>
      </c>
      <c r="F1062" s="172" t="s">
        <v>15</v>
      </c>
      <c r="G1062" s="63" t="s">
        <v>1535</v>
      </c>
      <c r="H1062" s="63">
        <v>7211</v>
      </c>
      <c r="I1062" s="63" t="s">
        <v>574</v>
      </c>
      <c r="J1062" s="63"/>
      <c r="K1062" s="63" t="s">
        <v>470</v>
      </c>
      <c r="L1062" s="175"/>
      <c r="M1062" s="63"/>
      <c r="N1062" s="63"/>
      <c r="O1062" s="63"/>
      <c r="P1062" s="63"/>
      <c r="Q1062" s="63" t="s">
        <v>1298</v>
      </c>
      <c r="R1062" s="63" t="s">
        <v>1629</v>
      </c>
      <c r="S1062" s="63" t="s">
        <v>2358</v>
      </c>
      <c r="T1062" s="63"/>
      <c r="U1062" s="63" t="s">
        <v>1256</v>
      </c>
      <c r="V1062" s="63"/>
      <c r="W1062" s="63"/>
      <c r="X1062" s="63"/>
      <c r="Y1062" s="63">
        <v>26.37</v>
      </c>
      <c r="Z1062" s="63"/>
      <c r="AA1062" s="181">
        <f>10^((2.86*(LOG(Y1062)))+(-0.12))</f>
        <v>8797.817953460788</v>
      </c>
      <c r="AB1062" s="61">
        <v>0.14299999999999999</v>
      </c>
      <c r="AC1062" s="63" t="s">
        <v>1298</v>
      </c>
      <c r="AD1062" s="69" t="s">
        <v>1961</v>
      </c>
      <c r="AE1062" s="63"/>
      <c r="AF1062" s="63"/>
    </row>
    <row r="1063" spans="1:32" s="76" customFormat="1" ht="17" x14ac:dyDescent="0.2">
      <c r="A1063" s="100" t="str">
        <f>CONCATENATE(E1063," ",F1063)</f>
        <v>Canis sp.</v>
      </c>
      <c r="B1063" s="69" t="s">
        <v>1923</v>
      </c>
      <c r="C1063" s="63" t="s">
        <v>1586</v>
      </c>
      <c r="D1063" s="8" t="s">
        <v>2333</v>
      </c>
      <c r="E1063" s="172" t="s">
        <v>296</v>
      </c>
      <c r="F1063" s="172" t="s">
        <v>15</v>
      </c>
      <c r="G1063" s="63" t="s">
        <v>1535</v>
      </c>
      <c r="H1063" s="63">
        <v>7212</v>
      </c>
      <c r="I1063" s="63" t="s">
        <v>574</v>
      </c>
      <c r="J1063" s="63"/>
      <c r="K1063" s="63" t="s">
        <v>470</v>
      </c>
      <c r="L1063" s="175"/>
      <c r="M1063" s="63"/>
      <c r="N1063" s="63"/>
      <c r="O1063" s="63"/>
      <c r="P1063" s="63"/>
      <c r="Q1063" s="63" t="s">
        <v>1331</v>
      </c>
      <c r="R1063" s="63" t="s">
        <v>2394</v>
      </c>
      <c r="S1063" s="63"/>
      <c r="T1063" s="63"/>
      <c r="U1063" s="63" t="s">
        <v>1256</v>
      </c>
      <c r="V1063" s="63"/>
      <c r="W1063" s="63"/>
      <c r="X1063" s="63">
        <v>17.91</v>
      </c>
      <c r="Y1063" s="63"/>
      <c r="Z1063" s="63"/>
      <c r="AA1063" s="182">
        <v>9052.3551588009359</v>
      </c>
      <c r="AB1063" s="61">
        <v>0.22800000000000001</v>
      </c>
      <c r="AC1063" s="63" t="s">
        <v>1331</v>
      </c>
      <c r="AD1063" s="69" t="s">
        <v>1961</v>
      </c>
      <c r="AE1063" s="63"/>
      <c r="AF1063" s="63"/>
    </row>
    <row r="1064" spans="1:32" s="76" customFormat="1" ht="17" x14ac:dyDescent="0.2">
      <c r="A1064" s="100" t="str">
        <f>CONCATENATE(E1064," ",F1064)</f>
        <v>Canis sp.</v>
      </c>
      <c r="B1064" s="69"/>
      <c r="C1064" s="63" t="s">
        <v>1586</v>
      </c>
      <c r="D1064" s="8" t="s">
        <v>2333</v>
      </c>
      <c r="E1064" s="172" t="s">
        <v>296</v>
      </c>
      <c r="F1064" s="172" t="s">
        <v>15</v>
      </c>
      <c r="G1064" s="63"/>
      <c r="H1064" s="63"/>
      <c r="I1064" s="63" t="s">
        <v>1504</v>
      </c>
      <c r="J1064" s="63"/>
      <c r="K1064" s="63" t="s">
        <v>1474</v>
      </c>
      <c r="L1064" s="175"/>
      <c r="M1064" s="63"/>
      <c r="N1064" s="63"/>
      <c r="O1064" s="63"/>
      <c r="P1064" s="63"/>
      <c r="Q1064" s="63" t="s">
        <v>1980</v>
      </c>
      <c r="R1064" s="69" t="s">
        <v>111</v>
      </c>
      <c r="S1064" s="69" t="s">
        <v>111</v>
      </c>
      <c r="T1064" s="63"/>
      <c r="U1064" s="63" t="s">
        <v>1256</v>
      </c>
      <c r="V1064" s="63"/>
      <c r="W1064" s="63"/>
      <c r="X1064" s="63">
        <v>22</v>
      </c>
      <c r="Y1064" s="119"/>
      <c r="Z1064" s="63"/>
      <c r="AA1064" s="182">
        <v>7879.5270277519548</v>
      </c>
      <c r="AB1064" s="61">
        <v>0.17</v>
      </c>
      <c r="AC1064" s="63" t="s">
        <v>1423</v>
      </c>
      <c r="AD1064" s="69" t="s">
        <v>1961</v>
      </c>
      <c r="AE1064" s="63"/>
      <c r="AF1064" s="63"/>
    </row>
    <row r="1065" spans="1:32" s="76" customFormat="1" ht="17" x14ac:dyDescent="0.2">
      <c r="A1065" s="100" t="str">
        <f>CONCATENATE(E1065," ",F1065)</f>
        <v>Canis sp.</v>
      </c>
      <c r="B1065" s="69"/>
      <c r="C1065" s="63" t="s">
        <v>1586</v>
      </c>
      <c r="D1065" s="8" t="s">
        <v>2333</v>
      </c>
      <c r="E1065" s="172" t="s">
        <v>296</v>
      </c>
      <c r="F1065" s="172" t="s">
        <v>15</v>
      </c>
      <c r="G1065" s="63"/>
      <c r="H1065" s="63"/>
      <c r="I1065" s="63" t="s">
        <v>1504</v>
      </c>
      <c r="J1065" s="63"/>
      <c r="K1065" s="63" t="s">
        <v>1474</v>
      </c>
      <c r="L1065" s="175"/>
      <c r="M1065" s="63"/>
      <c r="N1065" s="63"/>
      <c r="O1065" s="63"/>
      <c r="P1065" s="63"/>
      <c r="Q1065" s="63" t="s">
        <v>1980</v>
      </c>
      <c r="R1065" s="69" t="s">
        <v>111</v>
      </c>
      <c r="S1065" s="69" t="s">
        <v>111</v>
      </c>
      <c r="T1065" s="63"/>
      <c r="U1065" s="63" t="s">
        <v>1256</v>
      </c>
      <c r="V1065" s="63"/>
      <c r="W1065" s="63"/>
      <c r="X1065" s="63">
        <v>22</v>
      </c>
      <c r="Y1065" s="119"/>
      <c r="Z1065" s="63"/>
      <c r="AA1065" s="182">
        <v>7879.5270277519548</v>
      </c>
      <c r="AB1065" s="61">
        <v>0.17</v>
      </c>
      <c r="AC1065" s="63" t="s">
        <v>1423</v>
      </c>
      <c r="AD1065" s="69" t="s">
        <v>1961</v>
      </c>
      <c r="AE1065" s="63"/>
      <c r="AF1065" s="63"/>
    </row>
    <row r="1066" spans="1:32" s="76" customFormat="1" ht="17" x14ac:dyDescent="0.2">
      <c r="A1066" s="100" t="str">
        <f>CONCATENATE(E1066," ",F1066)</f>
        <v>Canis sp.</v>
      </c>
      <c r="B1066" s="69"/>
      <c r="C1066" s="63" t="s">
        <v>1586</v>
      </c>
      <c r="D1066" s="8" t="s">
        <v>2333</v>
      </c>
      <c r="E1066" s="172" t="s">
        <v>296</v>
      </c>
      <c r="F1066" s="172" t="s">
        <v>15</v>
      </c>
      <c r="G1066" s="63"/>
      <c r="H1066" s="63"/>
      <c r="I1066" s="63" t="s">
        <v>1504</v>
      </c>
      <c r="J1066" s="63"/>
      <c r="K1066" s="63" t="s">
        <v>1474</v>
      </c>
      <c r="L1066" s="175"/>
      <c r="M1066" s="63"/>
      <c r="N1066" s="63"/>
      <c r="O1066" s="63"/>
      <c r="P1066" s="63"/>
      <c r="Q1066" s="63" t="s">
        <v>1498</v>
      </c>
      <c r="R1066" s="63" t="s">
        <v>2031</v>
      </c>
      <c r="S1066" s="63" t="s">
        <v>2031</v>
      </c>
      <c r="T1066" s="63"/>
      <c r="U1066" s="63" t="s">
        <v>1256</v>
      </c>
      <c r="V1066" s="63"/>
      <c r="W1066" s="63"/>
      <c r="X1066" s="63">
        <v>36.67</v>
      </c>
      <c r="Y1066" s="63"/>
      <c r="Z1066" s="63"/>
      <c r="AA1066" s="181">
        <f>10^((3.03*(LOG(X1066)))+(-0.87))</f>
        <v>7410.7481996637298</v>
      </c>
      <c r="AB1066" s="61">
        <v>0.16800000000000001</v>
      </c>
      <c r="AC1066" s="63" t="s">
        <v>1368</v>
      </c>
      <c r="AD1066" s="69" t="s">
        <v>1961</v>
      </c>
      <c r="AE1066" s="63"/>
      <c r="AF1066" s="63"/>
    </row>
    <row r="1067" spans="1:32" s="76" customFormat="1" ht="17" x14ac:dyDescent="0.2">
      <c r="A1067" s="100" t="str">
        <f>CONCATENATE(E1067," ",F1067)</f>
        <v>Canis sp.</v>
      </c>
      <c r="B1067" s="69"/>
      <c r="C1067" s="63" t="s">
        <v>1586</v>
      </c>
      <c r="D1067" s="8" t="s">
        <v>2333</v>
      </c>
      <c r="E1067" s="172" t="s">
        <v>296</v>
      </c>
      <c r="F1067" s="172" t="s">
        <v>15</v>
      </c>
      <c r="G1067" s="63"/>
      <c r="H1067" s="63"/>
      <c r="I1067" s="63" t="s">
        <v>1504</v>
      </c>
      <c r="J1067" s="63"/>
      <c r="K1067" s="63" t="s">
        <v>1474</v>
      </c>
      <c r="L1067" s="175"/>
      <c r="M1067" s="63"/>
      <c r="N1067" s="63"/>
      <c r="O1067" s="63"/>
      <c r="P1067" s="63"/>
      <c r="Q1067" s="63" t="s">
        <v>1498</v>
      </c>
      <c r="R1067" s="63" t="s">
        <v>2031</v>
      </c>
      <c r="S1067" s="63" t="s">
        <v>2031</v>
      </c>
      <c r="T1067" s="63"/>
      <c r="U1067" s="63" t="s">
        <v>1256</v>
      </c>
      <c r="V1067" s="63"/>
      <c r="W1067" s="63"/>
      <c r="X1067" s="63">
        <v>38.119999999999997</v>
      </c>
      <c r="Y1067" s="63"/>
      <c r="Z1067" s="63"/>
      <c r="AA1067" s="181">
        <f>10^((3.03*(LOG(X1067)))+(-0.87))</f>
        <v>8334.7631446020459</v>
      </c>
      <c r="AB1067" s="61">
        <v>0.16800000000000001</v>
      </c>
      <c r="AC1067" s="63" t="s">
        <v>1368</v>
      </c>
      <c r="AD1067" s="69" t="s">
        <v>1961</v>
      </c>
      <c r="AE1067" s="63"/>
      <c r="AF1067" s="63"/>
    </row>
    <row r="1068" spans="1:32" s="76" customFormat="1" ht="17" x14ac:dyDescent="0.2">
      <c r="A1068" s="100" t="str">
        <f>CONCATENATE(E1068," ",F1068)</f>
        <v>Canis sp.</v>
      </c>
      <c r="B1068" s="69"/>
      <c r="C1068" s="63" t="s">
        <v>1586</v>
      </c>
      <c r="D1068" s="8" t="s">
        <v>2333</v>
      </c>
      <c r="E1068" s="172" t="s">
        <v>296</v>
      </c>
      <c r="F1068" s="172" t="s">
        <v>15</v>
      </c>
      <c r="G1068" s="63"/>
      <c r="H1068" s="63"/>
      <c r="I1068" s="63" t="s">
        <v>1504</v>
      </c>
      <c r="J1068" s="63"/>
      <c r="K1068" s="63" t="s">
        <v>1474</v>
      </c>
      <c r="L1068" s="175"/>
      <c r="M1068" s="63"/>
      <c r="N1068" s="63"/>
      <c r="O1068" s="63"/>
      <c r="P1068" s="63"/>
      <c r="Q1068" s="63" t="s">
        <v>1402</v>
      </c>
      <c r="R1068" s="63" t="s">
        <v>1514</v>
      </c>
      <c r="S1068" s="63" t="s">
        <v>2453</v>
      </c>
      <c r="T1068" s="63"/>
      <c r="U1068" s="63" t="s">
        <v>1256</v>
      </c>
      <c r="V1068" s="63"/>
      <c r="W1068" s="63"/>
      <c r="X1068" s="63">
        <v>13.39</v>
      </c>
      <c r="Y1068" s="63"/>
      <c r="Z1068" s="63"/>
      <c r="AA1068" s="182">
        <v>4497.0533375561981</v>
      </c>
      <c r="AB1068" s="61">
        <v>0.193</v>
      </c>
      <c r="AC1068" s="63" t="s">
        <v>1402</v>
      </c>
      <c r="AD1068" s="69" t="s">
        <v>1961</v>
      </c>
      <c r="AE1068" s="63"/>
      <c r="AF1068" s="63"/>
    </row>
    <row r="1069" spans="1:32" s="76" customFormat="1" ht="17" x14ac:dyDescent="0.2">
      <c r="A1069" s="100" t="str">
        <f>CONCATENATE(E1069," ",F1069)</f>
        <v>Canis sp.</v>
      </c>
      <c r="B1069" s="69"/>
      <c r="C1069" s="63" t="s">
        <v>1586</v>
      </c>
      <c r="D1069" s="8" t="s">
        <v>2333</v>
      </c>
      <c r="E1069" s="172" t="s">
        <v>296</v>
      </c>
      <c r="F1069" s="172" t="s">
        <v>15</v>
      </c>
      <c r="G1069" s="63"/>
      <c r="H1069" s="63"/>
      <c r="I1069" s="63" t="s">
        <v>1504</v>
      </c>
      <c r="J1069" s="63"/>
      <c r="K1069" s="63" t="s">
        <v>1474</v>
      </c>
      <c r="L1069" s="175"/>
      <c r="M1069" s="63"/>
      <c r="N1069" s="63"/>
      <c r="O1069" s="63"/>
      <c r="P1069" s="63"/>
      <c r="Q1069" s="63" t="s">
        <v>1402</v>
      </c>
      <c r="R1069" s="63" t="s">
        <v>1514</v>
      </c>
      <c r="S1069" s="63" t="s">
        <v>2453</v>
      </c>
      <c r="T1069" s="63"/>
      <c r="U1069" s="63" t="s">
        <v>1256</v>
      </c>
      <c r="V1069" s="63"/>
      <c r="W1069" s="63"/>
      <c r="X1069" s="63">
        <v>16.239999999999998</v>
      </c>
      <c r="Y1069" s="63"/>
      <c r="Z1069" s="63"/>
      <c r="AA1069" s="182">
        <v>6940.5579715727008</v>
      </c>
      <c r="AB1069" s="61">
        <v>0.193</v>
      </c>
      <c r="AC1069" s="63" t="s">
        <v>1402</v>
      </c>
      <c r="AD1069" s="69" t="s">
        <v>1961</v>
      </c>
      <c r="AE1069" s="63"/>
      <c r="AF1069" s="63"/>
    </row>
    <row r="1070" spans="1:32" s="76" customFormat="1" ht="17" x14ac:dyDescent="0.2">
      <c r="A1070" s="100" t="str">
        <f>CONCATENATE(E1070," ",F1070)</f>
        <v>Canis sp.</v>
      </c>
      <c r="B1070" s="69"/>
      <c r="C1070" s="63" t="s">
        <v>1586</v>
      </c>
      <c r="D1070" s="8" t="s">
        <v>2333</v>
      </c>
      <c r="E1070" s="172" t="s">
        <v>296</v>
      </c>
      <c r="F1070" s="172" t="s">
        <v>15</v>
      </c>
      <c r="G1070" s="63"/>
      <c r="H1070" s="63"/>
      <c r="I1070" s="63" t="s">
        <v>1504</v>
      </c>
      <c r="J1070" s="63"/>
      <c r="K1070" s="63" t="s">
        <v>1474</v>
      </c>
      <c r="L1070" s="175"/>
      <c r="M1070" s="63"/>
      <c r="N1070" s="63"/>
      <c r="O1070" s="63"/>
      <c r="P1070" s="63"/>
      <c r="Q1070" s="63" t="s">
        <v>1402</v>
      </c>
      <c r="R1070" s="63" t="s">
        <v>1514</v>
      </c>
      <c r="S1070" s="63" t="s">
        <v>2453</v>
      </c>
      <c r="T1070" s="63"/>
      <c r="U1070" s="63" t="s">
        <v>1256</v>
      </c>
      <c r="V1070" s="63"/>
      <c r="W1070" s="63"/>
      <c r="X1070" s="63">
        <v>16.350000000000001</v>
      </c>
      <c r="Y1070" s="63"/>
      <c r="Z1070" s="63"/>
      <c r="AA1070" s="182">
        <v>7046.7266984267726</v>
      </c>
      <c r="AB1070" s="61">
        <v>0.193</v>
      </c>
      <c r="AC1070" s="63" t="s">
        <v>1402</v>
      </c>
      <c r="AD1070" s="69" t="s">
        <v>1961</v>
      </c>
      <c r="AE1070" s="63"/>
      <c r="AF1070" s="63"/>
    </row>
    <row r="1071" spans="1:32" s="76" customFormat="1" ht="17" x14ac:dyDescent="0.2">
      <c r="A1071" s="100" t="str">
        <f>CONCATENATE(E1071," ",F1071)</f>
        <v>Canis sp.</v>
      </c>
      <c r="B1071" s="69"/>
      <c r="C1071" s="63" t="s">
        <v>1586</v>
      </c>
      <c r="D1071" s="8" t="s">
        <v>2333</v>
      </c>
      <c r="E1071" s="172" t="s">
        <v>296</v>
      </c>
      <c r="F1071" s="172" t="s">
        <v>15</v>
      </c>
      <c r="G1071" s="63"/>
      <c r="H1071" s="63"/>
      <c r="I1071" s="63" t="s">
        <v>1504</v>
      </c>
      <c r="J1071" s="63"/>
      <c r="K1071" s="63" t="s">
        <v>1474</v>
      </c>
      <c r="L1071" s="175"/>
      <c r="M1071" s="63"/>
      <c r="N1071" s="63"/>
      <c r="O1071" s="63"/>
      <c r="P1071" s="63"/>
      <c r="Q1071" s="63" t="s">
        <v>207</v>
      </c>
      <c r="R1071" s="69" t="s">
        <v>2363</v>
      </c>
      <c r="S1071" s="63"/>
      <c r="T1071" s="63"/>
      <c r="U1071" s="63" t="s">
        <v>1256</v>
      </c>
      <c r="V1071" s="63"/>
      <c r="W1071" s="63"/>
      <c r="X1071" s="63">
        <v>20.88</v>
      </c>
      <c r="Y1071" s="63"/>
      <c r="Z1071" s="63"/>
      <c r="AA1071" s="182">
        <v>13274.102653505848</v>
      </c>
      <c r="AB1071" s="61">
        <v>0.22900000000000001</v>
      </c>
      <c r="AC1071" s="63" t="s">
        <v>1271</v>
      </c>
      <c r="AD1071" s="69" t="s">
        <v>1961</v>
      </c>
      <c r="AE1071" s="63"/>
      <c r="AF1071" s="63"/>
    </row>
    <row r="1072" spans="1:32" s="76" customFormat="1" ht="17" x14ac:dyDescent="0.2">
      <c r="A1072" s="100" t="str">
        <f>CONCATENATE(E1072," ",F1072)</f>
        <v>Canis sp.</v>
      </c>
      <c r="B1072" s="69"/>
      <c r="C1072" s="63" t="s">
        <v>1586</v>
      </c>
      <c r="D1072" s="8" t="s">
        <v>2333</v>
      </c>
      <c r="E1072" s="172" t="s">
        <v>296</v>
      </c>
      <c r="F1072" s="172" t="s">
        <v>15</v>
      </c>
      <c r="G1072" s="63"/>
      <c r="H1072" s="63"/>
      <c r="I1072" s="63" t="s">
        <v>1504</v>
      </c>
      <c r="J1072" s="63"/>
      <c r="K1072" s="63" t="s">
        <v>1474</v>
      </c>
      <c r="L1072" s="175"/>
      <c r="M1072" s="63"/>
      <c r="N1072" s="63"/>
      <c r="O1072" s="63"/>
      <c r="P1072" s="63"/>
      <c r="Q1072" s="63" t="s">
        <v>207</v>
      </c>
      <c r="R1072" s="69" t="s">
        <v>2363</v>
      </c>
      <c r="S1072" s="63"/>
      <c r="T1072" s="63"/>
      <c r="U1072" s="63" t="s">
        <v>1256</v>
      </c>
      <c r="V1072" s="63"/>
      <c r="W1072" s="63"/>
      <c r="X1072" s="63">
        <v>20.94</v>
      </c>
      <c r="Y1072" s="63"/>
      <c r="Z1072" s="63"/>
      <c r="AA1072" s="182">
        <v>13383.738308203281</v>
      </c>
      <c r="AB1072" s="61">
        <v>0.22900000000000001</v>
      </c>
      <c r="AC1072" s="63" t="s">
        <v>1271</v>
      </c>
      <c r="AD1072" s="69" t="s">
        <v>1961</v>
      </c>
      <c r="AE1072" s="63"/>
      <c r="AF1072" s="63"/>
    </row>
    <row r="1073" spans="1:130" s="76" customFormat="1" ht="17" x14ac:dyDescent="0.2">
      <c r="A1073" s="100" t="str">
        <f>CONCATENATE(E1073," ",F1073)</f>
        <v>Canis sp.</v>
      </c>
      <c r="B1073" s="69"/>
      <c r="C1073" s="63" t="s">
        <v>1586</v>
      </c>
      <c r="D1073" s="8" t="s">
        <v>2333</v>
      </c>
      <c r="E1073" s="172" t="s">
        <v>296</v>
      </c>
      <c r="F1073" s="172" t="s">
        <v>15</v>
      </c>
      <c r="G1073" s="63"/>
      <c r="H1073" s="63"/>
      <c r="I1073" s="63" t="s">
        <v>1504</v>
      </c>
      <c r="J1073" s="63"/>
      <c r="K1073" s="63" t="s">
        <v>1474</v>
      </c>
      <c r="L1073" s="175"/>
      <c r="M1073" s="63"/>
      <c r="N1073" s="63"/>
      <c r="O1073" s="63"/>
      <c r="P1073" s="63"/>
      <c r="Q1073" s="63" t="s">
        <v>207</v>
      </c>
      <c r="R1073" s="69" t="s">
        <v>2363</v>
      </c>
      <c r="S1073" s="63"/>
      <c r="T1073" s="63"/>
      <c r="U1073" s="63" t="s">
        <v>1256</v>
      </c>
      <c r="V1073" s="63"/>
      <c r="W1073" s="63"/>
      <c r="X1073" s="63">
        <v>21.17</v>
      </c>
      <c r="Y1073" s="63"/>
      <c r="Z1073" s="63"/>
      <c r="AA1073" s="182">
        <v>13809.467676407721</v>
      </c>
      <c r="AB1073" s="61">
        <v>0.22900000000000001</v>
      </c>
      <c r="AC1073" s="63" t="s">
        <v>1271</v>
      </c>
      <c r="AD1073" s="69" t="s">
        <v>1961</v>
      </c>
      <c r="AE1073" s="63"/>
      <c r="AF1073" s="63"/>
    </row>
    <row r="1074" spans="1:130" s="76" customFormat="1" ht="17" x14ac:dyDescent="0.2">
      <c r="A1074" s="100" t="str">
        <f>CONCATENATE(E1074," ",F1074)</f>
        <v>Canis sp.</v>
      </c>
      <c r="B1074" s="69"/>
      <c r="C1074" s="63" t="s">
        <v>1586</v>
      </c>
      <c r="D1074" s="8" t="s">
        <v>2333</v>
      </c>
      <c r="E1074" s="172" t="s">
        <v>296</v>
      </c>
      <c r="F1074" s="172" t="s">
        <v>15</v>
      </c>
      <c r="G1074" s="63"/>
      <c r="H1074" s="63"/>
      <c r="I1074" s="63" t="s">
        <v>1504</v>
      </c>
      <c r="J1074" s="63"/>
      <c r="K1074" s="63" t="s">
        <v>1474</v>
      </c>
      <c r="L1074" s="175"/>
      <c r="M1074" s="63"/>
      <c r="N1074" s="63"/>
      <c r="O1074" s="63"/>
      <c r="P1074" s="63"/>
      <c r="Q1074" s="63" t="s">
        <v>207</v>
      </c>
      <c r="R1074" s="69" t="s">
        <v>2363</v>
      </c>
      <c r="S1074" s="63"/>
      <c r="T1074" s="63"/>
      <c r="U1074" s="63" t="s">
        <v>1256</v>
      </c>
      <c r="V1074" s="63"/>
      <c r="W1074" s="63"/>
      <c r="X1074" s="63">
        <v>21.2</v>
      </c>
      <c r="Y1074" s="63"/>
      <c r="Z1074" s="63"/>
      <c r="AA1074" s="182">
        <v>13865.638829371783</v>
      </c>
      <c r="AB1074" s="61">
        <v>0.22900000000000001</v>
      </c>
      <c r="AC1074" s="63" t="s">
        <v>1271</v>
      </c>
      <c r="AD1074" s="69" t="s">
        <v>1961</v>
      </c>
      <c r="AE1074" s="63"/>
      <c r="AF1074" s="63"/>
    </row>
    <row r="1075" spans="1:130" s="76" customFormat="1" ht="17" x14ac:dyDescent="0.2">
      <c r="A1075" s="100" t="str">
        <f>CONCATENATE(E1075," ",F1075)</f>
        <v>Canis sp.</v>
      </c>
      <c r="B1075" s="69"/>
      <c r="C1075" s="63" t="s">
        <v>1586</v>
      </c>
      <c r="D1075" s="8" t="s">
        <v>2333</v>
      </c>
      <c r="E1075" s="172" t="s">
        <v>296</v>
      </c>
      <c r="F1075" s="172" t="s">
        <v>15</v>
      </c>
      <c r="G1075" s="63"/>
      <c r="H1075" s="63"/>
      <c r="I1075" s="63" t="s">
        <v>1504</v>
      </c>
      <c r="J1075" s="63"/>
      <c r="K1075" s="63" t="s">
        <v>1474</v>
      </c>
      <c r="L1075" s="175"/>
      <c r="M1075" s="63"/>
      <c r="N1075" s="63"/>
      <c r="O1075" s="63"/>
      <c r="P1075" s="63"/>
      <c r="Q1075" s="63" t="s">
        <v>207</v>
      </c>
      <c r="R1075" s="69" t="s">
        <v>2363</v>
      </c>
      <c r="S1075" s="63"/>
      <c r="T1075" s="63"/>
      <c r="U1075" s="63" t="s">
        <v>1256</v>
      </c>
      <c r="V1075" s="63"/>
      <c r="W1075" s="63"/>
      <c r="X1075" s="63">
        <v>17.47</v>
      </c>
      <c r="Y1075" s="63"/>
      <c r="Z1075" s="63"/>
      <c r="AA1075" s="182">
        <v>7962.057334422846</v>
      </c>
      <c r="AB1075" s="61">
        <v>0.22900000000000001</v>
      </c>
      <c r="AC1075" s="63" t="s">
        <v>1271</v>
      </c>
      <c r="AD1075" s="69" t="s">
        <v>1961</v>
      </c>
      <c r="AE1075" s="63"/>
      <c r="AF1075" s="63"/>
    </row>
    <row r="1076" spans="1:130" s="76" customFormat="1" ht="17" x14ac:dyDescent="0.2">
      <c r="A1076" s="100" t="str">
        <f>CONCATENATE(E1076," ",F1076)</f>
        <v>Canis sp.</v>
      </c>
      <c r="B1076" s="69"/>
      <c r="C1076" s="63" t="s">
        <v>1586</v>
      </c>
      <c r="D1076" s="8" t="s">
        <v>2333</v>
      </c>
      <c r="E1076" s="172" t="s">
        <v>296</v>
      </c>
      <c r="F1076" s="172" t="s">
        <v>15</v>
      </c>
      <c r="G1076" s="63"/>
      <c r="H1076" s="63"/>
      <c r="I1076" s="63" t="s">
        <v>1504</v>
      </c>
      <c r="J1076" s="63"/>
      <c r="K1076" s="63" t="s">
        <v>1474</v>
      </c>
      <c r="L1076" s="175"/>
      <c r="M1076" s="63"/>
      <c r="N1076" s="63"/>
      <c r="O1076" s="63"/>
      <c r="P1076" s="63"/>
      <c r="Q1076" s="63" t="s">
        <v>1349</v>
      </c>
      <c r="R1076" s="63" t="s">
        <v>374</v>
      </c>
      <c r="S1076" s="63"/>
      <c r="T1076" s="63"/>
      <c r="U1076" s="63" t="s">
        <v>1256</v>
      </c>
      <c r="V1076" s="63"/>
      <c r="W1076" s="63"/>
      <c r="X1076" s="63">
        <v>23.76</v>
      </c>
      <c r="Y1076" s="63"/>
      <c r="Z1076" s="63"/>
      <c r="AA1076" s="182">
        <v>7694.9725539098636</v>
      </c>
      <c r="AB1076" s="61">
        <v>0.23599999999999999</v>
      </c>
      <c r="AC1076" s="63" t="s">
        <v>1349</v>
      </c>
      <c r="AD1076" s="69" t="s">
        <v>1961</v>
      </c>
      <c r="AE1076" s="63"/>
      <c r="AF1076" s="63"/>
    </row>
    <row r="1077" spans="1:130" s="76" customFormat="1" ht="17" x14ac:dyDescent="0.2">
      <c r="A1077" s="100" t="str">
        <f>CONCATENATE(E1077," ",F1077)</f>
        <v>Canis sp.</v>
      </c>
      <c r="B1077" s="69"/>
      <c r="C1077" s="63" t="s">
        <v>1586</v>
      </c>
      <c r="D1077" s="8" t="s">
        <v>2333</v>
      </c>
      <c r="E1077" s="172" t="s">
        <v>296</v>
      </c>
      <c r="F1077" s="172" t="s">
        <v>15</v>
      </c>
      <c r="G1077" s="63"/>
      <c r="H1077" s="63"/>
      <c r="I1077" s="63" t="s">
        <v>1504</v>
      </c>
      <c r="J1077" s="63"/>
      <c r="K1077" s="63" t="s">
        <v>1474</v>
      </c>
      <c r="L1077" s="175"/>
      <c r="M1077" s="63"/>
      <c r="N1077" s="63"/>
      <c r="O1077" s="63"/>
      <c r="P1077" s="63"/>
      <c r="Q1077" s="63" t="s">
        <v>1349</v>
      </c>
      <c r="R1077" s="63" t="s">
        <v>374</v>
      </c>
      <c r="S1077" s="63"/>
      <c r="T1077" s="63"/>
      <c r="U1077" s="63" t="s">
        <v>1256</v>
      </c>
      <c r="V1077" s="63"/>
      <c r="W1077" s="63"/>
      <c r="X1077" s="63">
        <v>24.55</v>
      </c>
      <c r="Y1077" s="63"/>
      <c r="Z1077" s="63"/>
      <c r="AA1077" s="182">
        <v>8347.4041814567499</v>
      </c>
      <c r="AB1077" s="61">
        <v>0.23599999999999999</v>
      </c>
      <c r="AC1077" s="63" t="s">
        <v>1349</v>
      </c>
      <c r="AD1077" s="69" t="s">
        <v>1961</v>
      </c>
      <c r="AE1077" s="63"/>
      <c r="AF1077" s="63"/>
    </row>
    <row r="1078" spans="1:130" s="76" customFormat="1" ht="17" x14ac:dyDescent="0.2">
      <c r="A1078" s="100" t="str">
        <f>CONCATENATE(E1078," ",F1078)</f>
        <v>Urocyon cinereoargenteus</v>
      </c>
      <c r="B1078" s="69" t="s">
        <v>1520</v>
      </c>
      <c r="C1078" s="63" t="s">
        <v>1586</v>
      </c>
      <c r="D1078" s="63" t="s">
        <v>2333</v>
      </c>
      <c r="E1078" s="172" t="s">
        <v>1356</v>
      </c>
      <c r="F1078" s="172" t="s">
        <v>1458</v>
      </c>
      <c r="G1078" s="63">
        <v>40685</v>
      </c>
      <c r="H1078" s="63">
        <v>827</v>
      </c>
      <c r="I1078" s="63" t="s">
        <v>19</v>
      </c>
      <c r="J1078" s="63"/>
      <c r="K1078" s="63" t="s">
        <v>175</v>
      </c>
      <c r="L1078" s="175"/>
      <c r="M1078" s="63"/>
      <c r="N1078" s="63"/>
      <c r="O1078" s="63"/>
      <c r="P1078" s="63"/>
      <c r="Q1078" s="63" t="s">
        <v>1260</v>
      </c>
      <c r="R1078" s="63" t="s">
        <v>1514</v>
      </c>
      <c r="S1078" s="63" t="s">
        <v>2401</v>
      </c>
      <c r="T1078" s="63"/>
      <c r="U1078" s="63" t="s">
        <v>1256</v>
      </c>
      <c r="V1078" s="63"/>
      <c r="W1078" s="63"/>
      <c r="X1078" s="63"/>
      <c r="Y1078" s="63">
        <v>27.12</v>
      </c>
      <c r="Z1078" s="63"/>
      <c r="AA1078" s="182">
        <v>8794.7166525432003</v>
      </c>
      <c r="AB1078" s="61">
        <v>0.154</v>
      </c>
      <c r="AC1078" s="63" t="s">
        <v>1260</v>
      </c>
      <c r="AD1078" s="69" t="s">
        <v>1961</v>
      </c>
      <c r="AE1078" s="63"/>
      <c r="AF1078" s="63"/>
      <c r="BK1078" s="10"/>
      <c r="BL1078" s="10"/>
      <c r="BM1078" s="10"/>
      <c r="BN1078" s="10"/>
      <c r="BO1078" s="10"/>
      <c r="BP1078" s="10"/>
      <c r="BQ1078" s="10"/>
      <c r="BR1078" s="10"/>
      <c r="BS1078" s="10"/>
      <c r="BT1078" s="10"/>
      <c r="BU1078" s="10"/>
      <c r="BV1078" s="10"/>
      <c r="BW1078" s="10"/>
      <c r="BX1078" s="10"/>
      <c r="BY1078" s="10"/>
      <c r="BZ1078" s="10"/>
      <c r="CA1078" s="10"/>
      <c r="CB1078" s="10"/>
      <c r="CC1078" s="10"/>
      <c r="CD1078" s="10"/>
      <c r="CE1078" s="10"/>
      <c r="CF1078" s="10"/>
      <c r="CG1078" s="10"/>
      <c r="CH1078" s="10"/>
      <c r="CI1078" s="10"/>
      <c r="CJ1078" s="10"/>
      <c r="CK1078" s="10"/>
      <c r="CL1078" s="10"/>
      <c r="CM1078" s="10"/>
      <c r="CN1078" s="10"/>
      <c r="CO1078" s="10"/>
      <c r="CP1078" s="10"/>
      <c r="CQ1078" s="10"/>
      <c r="CR1078" s="10"/>
      <c r="CS1078" s="10"/>
      <c r="CT1078" s="10"/>
      <c r="CU1078" s="10"/>
      <c r="CV1078" s="10"/>
      <c r="CW1078" s="10"/>
      <c r="CX1078" s="10"/>
      <c r="CY1078" s="10"/>
      <c r="CZ1078" s="10"/>
      <c r="DA1078" s="10"/>
      <c r="DB1078" s="10"/>
      <c r="DC1078" s="10"/>
      <c r="DD1078" s="10"/>
      <c r="DE1078" s="10"/>
      <c r="DF1078" s="10"/>
      <c r="DG1078" s="10"/>
      <c r="DH1078" s="10"/>
      <c r="DI1078" s="10"/>
      <c r="DJ1078" s="10"/>
      <c r="DK1078" s="10"/>
      <c r="DL1078" s="10"/>
      <c r="DM1078" s="10"/>
      <c r="DN1078" s="10"/>
      <c r="DO1078" s="10"/>
      <c r="DP1078" s="10"/>
      <c r="DQ1078" s="10"/>
      <c r="DR1078" s="10"/>
      <c r="DS1078" s="10"/>
      <c r="DT1078" s="10"/>
      <c r="DU1078" s="10"/>
      <c r="DV1078" s="10"/>
      <c r="DW1078" s="10"/>
      <c r="DX1078" s="10"/>
      <c r="DY1078" s="10"/>
      <c r="DZ1078" s="10"/>
    </row>
    <row r="1079" spans="1:130" s="76" customFormat="1" ht="17" x14ac:dyDescent="0.2">
      <c r="A1079" s="100" t="str">
        <f>CONCATENATE(E1079," ",F1079)</f>
        <v>Urocyon cinereoargenteus</v>
      </c>
      <c r="B1079" s="69" t="s">
        <v>1455</v>
      </c>
      <c r="C1079" s="63" t="s">
        <v>1586</v>
      </c>
      <c r="D1079" s="63" t="s">
        <v>2333</v>
      </c>
      <c r="E1079" s="172" t="s">
        <v>1356</v>
      </c>
      <c r="F1079" s="172" t="s">
        <v>1458</v>
      </c>
      <c r="G1079" s="63">
        <v>41343</v>
      </c>
      <c r="H1079" s="63">
        <v>1</v>
      </c>
      <c r="I1079" s="63" t="s">
        <v>1459</v>
      </c>
      <c r="J1079" s="63"/>
      <c r="K1079" s="63" t="s">
        <v>175</v>
      </c>
      <c r="L1079" s="175" t="s">
        <v>1457</v>
      </c>
      <c r="M1079" s="63"/>
      <c r="N1079" s="63"/>
      <c r="O1079" s="63"/>
      <c r="P1079" s="63"/>
      <c r="Q1079" s="63" t="s">
        <v>1260</v>
      </c>
      <c r="R1079" s="63" t="s">
        <v>1514</v>
      </c>
      <c r="S1079" s="63" t="s">
        <v>2401</v>
      </c>
      <c r="T1079" s="63"/>
      <c r="U1079" s="63" t="s">
        <v>1256</v>
      </c>
      <c r="V1079" s="63"/>
      <c r="W1079" s="63"/>
      <c r="X1079" s="63"/>
      <c r="Y1079" s="63">
        <v>27.18</v>
      </c>
      <c r="Z1079" s="63"/>
      <c r="AA1079" s="182">
        <v>8842.2750014138965</v>
      </c>
      <c r="AB1079" s="61">
        <v>0.154</v>
      </c>
      <c r="AC1079" s="63" t="s">
        <v>1260</v>
      </c>
      <c r="AD1079" s="69" t="s">
        <v>1961</v>
      </c>
      <c r="AE1079" s="63"/>
      <c r="AF1079" s="63"/>
    </row>
    <row r="1080" spans="1:130" s="76" customFormat="1" ht="17" x14ac:dyDescent="0.2">
      <c r="A1080" s="100" t="str">
        <f>CONCATENATE(E1080," ",F1080)</f>
        <v>Urocyon cinereoargenteus</v>
      </c>
      <c r="B1080" s="69"/>
      <c r="C1080" s="63" t="s">
        <v>1586</v>
      </c>
      <c r="D1080" s="63" t="s">
        <v>2333</v>
      </c>
      <c r="E1080" s="172" t="s">
        <v>1356</v>
      </c>
      <c r="F1080" s="172" t="s">
        <v>1458</v>
      </c>
      <c r="G1080" s="63"/>
      <c r="H1080" s="63"/>
      <c r="I1080" s="63" t="s">
        <v>1473</v>
      </c>
      <c r="J1080" s="63"/>
      <c r="K1080" s="63" t="s">
        <v>1474</v>
      </c>
      <c r="L1080" s="175"/>
      <c r="M1080" s="63"/>
      <c r="N1080" s="63"/>
      <c r="O1080" s="63"/>
      <c r="P1080" s="63"/>
      <c r="Q1080" s="63" t="s">
        <v>1980</v>
      </c>
      <c r="R1080" s="69" t="s">
        <v>111</v>
      </c>
      <c r="S1080" s="69" t="s">
        <v>111</v>
      </c>
      <c r="T1080" s="63"/>
      <c r="U1080" s="63" t="s">
        <v>1256</v>
      </c>
      <c r="V1080" s="63"/>
      <c r="W1080" s="63"/>
      <c r="X1080" s="119"/>
      <c r="Y1080" s="63">
        <v>26.97</v>
      </c>
      <c r="Z1080" s="63"/>
      <c r="AA1080" s="182">
        <v>14837.46606484041</v>
      </c>
      <c r="AB1080" s="61">
        <v>0.17</v>
      </c>
      <c r="AC1080" s="63" t="s">
        <v>1423</v>
      </c>
      <c r="AD1080" s="69" t="s">
        <v>1961</v>
      </c>
      <c r="AE1080" s="63"/>
      <c r="AF1080" s="63"/>
    </row>
    <row r="1081" spans="1:130" s="76" customFormat="1" ht="17" x14ac:dyDescent="0.2">
      <c r="A1081" s="100" t="str">
        <f>CONCATENATE(E1081," ",F1081)</f>
        <v>Urocyon cinereoargenteus</v>
      </c>
      <c r="B1081" s="69"/>
      <c r="C1081" s="63" t="s">
        <v>1586</v>
      </c>
      <c r="D1081" s="63" t="s">
        <v>2333</v>
      </c>
      <c r="E1081" s="172" t="s">
        <v>1356</v>
      </c>
      <c r="F1081" s="172" t="s">
        <v>1458</v>
      </c>
      <c r="G1081" s="63"/>
      <c r="H1081" s="63"/>
      <c r="I1081" s="63" t="s">
        <v>1473</v>
      </c>
      <c r="J1081" s="63"/>
      <c r="K1081" s="63" t="s">
        <v>1474</v>
      </c>
      <c r="L1081" s="175"/>
      <c r="M1081" s="63"/>
      <c r="N1081" s="63"/>
      <c r="O1081" s="63"/>
      <c r="P1081" s="63"/>
      <c r="Q1081" s="63" t="s">
        <v>1498</v>
      </c>
      <c r="R1081" s="63" t="s">
        <v>2031</v>
      </c>
      <c r="S1081" s="63" t="s">
        <v>2031</v>
      </c>
      <c r="T1081" s="63"/>
      <c r="U1081" s="63" t="s">
        <v>1256</v>
      </c>
      <c r="V1081" s="63"/>
      <c r="W1081" s="63"/>
      <c r="X1081" s="63">
        <v>44.75</v>
      </c>
      <c r="Y1081" s="63"/>
      <c r="Z1081" s="63"/>
      <c r="AA1081" s="182">
        <v>13393.489882042884</v>
      </c>
      <c r="AB1081" s="61">
        <v>0.16800000000000001</v>
      </c>
      <c r="AC1081" s="63" t="s">
        <v>1368</v>
      </c>
      <c r="AD1081" s="69" t="s">
        <v>1961</v>
      </c>
      <c r="AE1081" s="63"/>
      <c r="AF1081" s="63"/>
    </row>
    <row r="1082" spans="1:130" s="76" customFormat="1" ht="17" x14ac:dyDescent="0.2">
      <c r="A1082" s="100" t="str">
        <f>CONCATENATE(E1082," ",F1082)</f>
        <v>Urocyon cinereoargenteus</v>
      </c>
      <c r="B1082" s="69"/>
      <c r="C1082" s="63" t="s">
        <v>1586</v>
      </c>
      <c r="D1082" s="63" t="s">
        <v>2333</v>
      </c>
      <c r="E1082" s="172" t="s">
        <v>1356</v>
      </c>
      <c r="F1082" s="172" t="s">
        <v>1458</v>
      </c>
      <c r="G1082" s="63"/>
      <c r="H1082" s="63"/>
      <c r="I1082" s="63" t="s">
        <v>1473</v>
      </c>
      <c r="J1082" s="63"/>
      <c r="K1082" s="63" t="s">
        <v>1474</v>
      </c>
      <c r="L1082" s="175"/>
      <c r="M1082" s="63"/>
      <c r="N1082" s="63"/>
      <c r="O1082" s="63"/>
      <c r="P1082" s="63"/>
      <c r="Q1082" s="63" t="s">
        <v>1498</v>
      </c>
      <c r="R1082" s="63" t="s">
        <v>2031</v>
      </c>
      <c r="S1082" s="63" t="s">
        <v>2031</v>
      </c>
      <c r="T1082" s="63"/>
      <c r="U1082" s="63" t="s">
        <v>1256</v>
      </c>
      <c r="V1082" s="63"/>
      <c r="W1082" s="63"/>
      <c r="X1082" s="63">
        <v>44.75</v>
      </c>
      <c r="Y1082" s="63"/>
      <c r="Z1082" s="63"/>
      <c r="AA1082" s="182">
        <v>13393.489882042884</v>
      </c>
      <c r="AB1082" s="61">
        <v>0.16800000000000001</v>
      </c>
      <c r="AC1082" s="63" t="s">
        <v>1368</v>
      </c>
      <c r="AD1082" s="69" t="s">
        <v>1961</v>
      </c>
      <c r="AE1082" s="63"/>
      <c r="AF1082" s="63"/>
    </row>
    <row r="1083" spans="1:130" s="76" customFormat="1" ht="17" x14ac:dyDescent="0.2">
      <c r="A1083" s="100" t="str">
        <f>CONCATENATE(E1083," ",F1083)</f>
        <v>Urocyon cinereoargenteus</v>
      </c>
      <c r="B1083" s="69"/>
      <c r="C1083" s="63" t="s">
        <v>1586</v>
      </c>
      <c r="D1083" s="63" t="s">
        <v>2333</v>
      </c>
      <c r="E1083" s="172" t="s">
        <v>1356</v>
      </c>
      <c r="F1083" s="172" t="s">
        <v>1458</v>
      </c>
      <c r="G1083" s="63"/>
      <c r="H1083" s="63"/>
      <c r="I1083" s="63" t="s">
        <v>1473</v>
      </c>
      <c r="J1083" s="63"/>
      <c r="K1083" s="63" t="s">
        <v>1474</v>
      </c>
      <c r="L1083" s="175"/>
      <c r="M1083" s="63"/>
      <c r="N1083" s="63"/>
      <c r="O1083" s="63"/>
      <c r="P1083" s="63"/>
      <c r="Q1083" s="63" t="s">
        <v>1260</v>
      </c>
      <c r="R1083" s="63" t="s">
        <v>1514</v>
      </c>
      <c r="S1083" s="63" t="s">
        <v>2401</v>
      </c>
      <c r="T1083" s="63"/>
      <c r="U1083" s="63" t="s">
        <v>1256</v>
      </c>
      <c r="V1083" s="63"/>
      <c r="W1083" s="63"/>
      <c r="X1083" s="63"/>
      <c r="Y1083" s="63">
        <v>22.8</v>
      </c>
      <c r="Z1083" s="63"/>
      <c r="AA1083" s="182">
        <v>5758.7714605207566</v>
      </c>
      <c r="AB1083" s="61">
        <v>0.154</v>
      </c>
      <c r="AC1083" s="63" t="s">
        <v>1260</v>
      </c>
      <c r="AD1083" s="69" t="s">
        <v>1961</v>
      </c>
      <c r="AE1083" s="63"/>
      <c r="AF1083" s="63"/>
    </row>
    <row r="1084" spans="1:130" s="76" customFormat="1" ht="17" x14ac:dyDescent="0.2">
      <c r="A1084" s="100" t="str">
        <f>CONCATENATE(E1084," ",F1084)</f>
        <v>Urocyon cinereoargenteus</v>
      </c>
      <c r="B1084" s="69"/>
      <c r="C1084" s="63" t="s">
        <v>1586</v>
      </c>
      <c r="D1084" s="63" t="s">
        <v>2333</v>
      </c>
      <c r="E1084" s="172" t="s">
        <v>1356</v>
      </c>
      <c r="F1084" s="172" t="s">
        <v>1458</v>
      </c>
      <c r="G1084" s="63"/>
      <c r="H1084" s="63"/>
      <c r="I1084" s="63" t="s">
        <v>1473</v>
      </c>
      <c r="J1084" s="63"/>
      <c r="K1084" s="63" t="s">
        <v>1474</v>
      </c>
      <c r="L1084" s="175"/>
      <c r="M1084" s="63"/>
      <c r="N1084" s="63"/>
      <c r="O1084" s="63"/>
      <c r="P1084" s="63"/>
      <c r="Q1084" s="63" t="s">
        <v>1260</v>
      </c>
      <c r="R1084" s="63" t="s">
        <v>1514</v>
      </c>
      <c r="S1084" s="63" t="s">
        <v>2401</v>
      </c>
      <c r="T1084" s="63"/>
      <c r="U1084" s="63" t="s">
        <v>1256</v>
      </c>
      <c r="V1084" s="63"/>
      <c r="W1084" s="63"/>
      <c r="X1084" s="63"/>
      <c r="Y1084" s="63">
        <v>25</v>
      </c>
      <c r="Z1084" s="63"/>
      <c r="AA1084" s="182">
        <v>7210.3500442730183</v>
      </c>
      <c r="AB1084" s="61">
        <v>0.154</v>
      </c>
      <c r="AC1084" s="63" t="s">
        <v>1260</v>
      </c>
      <c r="AD1084" s="69" t="s">
        <v>1961</v>
      </c>
      <c r="AE1084" s="63"/>
      <c r="AF1084" s="63"/>
    </row>
    <row r="1085" spans="1:130" s="76" customFormat="1" ht="17" x14ac:dyDescent="0.2">
      <c r="A1085" s="100" t="str">
        <f>CONCATENATE(E1085," ",F1085)</f>
        <v>Urocyon cinereoargenteus</v>
      </c>
      <c r="B1085" s="69"/>
      <c r="C1085" s="63" t="s">
        <v>1586</v>
      </c>
      <c r="D1085" s="63" t="s">
        <v>2333</v>
      </c>
      <c r="E1085" s="172" t="s">
        <v>1356</v>
      </c>
      <c r="F1085" s="172" t="s">
        <v>1458</v>
      </c>
      <c r="G1085" s="63"/>
      <c r="H1085" s="63"/>
      <c r="I1085" s="63" t="s">
        <v>1473</v>
      </c>
      <c r="J1085" s="63"/>
      <c r="K1085" s="63" t="s">
        <v>1474</v>
      </c>
      <c r="L1085" s="175"/>
      <c r="M1085" s="63"/>
      <c r="N1085" s="63"/>
      <c r="O1085" s="63"/>
      <c r="P1085" s="63"/>
      <c r="Q1085" s="63" t="s">
        <v>207</v>
      </c>
      <c r="R1085" s="69" t="s">
        <v>2363</v>
      </c>
      <c r="S1085" s="63"/>
      <c r="T1085" s="63"/>
      <c r="U1085" s="63" t="s">
        <v>1256</v>
      </c>
      <c r="V1085" s="63"/>
      <c r="W1085" s="63"/>
      <c r="X1085" s="63">
        <v>18.13</v>
      </c>
      <c r="Y1085" s="63"/>
      <c r="Z1085" s="63"/>
      <c r="AA1085" s="182">
        <v>8855.050416837681</v>
      </c>
      <c r="AB1085" s="61">
        <v>0.22900000000000001</v>
      </c>
      <c r="AC1085" s="63" t="s">
        <v>1271</v>
      </c>
      <c r="AD1085" s="69" t="s">
        <v>1961</v>
      </c>
      <c r="AE1085" s="63"/>
      <c r="AF1085" s="63"/>
    </row>
    <row r="1086" spans="1:130" s="76" customFormat="1" ht="17" x14ac:dyDescent="0.2">
      <c r="A1086" s="100" t="str">
        <f>CONCATENATE(E1086," ",F1086)</f>
        <v>Urocyon cinereoargenteus</v>
      </c>
      <c r="B1086" s="69"/>
      <c r="C1086" s="63" t="s">
        <v>1586</v>
      </c>
      <c r="D1086" s="63" t="s">
        <v>2333</v>
      </c>
      <c r="E1086" s="172" t="s">
        <v>1356</v>
      </c>
      <c r="F1086" s="172" t="s">
        <v>1458</v>
      </c>
      <c r="G1086" s="63"/>
      <c r="H1086" s="63"/>
      <c r="I1086" s="63" t="s">
        <v>1473</v>
      </c>
      <c r="J1086" s="63"/>
      <c r="K1086" s="63" t="s">
        <v>1474</v>
      </c>
      <c r="L1086" s="175"/>
      <c r="M1086" s="63"/>
      <c r="N1086" s="63"/>
      <c r="O1086" s="63"/>
      <c r="P1086" s="63"/>
      <c r="Q1086" s="63" t="s">
        <v>207</v>
      </c>
      <c r="R1086" s="69" t="s">
        <v>2363</v>
      </c>
      <c r="S1086" s="63"/>
      <c r="T1086" s="63"/>
      <c r="U1086" s="63" t="s">
        <v>1256</v>
      </c>
      <c r="V1086" s="63"/>
      <c r="W1086" s="63"/>
      <c r="X1086" s="63">
        <v>19.14</v>
      </c>
      <c r="Y1086" s="63"/>
      <c r="Z1086" s="63"/>
      <c r="AA1086" s="182">
        <v>10343.840416913414</v>
      </c>
      <c r="AB1086" s="61">
        <v>0.22900000000000001</v>
      </c>
      <c r="AC1086" s="63" t="s">
        <v>1271</v>
      </c>
      <c r="AD1086" s="69" t="s">
        <v>1961</v>
      </c>
      <c r="AE1086" s="63"/>
      <c r="AF1086" s="63"/>
    </row>
    <row r="1087" spans="1:130" s="76" customFormat="1" ht="17" x14ac:dyDescent="0.2">
      <c r="A1087" s="100" t="str">
        <f>CONCATENATE(E1087," ",F1087)</f>
        <v>Urocyon cinereoargenteus</v>
      </c>
      <c r="B1087" s="69"/>
      <c r="C1087" s="63" t="s">
        <v>1586</v>
      </c>
      <c r="D1087" s="63" t="s">
        <v>2333</v>
      </c>
      <c r="E1087" s="172" t="s">
        <v>1356</v>
      </c>
      <c r="F1087" s="172" t="s">
        <v>1458</v>
      </c>
      <c r="G1087" s="63"/>
      <c r="H1087" s="63"/>
      <c r="I1087" s="63" t="s">
        <v>1473</v>
      </c>
      <c r="J1087" s="63"/>
      <c r="K1087" s="63" t="s">
        <v>1474</v>
      </c>
      <c r="L1087" s="175"/>
      <c r="M1087" s="63"/>
      <c r="N1087" s="63"/>
      <c r="O1087" s="63"/>
      <c r="P1087" s="63"/>
      <c r="Q1087" s="63" t="s">
        <v>207</v>
      </c>
      <c r="R1087" s="69" t="s">
        <v>2363</v>
      </c>
      <c r="S1087" s="63"/>
      <c r="T1087" s="63"/>
      <c r="U1087" s="63" t="s">
        <v>1256</v>
      </c>
      <c r="V1087" s="63"/>
      <c r="W1087" s="63"/>
      <c r="X1087" s="63">
        <v>19.14</v>
      </c>
      <c r="Y1087" s="63"/>
      <c r="Z1087" s="63"/>
      <c r="AA1087" s="182">
        <v>10343.840416913414</v>
      </c>
      <c r="AB1087" s="61">
        <v>0.22900000000000001</v>
      </c>
      <c r="AC1087" s="63" t="s">
        <v>1271</v>
      </c>
      <c r="AD1087" s="69" t="s">
        <v>1961</v>
      </c>
      <c r="AE1087" s="63"/>
      <c r="AF1087" s="63"/>
    </row>
    <row r="1088" spans="1:130" s="76" customFormat="1" ht="17" x14ac:dyDescent="0.2">
      <c r="A1088" s="100" t="str">
        <f>CONCATENATE(E1088," ",F1088)</f>
        <v>Urocyon cinereoargenteus</v>
      </c>
      <c r="B1088" s="69"/>
      <c r="C1088" s="63" t="s">
        <v>1586</v>
      </c>
      <c r="D1088" s="63" t="s">
        <v>2333</v>
      </c>
      <c r="E1088" s="172" t="s">
        <v>1356</v>
      </c>
      <c r="F1088" s="172" t="s">
        <v>1458</v>
      </c>
      <c r="G1088" s="63"/>
      <c r="H1088" s="63"/>
      <c r="I1088" s="63" t="s">
        <v>1473</v>
      </c>
      <c r="J1088" s="63"/>
      <c r="K1088" s="63" t="s">
        <v>1474</v>
      </c>
      <c r="L1088" s="175"/>
      <c r="M1088" s="63"/>
      <c r="N1088" s="63"/>
      <c r="O1088" s="63"/>
      <c r="P1088" s="63"/>
      <c r="Q1088" s="63" t="s">
        <v>207</v>
      </c>
      <c r="R1088" s="69" t="s">
        <v>2363</v>
      </c>
      <c r="S1088" s="63"/>
      <c r="T1088" s="63"/>
      <c r="U1088" s="63" t="s">
        <v>1256</v>
      </c>
      <c r="V1088" s="63"/>
      <c r="W1088" s="63"/>
      <c r="X1088" s="63">
        <v>19.93</v>
      </c>
      <c r="Y1088" s="63"/>
      <c r="Z1088" s="63"/>
      <c r="AA1088" s="182">
        <v>11615.397326178543</v>
      </c>
      <c r="AB1088" s="61">
        <v>0.22900000000000001</v>
      </c>
      <c r="AC1088" s="63" t="s">
        <v>1271</v>
      </c>
      <c r="AD1088" s="69" t="s">
        <v>1961</v>
      </c>
      <c r="AE1088" s="63"/>
      <c r="AF1088" s="63"/>
    </row>
    <row r="1089" spans="1:133" s="76" customFormat="1" ht="17" x14ac:dyDescent="0.2">
      <c r="A1089" s="100" t="str">
        <f>CONCATENATE(E1089," ",F1089)</f>
        <v>Urocyon cinereoargenteus</v>
      </c>
      <c r="B1089" s="69"/>
      <c r="C1089" s="63" t="s">
        <v>1586</v>
      </c>
      <c r="D1089" s="63" t="s">
        <v>2333</v>
      </c>
      <c r="E1089" s="172" t="s">
        <v>1356</v>
      </c>
      <c r="F1089" s="172" t="s">
        <v>1458</v>
      </c>
      <c r="G1089" s="63"/>
      <c r="H1089" s="63"/>
      <c r="I1089" s="63" t="s">
        <v>1473</v>
      </c>
      <c r="J1089" s="63"/>
      <c r="K1089" s="63" t="s">
        <v>1474</v>
      </c>
      <c r="L1089" s="175"/>
      <c r="M1089" s="63"/>
      <c r="N1089" s="63"/>
      <c r="O1089" s="63"/>
      <c r="P1089" s="63"/>
      <c r="Q1089" s="63" t="s">
        <v>207</v>
      </c>
      <c r="R1089" s="69" t="s">
        <v>2363</v>
      </c>
      <c r="S1089" s="63"/>
      <c r="T1089" s="63"/>
      <c r="U1089" s="63" t="s">
        <v>1256</v>
      </c>
      <c r="V1089" s="63"/>
      <c r="W1089" s="63"/>
      <c r="X1089" s="63">
        <v>10.54</v>
      </c>
      <c r="Y1089" s="63"/>
      <c r="Z1089" s="63"/>
      <c r="AA1089" s="182">
        <v>1870.4713875440325</v>
      </c>
      <c r="AB1089" s="61">
        <v>0.22900000000000001</v>
      </c>
      <c r="AC1089" s="63" t="s">
        <v>1271</v>
      </c>
      <c r="AD1089" s="69" t="s">
        <v>1961</v>
      </c>
      <c r="AE1089" s="63"/>
      <c r="AF1089" s="63"/>
    </row>
    <row r="1090" spans="1:133" s="76" customFormat="1" ht="17" x14ac:dyDescent="0.2">
      <c r="A1090" s="100" t="str">
        <f>CONCATENATE(E1090," ",F1090)</f>
        <v>Urocyon cinereoargenteus</v>
      </c>
      <c r="B1090" s="69"/>
      <c r="C1090" s="63" t="s">
        <v>1586</v>
      </c>
      <c r="D1090" s="63" t="s">
        <v>2333</v>
      </c>
      <c r="E1090" s="172" t="s">
        <v>1356</v>
      </c>
      <c r="F1090" s="172" t="s">
        <v>1458</v>
      </c>
      <c r="G1090" s="63"/>
      <c r="H1090" s="63"/>
      <c r="I1090" s="63" t="s">
        <v>1473</v>
      </c>
      <c r="J1090" s="63"/>
      <c r="K1090" s="63" t="s">
        <v>1474</v>
      </c>
      <c r="L1090" s="175"/>
      <c r="M1090" s="63"/>
      <c r="N1090" s="63"/>
      <c r="O1090" s="63"/>
      <c r="P1090" s="63"/>
      <c r="Q1090" s="63" t="s">
        <v>1331</v>
      </c>
      <c r="R1090" s="63" t="s">
        <v>2394</v>
      </c>
      <c r="S1090" s="63"/>
      <c r="T1090" s="63"/>
      <c r="U1090" s="63" t="s">
        <v>1256</v>
      </c>
      <c r="V1090" s="63"/>
      <c r="W1090" s="63"/>
      <c r="X1090" s="63">
        <v>18.36</v>
      </c>
      <c r="Y1090" s="63"/>
      <c r="Z1090" s="63"/>
      <c r="AA1090" s="182">
        <v>9646.0290687612887</v>
      </c>
      <c r="AB1090" s="61">
        <v>0.22800000000000001</v>
      </c>
      <c r="AC1090" s="63" t="s">
        <v>1331</v>
      </c>
      <c r="AD1090" s="69" t="s">
        <v>1961</v>
      </c>
      <c r="AE1090" s="68"/>
      <c r="AF1090"/>
      <c r="AG1090"/>
      <c r="AH1090"/>
      <c r="AI1090"/>
      <c r="AJ1090"/>
      <c r="AK1090"/>
      <c r="AL1090"/>
      <c r="AM1090"/>
      <c r="AN1090"/>
      <c r="AO1090"/>
      <c r="AP1090"/>
      <c r="AQ1090"/>
      <c r="AR1090"/>
      <c r="AS1090"/>
      <c r="AT1090"/>
      <c r="AU1090"/>
      <c r="AV1090"/>
      <c r="AW1090"/>
      <c r="AX1090"/>
      <c r="AY1090"/>
      <c r="AZ1090"/>
      <c r="BA1090"/>
      <c r="BB1090"/>
      <c r="BC1090"/>
      <c r="BD1090"/>
      <c r="BE1090"/>
      <c r="BF1090"/>
      <c r="BG1090"/>
      <c r="BH1090"/>
      <c r="BI1090"/>
      <c r="BJ1090"/>
      <c r="BK1090"/>
      <c r="BL1090"/>
      <c r="BM1090"/>
      <c r="BN1090"/>
      <c r="BO1090"/>
      <c r="BP1090"/>
      <c r="BQ1090"/>
      <c r="BR1090"/>
      <c r="BS1090"/>
      <c r="BT1090"/>
      <c r="BU1090"/>
      <c r="BV1090"/>
      <c r="BW1090"/>
      <c r="BX1090"/>
      <c r="BY1090"/>
      <c r="BZ1090"/>
      <c r="CA1090"/>
      <c r="CB1090"/>
      <c r="CC1090"/>
      <c r="CD1090"/>
      <c r="CE1090"/>
      <c r="CF1090"/>
      <c r="CG1090"/>
      <c r="CH1090"/>
      <c r="CI1090"/>
      <c r="CJ1090"/>
      <c r="CK1090"/>
      <c r="CL1090"/>
      <c r="CM1090"/>
      <c r="CN1090"/>
      <c r="CO1090"/>
      <c r="CP1090"/>
      <c r="CQ1090"/>
      <c r="CR1090"/>
      <c r="CS1090"/>
      <c r="CT1090"/>
      <c r="CU1090"/>
      <c r="CV1090"/>
      <c r="CW1090"/>
      <c r="CX1090"/>
      <c r="CY1090"/>
      <c r="CZ1090"/>
      <c r="DA1090"/>
      <c r="DB1090"/>
      <c r="DC1090"/>
      <c r="DD1090"/>
      <c r="DE1090"/>
      <c r="DF1090"/>
      <c r="DG1090"/>
      <c r="DH1090"/>
      <c r="DI1090"/>
      <c r="DJ1090"/>
      <c r="DK1090"/>
      <c r="DL1090"/>
      <c r="DM1090"/>
      <c r="DN1090"/>
      <c r="DO1090"/>
      <c r="DP1090"/>
      <c r="DQ1090"/>
      <c r="DR1090"/>
      <c r="DS1090"/>
      <c r="DT1090"/>
      <c r="DU1090"/>
      <c r="DV1090"/>
      <c r="DW1090"/>
      <c r="DX1090"/>
      <c r="DY1090"/>
      <c r="DZ1090"/>
      <c r="EA1090"/>
      <c r="EB1090"/>
      <c r="EC1090"/>
    </row>
    <row r="1091" spans="1:133" s="76" customFormat="1" ht="17" x14ac:dyDescent="0.2">
      <c r="A1091" s="100" t="str">
        <f>CONCATENATE(E1091," ",F1091)</f>
        <v>Urocyon cinereoargenteus</v>
      </c>
      <c r="B1091" s="69"/>
      <c r="C1091" s="63" t="s">
        <v>1586</v>
      </c>
      <c r="D1091" s="63" t="s">
        <v>2333</v>
      </c>
      <c r="E1091" s="172" t="s">
        <v>1356</v>
      </c>
      <c r="F1091" s="172" t="s">
        <v>1458</v>
      </c>
      <c r="G1091" s="63"/>
      <c r="H1091" s="63"/>
      <c r="I1091" s="63" t="s">
        <v>1473</v>
      </c>
      <c r="J1091" s="63"/>
      <c r="K1091" s="63" t="s">
        <v>1474</v>
      </c>
      <c r="L1091" s="175"/>
      <c r="M1091" s="63"/>
      <c r="N1091" s="63"/>
      <c r="O1091" s="63"/>
      <c r="P1091" s="63"/>
      <c r="Q1091" s="63" t="s">
        <v>1331</v>
      </c>
      <c r="R1091" s="63" t="s">
        <v>2394</v>
      </c>
      <c r="S1091" s="63"/>
      <c r="T1091" s="63"/>
      <c r="U1091" s="63" t="s">
        <v>1256</v>
      </c>
      <c r="V1091" s="63"/>
      <c r="W1091" s="63"/>
      <c r="X1091" s="63">
        <v>15.04</v>
      </c>
      <c r="Y1091" s="63"/>
      <c r="Z1091" s="63"/>
      <c r="AA1091" s="182">
        <v>5789.0597853706195</v>
      </c>
      <c r="AB1091" s="61">
        <v>0.22800000000000001</v>
      </c>
      <c r="AC1091" s="63" t="s">
        <v>1331</v>
      </c>
      <c r="AD1091" s="69" t="s">
        <v>1961</v>
      </c>
      <c r="AE1091" s="68"/>
      <c r="AF1091"/>
      <c r="AG1091"/>
      <c r="AH1091"/>
      <c r="AI1091"/>
      <c r="AJ1091"/>
      <c r="AK1091"/>
      <c r="AL1091"/>
      <c r="AM1091"/>
      <c r="AN1091"/>
      <c r="AO1091"/>
      <c r="AP1091"/>
      <c r="AQ1091"/>
      <c r="AR1091"/>
      <c r="AS1091"/>
      <c r="AT1091"/>
      <c r="AU1091"/>
      <c r="AV1091"/>
      <c r="AW1091"/>
      <c r="AX1091"/>
      <c r="AY1091"/>
      <c r="AZ1091"/>
      <c r="BA1091"/>
      <c r="BB1091"/>
      <c r="BC1091"/>
      <c r="BD1091"/>
      <c r="BE1091"/>
      <c r="BF1091"/>
      <c r="BG1091"/>
      <c r="BH1091"/>
      <c r="BI1091"/>
      <c r="BJ1091"/>
      <c r="BK1091"/>
      <c r="BL1091"/>
      <c r="BM1091"/>
      <c r="BN1091"/>
      <c r="BO1091"/>
      <c r="BP1091"/>
      <c r="BQ1091"/>
      <c r="BR1091"/>
      <c r="BS1091"/>
      <c r="BT1091"/>
      <c r="BU1091"/>
      <c r="BV1091"/>
      <c r="BW1091"/>
      <c r="BX1091"/>
      <c r="BY1091"/>
      <c r="BZ1091"/>
      <c r="CA1091"/>
      <c r="CB1091"/>
      <c r="CC1091"/>
      <c r="CD1091"/>
      <c r="CE1091"/>
      <c r="CF1091"/>
      <c r="CG1091"/>
      <c r="CH1091"/>
      <c r="CI1091"/>
      <c r="CJ1091"/>
      <c r="CK1091"/>
      <c r="CL1091"/>
      <c r="CM1091"/>
      <c r="CN1091"/>
      <c r="CO1091"/>
      <c r="CP1091"/>
      <c r="CQ1091"/>
      <c r="CR1091"/>
      <c r="CS1091"/>
      <c r="CT1091"/>
      <c r="CU1091"/>
      <c r="CV1091"/>
      <c r="CW1091"/>
      <c r="CX1091"/>
      <c r="CY1091"/>
      <c r="CZ1091"/>
      <c r="DA1091"/>
      <c r="DB1091"/>
      <c r="DC1091"/>
      <c r="DD1091"/>
      <c r="DE1091"/>
      <c r="DF1091"/>
      <c r="DG1091"/>
      <c r="DH1091"/>
      <c r="DI1091"/>
      <c r="DJ1091"/>
      <c r="DK1091"/>
      <c r="DL1091"/>
      <c r="DM1091"/>
      <c r="DN1091"/>
      <c r="DO1091"/>
      <c r="DP1091"/>
      <c r="DQ1091"/>
      <c r="DR1091"/>
      <c r="DS1091"/>
      <c r="DT1091"/>
      <c r="DU1091"/>
      <c r="DV1091"/>
      <c r="DW1091"/>
      <c r="DX1091"/>
      <c r="DY1091"/>
      <c r="DZ1091"/>
      <c r="EA1091"/>
      <c r="EB1091"/>
      <c r="EC1091"/>
    </row>
    <row r="1092" spans="1:133" s="76" customFormat="1" ht="17" x14ac:dyDescent="0.2">
      <c r="A1092" s="100" t="str">
        <f>CONCATENATE(E1092," ",F1092)</f>
        <v>Urocyon cinereoargenteus</v>
      </c>
      <c r="B1092" s="69"/>
      <c r="C1092" s="63" t="s">
        <v>1586</v>
      </c>
      <c r="D1092" s="63" t="s">
        <v>2333</v>
      </c>
      <c r="E1092" s="172" t="s">
        <v>1356</v>
      </c>
      <c r="F1092" s="172" t="s">
        <v>1458</v>
      </c>
      <c r="G1092" s="63"/>
      <c r="H1092" s="63"/>
      <c r="I1092" s="63" t="s">
        <v>1473</v>
      </c>
      <c r="J1092" s="63"/>
      <c r="K1092" s="63" t="s">
        <v>1474</v>
      </c>
      <c r="L1092" s="175"/>
      <c r="M1092" s="63"/>
      <c r="N1092" s="63"/>
      <c r="O1092" s="63"/>
      <c r="P1092" s="63"/>
      <c r="Q1092" s="63" t="s">
        <v>1331</v>
      </c>
      <c r="R1092" s="63" t="s">
        <v>2394</v>
      </c>
      <c r="S1092" s="63"/>
      <c r="T1092" s="63"/>
      <c r="U1092" s="63" t="s">
        <v>1256</v>
      </c>
      <c r="V1092" s="63"/>
      <c r="W1092" s="63"/>
      <c r="X1092" s="63">
        <v>15.06</v>
      </c>
      <c r="Y1092" s="63"/>
      <c r="Z1092" s="63"/>
      <c r="AA1092" s="182">
        <v>5808.7859707346597</v>
      </c>
      <c r="AB1092" s="61">
        <v>0.22800000000000001</v>
      </c>
      <c r="AC1092" s="63" t="s">
        <v>1331</v>
      </c>
      <c r="AD1092" s="69" t="s">
        <v>1961</v>
      </c>
      <c r="AE1092" s="68"/>
      <c r="AF1092"/>
      <c r="AG1092"/>
      <c r="AH1092"/>
      <c r="AI1092"/>
      <c r="AJ1092"/>
      <c r="AK1092"/>
      <c r="AL1092"/>
      <c r="AM1092"/>
      <c r="AN1092"/>
      <c r="AO1092"/>
      <c r="AP1092"/>
      <c r="AQ1092"/>
      <c r="AR1092"/>
      <c r="AS1092"/>
      <c r="AT1092"/>
      <c r="AU1092"/>
      <c r="AV1092"/>
      <c r="AW1092"/>
      <c r="AX1092"/>
      <c r="AY1092"/>
      <c r="AZ1092"/>
      <c r="BA1092"/>
      <c r="BB1092"/>
      <c r="BC1092"/>
      <c r="BD1092"/>
      <c r="BE1092"/>
      <c r="BF1092"/>
      <c r="BG1092"/>
      <c r="BH1092"/>
      <c r="BI1092"/>
      <c r="BJ1092"/>
      <c r="BK1092"/>
      <c r="BL1092"/>
      <c r="BM1092"/>
      <c r="BN1092"/>
      <c r="BO1092"/>
      <c r="BP1092"/>
      <c r="BQ1092"/>
      <c r="BR1092"/>
      <c r="BS1092"/>
      <c r="BT1092"/>
      <c r="BU1092"/>
      <c r="BV1092"/>
      <c r="BW1092"/>
      <c r="BX1092"/>
      <c r="BY1092"/>
      <c r="BZ1092"/>
      <c r="CA1092"/>
      <c r="CB1092"/>
      <c r="CC1092"/>
      <c r="CD1092"/>
      <c r="CE1092"/>
      <c r="CF1092"/>
      <c r="CG1092"/>
      <c r="CH1092"/>
      <c r="CI1092"/>
      <c r="CJ1092"/>
      <c r="CK1092"/>
      <c r="CL1092"/>
      <c r="CM1092"/>
      <c r="CN1092"/>
      <c r="CO1092"/>
      <c r="CP1092"/>
      <c r="CQ1092"/>
      <c r="CR1092"/>
      <c r="CS1092"/>
      <c r="CT1092"/>
      <c r="CU1092"/>
      <c r="CV1092"/>
      <c r="CW1092"/>
      <c r="CX1092"/>
      <c r="CY1092"/>
      <c r="CZ1092"/>
      <c r="DA1092"/>
      <c r="DB1092"/>
      <c r="DC1092"/>
      <c r="DD1092"/>
      <c r="DE1092"/>
      <c r="DF1092"/>
      <c r="DG1092"/>
      <c r="DH1092"/>
      <c r="DI1092"/>
      <c r="DJ1092"/>
      <c r="DK1092"/>
      <c r="DL1092"/>
      <c r="DM1092"/>
      <c r="DN1092"/>
      <c r="DO1092"/>
      <c r="DP1092"/>
      <c r="DQ1092"/>
      <c r="DR1092"/>
      <c r="DS1092"/>
      <c r="DT1092"/>
      <c r="DU1092"/>
      <c r="DV1092"/>
      <c r="DW1092"/>
      <c r="DX1092"/>
      <c r="DY1092"/>
      <c r="DZ1092"/>
      <c r="EA1092"/>
      <c r="EB1092"/>
      <c r="EC1092"/>
    </row>
    <row r="1093" spans="1:133" s="76" customFormat="1" ht="17" x14ac:dyDescent="0.2">
      <c r="A1093" s="100" t="str">
        <f>CONCATENATE(E1093," ",F1093)</f>
        <v>Urocyon cinereoargenteus</v>
      </c>
      <c r="B1093" s="69"/>
      <c r="C1093" s="63" t="s">
        <v>1586</v>
      </c>
      <c r="D1093" s="63" t="s">
        <v>2333</v>
      </c>
      <c r="E1093" s="172" t="s">
        <v>1356</v>
      </c>
      <c r="F1093" s="172" t="s">
        <v>1458</v>
      </c>
      <c r="G1093" s="63"/>
      <c r="H1093" s="63"/>
      <c r="I1093" s="63" t="s">
        <v>1473</v>
      </c>
      <c r="J1093" s="63"/>
      <c r="K1093" s="63" t="s">
        <v>1474</v>
      </c>
      <c r="L1093" s="175"/>
      <c r="M1093" s="63"/>
      <c r="N1093" s="63"/>
      <c r="O1093" s="63"/>
      <c r="P1093" s="63"/>
      <c r="Q1093" s="63" t="s">
        <v>1331</v>
      </c>
      <c r="R1093" s="63" t="s">
        <v>2394</v>
      </c>
      <c r="S1093" s="63"/>
      <c r="T1093" s="63"/>
      <c r="U1093" s="63" t="s">
        <v>1256</v>
      </c>
      <c r="V1093" s="63"/>
      <c r="W1093" s="63"/>
      <c r="X1093" s="63">
        <v>22.11</v>
      </c>
      <c r="Y1093" s="63"/>
      <c r="Z1093" s="63"/>
      <c r="AA1093" s="182">
        <v>15522.580987722153</v>
      </c>
      <c r="AB1093" s="61">
        <v>0.22800000000000001</v>
      </c>
      <c r="AC1093" s="63" t="s">
        <v>1331</v>
      </c>
      <c r="AD1093" s="69" t="s">
        <v>1961</v>
      </c>
      <c r="AE1093" s="68"/>
      <c r="AF1093"/>
      <c r="AG1093"/>
      <c r="AH1093"/>
      <c r="AI1093"/>
      <c r="AJ1093"/>
      <c r="AK1093"/>
      <c r="AL1093"/>
      <c r="AM1093"/>
      <c r="AN1093"/>
      <c r="AO1093"/>
      <c r="AP1093"/>
      <c r="AQ1093"/>
      <c r="AR1093"/>
      <c r="AS1093"/>
      <c r="AT1093"/>
      <c r="AU1093"/>
      <c r="AV1093"/>
      <c r="AW1093"/>
      <c r="AX1093"/>
      <c r="AY1093"/>
      <c r="AZ1093"/>
      <c r="BA1093"/>
      <c r="BB1093"/>
      <c r="BC1093"/>
      <c r="BD1093"/>
      <c r="BE1093"/>
      <c r="BF1093"/>
      <c r="BG1093"/>
      <c r="BH1093"/>
      <c r="BI1093"/>
      <c r="BJ1093"/>
      <c r="BK1093"/>
      <c r="BL1093"/>
      <c r="BM1093"/>
      <c r="BN1093"/>
      <c r="BO1093"/>
      <c r="BP1093"/>
      <c r="BQ1093"/>
      <c r="BR1093"/>
      <c r="BS1093"/>
      <c r="BT1093"/>
      <c r="BU1093"/>
      <c r="BV1093"/>
      <c r="BW1093"/>
      <c r="BX1093"/>
      <c r="BY1093"/>
      <c r="BZ1093"/>
      <c r="CA1093"/>
      <c r="CB1093"/>
      <c r="CC1093"/>
      <c r="CD1093"/>
      <c r="CE1093"/>
      <c r="CF1093"/>
      <c r="CG1093"/>
      <c r="CH1093"/>
      <c r="CI1093"/>
      <c r="CJ1093"/>
      <c r="CK1093"/>
      <c r="CL1093"/>
      <c r="CM1093"/>
      <c r="CN1093"/>
      <c r="CO1093"/>
      <c r="CP1093"/>
      <c r="CQ1093"/>
      <c r="CR1093"/>
      <c r="CS1093"/>
      <c r="CT1093"/>
      <c r="CU1093"/>
      <c r="CV1093"/>
      <c r="CW1093"/>
      <c r="CX1093"/>
      <c r="CY1093"/>
      <c r="CZ1093"/>
      <c r="DA1093"/>
      <c r="DB1093"/>
      <c r="DC1093"/>
      <c r="DD1093"/>
      <c r="DE1093"/>
      <c r="DF1093"/>
      <c r="DG1093"/>
      <c r="DH1093"/>
      <c r="DI1093"/>
      <c r="DJ1093"/>
      <c r="DK1093"/>
      <c r="DL1093"/>
      <c r="DM1093"/>
      <c r="DN1093"/>
      <c r="DO1093"/>
      <c r="DP1093"/>
      <c r="DQ1093"/>
      <c r="DR1093"/>
      <c r="DS1093"/>
      <c r="DT1093"/>
      <c r="DU1093"/>
      <c r="DV1093"/>
      <c r="DW1093"/>
      <c r="DX1093"/>
      <c r="DY1093"/>
      <c r="DZ1093"/>
      <c r="EA1093"/>
      <c r="EB1093"/>
      <c r="EC1093"/>
    </row>
    <row r="1094" spans="1:133" s="76" customFormat="1" ht="17" x14ac:dyDescent="0.2">
      <c r="A1094" s="100" t="str">
        <f>CONCATENATE(E1094," ",F1094)</f>
        <v>Urocyon cinereoargenteus</v>
      </c>
      <c r="B1094" s="69"/>
      <c r="C1094" s="63" t="s">
        <v>1586</v>
      </c>
      <c r="D1094" s="63" t="s">
        <v>2333</v>
      </c>
      <c r="E1094" s="172" t="s">
        <v>1356</v>
      </c>
      <c r="F1094" s="172" t="s">
        <v>1458</v>
      </c>
      <c r="G1094" s="63"/>
      <c r="H1094" s="63"/>
      <c r="I1094" s="63" t="s">
        <v>1473</v>
      </c>
      <c r="J1094" s="63"/>
      <c r="K1094" s="63" t="s">
        <v>1474</v>
      </c>
      <c r="L1094" s="175"/>
      <c r="M1094" s="63"/>
      <c r="N1094" s="63"/>
      <c r="O1094" s="63"/>
      <c r="P1094" s="63"/>
      <c r="Q1094" s="63" t="s">
        <v>1208</v>
      </c>
      <c r="R1094" s="69" t="s">
        <v>2388</v>
      </c>
      <c r="S1094" s="63"/>
      <c r="T1094" s="63"/>
      <c r="U1094" s="63" t="s">
        <v>1256</v>
      </c>
      <c r="V1094" s="63"/>
      <c r="W1094" s="63"/>
      <c r="X1094" s="63">
        <v>18.829999999999998</v>
      </c>
      <c r="Y1094" s="63"/>
      <c r="Z1094" s="63"/>
      <c r="AA1094" s="182">
        <v>14399.655811635181</v>
      </c>
      <c r="AB1094" s="61">
        <v>0.20799999999999999</v>
      </c>
      <c r="AC1094" s="63" t="s">
        <v>138</v>
      </c>
      <c r="AD1094" s="69" t="s">
        <v>1961</v>
      </c>
      <c r="AE1094" s="68"/>
      <c r="AF1094"/>
      <c r="AG1094"/>
      <c r="AH1094"/>
      <c r="AI1094"/>
      <c r="AJ1094"/>
      <c r="AK1094"/>
      <c r="AL1094"/>
      <c r="AM1094"/>
      <c r="AN1094"/>
      <c r="AO1094"/>
      <c r="AP1094"/>
      <c r="AQ1094"/>
      <c r="AR1094"/>
      <c r="AS1094"/>
      <c r="AT1094"/>
      <c r="AU1094"/>
      <c r="AV1094"/>
      <c r="AW1094"/>
      <c r="AX1094"/>
      <c r="AY1094"/>
      <c r="AZ1094"/>
      <c r="BA1094"/>
      <c r="BB1094"/>
      <c r="BC1094"/>
      <c r="BD1094"/>
      <c r="BE1094"/>
      <c r="BF1094"/>
      <c r="BG1094"/>
      <c r="BH1094"/>
      <c r="BI1094"/>
      <c r="BJ1094"/>
      <c r="BK1094"/>
      <c r="BL1094"/>
      <c r="BM1094"/>
      <c r="BN1094"/>
      <c r="BO1094"/>
      <c r="BP1094"/>
      <c r="BQ1094"/>
      <c r="BR1094"/>
      <c r="BS1094"/>
      <c r="BT1094"/>
      <c r="BU1094"/>
      <c r="BV1094"/>
      <c r="BW1094"/>
      <c r="BX1094"/>
      <c r="BY1094"/>
      <c r="BZ1094"/>
      <c r="CA1094"/>
      <c r="CB1094"/>
      <c r="CC1094"/>
      <c r="CD1094"/>
      <c r="CE1094"/>
      <c r="CF1094"/>
      <c r="CG1094"/>
      <c r="CH1094"/>
      <c r="CI1094"/>
      <c r="CJ1094"/>
      <c r="CK1094"/>
      <c r="CL1094"/>
      <c r="CM1094"/>
      <c r="CN1094"/>
      <c r="CO1094"/>
      <c r="CP1094"/>
      <c r="CQ1094"/>
      <c r="CR1094"/>
      <c r="CS1094"/>
      <c r="CT1094"/>
      <c r="CU1094"/>
      <c r="CV1094"/>
      <c r="CW1094"/>
      <c r="CX1094"/>
      <c r="CY1094"/>
      <c r="CZ1094"/>
      <c r="DA1094"/>
      <c r="DB1094"/>
      <c r="DC1094"/>
      <c r="DD1094"/>
      <c r="DE1094"/>
      <c r="DF1094"/>
      <c r="DG1094"/>
      <c r="DH1094"/>
      <c r="DI1094"/>
      <c r="DJ1094"/>
      <c r="DK1094"/>
      <c r="DL1094"/>
      <c r="DM1094"/>
      <c r="DN1094"/>
      <c r="DO1094"/>
      <c r="DP1094"/>
      <c r="DQ1094"/>
      <c r="DR1094"/>
      <c r="DS1094"/>
      <c r="DT1094"/>
      <c r="DU1094"/>
      <c r="DV1094"/>
      <c r="DW1094"/>
      <c r="DX1094"/>
      <c r="DY1094"/>
      <c r="DZ1094"/>
      <c r="EA1094"/>
      <c r="EB1094"/>
      <c r="EC1094"/>
    </row>
    <row r="1095" spans="1:133" s="76" customFormat="1" ht="17" x14ac:dyDescent="0.2">
      <c r="A1095" s="100" t="str">
        <f>CONCATENATE(E1095," ",F1095)</f>
        <v>Urocyon cinereoargentous</v>
      </c>
      <c r="B1095" s="69"/>
      <c r="C1095" s="63" t="s">
        <v>1586</v>
      </c>
      <c r="D1095" s="63" t="s">
        <v>2333</v>
      </c>
      <c r="E1095" s="172" t="s">
        <v>1356</v>
      </c>
      <c r="F1095" s="172" t="s">
        <v>1357</v>
      </c>
      <c r="G1095" s="63">
        <v>933</v>
      </c>
      <c r="H1095" s="63">
        <v>1804</v>
      </c>
      <c r="I1095" s="63" t="s">
        <v>1309</v>
      </c>
      <c r="J1095" s="63"/>
      <c r="K1095" s="63" t="s">
        <v>175</v>
      </c>
      <c r="L1095" s="175"/>
      <c r="M1095" s="63"/>
      <c r="N1095" s="63"/>
      <c r="O1095" s="63"/>
      <c r="P1095" s="63"/>
      <c r="Q1095" s="63" t="s">
        <v>1331</v>
      </c>
      <c r="R1095" s="63" t="s">
        <v>2394</v>
      </c>
      <c r="S1095" s="63"/>
      <c r="T1095" s="63" t="s">
        <v>171</v>
      </c>
      <c r="U1095" s="63" t="s">
        <v>1256</v>
      </c>
      <c r="V1095" s="63"/>
      <c r="W1095" s="63"/>
      <c r="X1095" s="63">
        <v>30.57</v>
      </c>
      <c r="Y1095" s="63"/>
      <c r="Z1095" s="63"/>
      <c r="AA1095" s="182">
        <v>35574.771274477731</v>
      </c>
      <c r="AB1095" s="61">
        <v>0.22800000000000001</v>
      </c>
      <c r="AC1095" s="63" t="s">
        <v>1331</v>
      </c>
      <c r="AD1095" s="69" t="s">
        <v>1961</v>
      </c>
      <c r="AE1095" s="63"/>
      <c r="AF1095" s="63"/>
      <c r="EA1095" s="10"/>
      <c r="EB1095" s="10"/>
      <c r="EC1095" s="10"/>
    </row>
    <row r="1096" spans="1:133" s="76" customFormat="1" ht="17" x14ac:dyDescent="0.2">
      <c r="A1096" s="100" t="str">
        <f>CONCATENATE(E1096," ",F1096)</f>
        <v>Urocyon cinereoargentous</v>
      </c>
      <c r="B1096" s="69" t="s">
        <v>1332</v>
      </c>
      <c r="C1096" s="63" t="s">
        <v>1586</v>
      </c>
      <c r="D1096" s="63" t="s">
        <v>2333</v>
      </c>
      <c r="E1096" s="172" t="s">
        <v>1356</v>
      </c>
      <c r="F1096" s="172" t="s">
        <v>1357</v>
      </c>
      <c r="G1096" s="63">
        <v>933</v>
      </c>
      <c r="H1096" s="63">
        <v>2166</v>
      </c>
      <c r="I1096" s="63" t="s">
        <v>1309</v>
      </c>
      <c r="J1096" s="63"/>
      <c r="K1096" s="63" t="s">
        <v>175</v>
      </c>
      <c r="L1096" s="175"/>
      <c r="M1096" s="63"/>
      <c r="N1096" s="63"/>
      <c r="O1096" s="63"/>
      <c r="P1096" s="63"/>
      <c r="Q1096" s="63" t="s">
        <v>1331</v>
      </c>
      <c r="R1096" s="63" t="s">
        <v>2394</v>
      </c>
      <c r="S1096" s="63"/>
      <c r="T1096" s="63" t="s">
        <v>166</v>
      </c>
      <c r="U1096" s="63" t="s">
        <v>1256</v>
      </c>
      <c r="V1096" s="63"/>
      <c r="W1096" s="63"/>
      <c r="X1096" s="63">
        <v>10.95</v>
      </c>
      <c r="Y1096" s="63"/>
      <c r="Z1096" s="63"/>
      <c r="AA1096" s="182">
        <v>2569.1179699756481</v>
      </c>
      <c r="AB1096" s="61">
        <v>0.22800000000000001</v>
      </c>
      <c r="AC1096" s="63" t="s">
        <v>1331</v>
      </c>
      <c r="AD1096" s="69" t="s">
        <v>1961</v>
      </c>
      <c r="AE1096" s="63"/>
      <c r="AF1096" s="63"/>
      <c r="EA1096" s="10"/>
      <c r="EB1096" s="10"/>
      <c r="EC1096" s="10"/>
    </row>
    <row r="1097" spans="1:133" s="76" customFormat="1" ht="17" x14ac:dyDescent="0.2">
      <c r="A1097" s="100" t="str">
        <f>CONCATENATE(E1097," ",F1097)</f>
        <v>Urocyon sp</v>
      </c>
      <c r="B1097" s="69" t="s">
        <v>1520</v>
      </c>
      <c r="C1097" s="63" t="s">
        <v>1586</v>
      </c>
      <c r="D1097" s="63" t="s">
        <v>2333</v>
      </c>
      <c r="E1097" s="172" t="s">
        <v>1356</v>
      </c>
      <c r="F1097" s="172" t="s">
        <v>1521</v>
      </c>
      <c r="G1097" s="63">
        <v>40685</v>
      </c>
      <c r="H1097" s="63">
        <v>1095</v>
      </c>
      <c r="I1097" s="63" t="s">
        <v>19</v>
      </c>
      <c r="J1097" s="63"/>
      <c r="K1097" s="63" t="s">
        <v>175</v>
      </c>
      <c r="L1097" s="175" t="s">
        <v>1523</v>
      </c>
      <c r="M1097" s="63"/>
      <c r="N1097" s="63"/>
      <c r="O1097" s="63"/>
      <c r="P1097" s="63"/>
      <c r="Q1097" s="63" t="s">
        <v>207</v>
      </c>
      <c r="R1097" s="69" t="s">
        <v>2363</v>
      </c>
      <c r="S1097" s="63"/>
      <c r="T1097" s="63"/>
      <c r="U1097" s="63" t="s">
        <v>1256</v>
      </c>
      <c r="V1097" s="63"/>
      <c r="W1097" s="63"/>
      <c r="X1097" s="63">
        <v>31.45</v>
      </c>
      <c r="Y1097" s="63"/>
      <c r="Z1097" s="63"/>
      <c r="AA1097" s="182">
        <v>42947.593882317939</v>
      </c>
      <c r="AB1097" s="61">
        <v>0.22900000000000001</v>
      </c>
      <c r="AC1097" s="63" t="s">
        <v>1271</v>
      </c>
      <c r="AD1097" s="69" t="s">
        <v>1961</v>
      </c>
      <c r="AE1097" s="63"/>
      <c r="AF1097" s="63"/>
      <c r="BK1097" s="84"/>
      <c r="BL1097" s="84"/>
      <c r="BM1097" s="84"/>
      <c r="BN1097" s="84"/>
      <c r="BO1097" s="84"/>
      <c r="BP1097" s="84"/>
      <c r="BQ1097" s="84"/>
      <c r="BR1097" s="84"/>
      <c r="BS1097" s="84"/>
      <c r="BT1097" s="84"/>
      <c r="BU1097" s="84"/>
      <c r="BV1097" s="84"/>
      <c r="BW1097" s="84"/>
      <c r="BX1097" s="84"/>
      <c r="BY1097" s="84"/>
      <c r="BZ1097" s="84"/>
      <c r="CA1097" s="84"/>
      <c r="CB1097" s="84"/>
      <c r="CC1097" s="84"/>
      <c r="CD1097" s="84"/>
      <c r="CE1097" s="84"/>
      <c r="CF1097" s="84"/>
      <c r="CG1097" s="84"/>
      <c r="CH1097" s="84"/>
      <c r="CI1097" s="84"/>
      <c r="CJ1097" s="84"/>
      <c r="CK1097" s="84"/>
      <c r="CL1097" s="84"/>
      <c r="CM1097" s="84"/>
      <c r="CN1097" s="84"/>
      <c r="CO1097" s="84"/>
      <c r="CP1097" s="84"/>
      <c r="CQ1097" s="84"/>
      <c r="CR1097" s="84"/>
      <c r="CS1097" s="84"/>
      <c r="CT1097" s="84"/>
      <c r="CU1097" s="84"/>
      <c r="CV1097" s="84"/>
      <c r="CW1097" s="84"/>
      <c r="CX1097" s="84"/>
      <c r="CY1097" s="84"/>
      <c r="CZ1097" s="84"/>
      <c r="DA1097" s="84"/>
      <c r="DB1097" s="84"/>
      <c r="DC1097" s="84"/>
      <c r="DD1097" s="84"/>
      <c r="DE1097" s="84"/>
      <c r="DF1097" s="84"/>
      <c r="DG1097" s="84"/>
      <c r="DH1097" s="84"/>
      <c r="DI1097" s="84"/>
      <c r="DJ1097" s="84"/>
      <c r="DK1097" s="84"/>
      <c r="DL1097" s="84"/>
      <c r="DM1097" s="84"/>
      <c r="DN1097" s="84"/>
      <c r="DO1097" s="84"/>
      <c r="DP1097" s="84"/>
      <c r="DQ1097" s="84"/>
      <c r="DR1097" s="84"/>
      <c r="DS1097" s="84"/>
      <c r="DT1097" s="84"/>
      <c r="DU1097" s="84"/>
      <c r="DV1097" s="84"/>
      <c r="DW1097" s="84"/>
      <c r="DX1097" s="84"/>
      <c r="DY1097" s="84"/>
      <c r="DZ1097" s="84"/>
    </row>
    <row r="1098" spans="1:133" s="76" customFormat="1" ht="17" x14ac:dyDescent="0.2">
      <c r="A1098" s="100" t="str">
        <f>CONCATENATE(E1098," ",F1098)</f>
        <v>Urocyon sp</v>
      </c>
      <c r="B1098" s="69" t="s">
        <v>1520</v>
      </c>
      <c r="C1098" s="63" t="s">
        <v>1586</v>
      </c>
      <c r="D1098" s="63" t="s">
        <v>2333</v>
      </c>
      <c r="E1098" s="172" t="s">
        <v>1356</v>
      </c>
      <c r="F1098" s="172" t="s">
        <v>1521</v>
      </c>
      <c r="G1098" s="63">
        <v>40685</v>
      </c>
      <c r="H1098" s="63">
        <v>1048</v>
      </c>
      <c r="I1098" s="63" t="s">
        <v>19</v>
      </c>
      <c r="J1098" s="63"/>
      <c r="K1098" s="63" t="s">
        <v>175</v>
      </c>
      <c r="L1098" s="175"/>
      <c r="M1098" s="63"/>
      <c r="N1098" s="63"/>
      <c r="O1098" s="63"/>
      <c r="P1098" s="63"/>
      <c r="Q1098" s="63" t="s">
        <v>1331</v>
      </c>
      <c r="R1098" s="63" t="s">
        <v>2394</v>
      </c>
      <c r="S1098" s="63"/>
      <c r="T1098" s="63"/>
      <c r="U1098" s="63" t="s">
        <v>1256</v>
      </c>
      <c r="V1098" s="63"/>
      <c r="W1098" s="63"/>
      <c r="X1098" s="63">
        <v>35.04</v>
      </c>
      <c r="Y1098" s="63"/>
      <c r="Z1098" s="63"/>
      <c r="AA1098" s="182">
        <v>50449.49716213005</v>
      </c>
      <c r="AB1098" s="61">
        <v>0.22800000000000001</v>
      </c>
      <c r="AC1098" s="63" t="s">
        <v>1331</v>
      </c>
      <c r="AD1098" s="69" t="s">
        <v>1961</v>
      </c>
      <c r="AE1098" s="63"/>
      <c r="AF1098" s="63"/>
      <c r="BK1098" s="84"/>
      <c r="BL1098" s="84"/>
      <c r="BM1098" s="84"/>
      <c r="BN1098" s="84"/>
      <c r="BO1098" s="84"/>
      <c r="BP1098" s="84"/>
      <c r="BQ1098" s="84"/>
      <c r="BR1098" s="84"/>
      <c r="BS1098" s="84"/>
      <c r="BT1098" s="84"/>
      <c r="BU1098" s="84"/>
      <c r="BV1098" s="84"/>
      <c r="BW1098" s="84"/>
      <c r="BX1098" s="84"/>
      <c r="BY1098" s="84"/>
      <c r="BZ1098" s="84"/>
      <c r="CA1098" s="84"/>
      <c r="CB1098" s="84"/>
      <c r="CC1098" s="84"/>
      <c r="CD1098" s="84"/>
      <c r="CE1098" s="84"/>
      <c r="CF1098" s="84"/>
      <c r="CG1098" s="84"/>
      <c r="CH1098" s="84"/>
      <c r="CI1098" s="84"/>
      <c r="CJ1098" s="84"/>
      <c r="CK1098" s="84"/>
      <c r="CL1098" s="84"/>
      <c r="CM1098" s="84"/>
      <c r="CN1098" s="84"/>
      <c r="CO1098" s="84"/>
      <c r="CP1098" s="84"/>
      <c r="CQ1098" s="84"/>
      <c r="CR1098" s="84"/>
      <c r="CS1098" s="84"/>
      <c r="CT1098" s="84"/>
      <c r="CU1098" s="84"/>
      <c r="CV1098" s="84"/>
      <c r="CW1098" s="84"/>
      <c r="CX1098" s="84"/>
      <c r="CY1098" s="84"/>
      <c r="CZ1098" s="84"/>
      <c r="DA1098" s="84"/>
      <c r="DB1098" s="84"/>
      <c r="DC1098" s="84"/>
      <c r="DD1098" s="84"/>
      <c r="DE1098" s="84"/>
      <c r="DF1098" s="84"/>
      <c r="DG1098" s="84"/>
      <c r="DH1098" s="84"/>
      <c r="DI1098" s="84"/>
      <c r="DJ1098" s="84"/>
      <c r="DK1098" s="84"/>
      <c r="DL1098" s="84"/>
      <c r="DM1098" s="84"/>
      <c r="DN1098" s="84"/>
      <c r="DO1098" s="84"/>
      <c r="DP1098" s="84"/>
      <c r="DQ1098" s="84"/>
      <c r="DR1098" s="84"/>
      <c r="DS1098" s="84"/>
      <c r="DT1098" s="84"/>
      <c r="DU1098" s="84"/>
      <c r="DV1098" s="84"/>
      <c r="DW1098" s="84"/>
      <c r="DX1098" s="84"/>
      <c r="DY1098" s="84"/>
      <c r="DZ1098" s="84"/>
      <c r="EA1098" s="60"/>
      <c r="EB1098" s="60"/>
      <c r="EC1098" s="60"/>
    </row>
    <row r="1099" spans="1:133" s="76" customFormat="1" ht="17" x14ac:dyDescent="0.2">
      <c r="A1099" s="100" t="str">
        <f>CONCATENATE(E1099," ",F1099)</f>
        <v>Urocyon sp.</v>
      </c>
      <c r="B1099" s="69"/>
      <c r="C1099" s="69" t="s">
        <v>1586</v>
      </c>
      <c r="D1099" s="63" t="s">
        <v>2333</v>
      </c>
      <c r="E1099" s="106" t="s">
        <v>1356</v>
      </c>
      <c r="F1099" s="106" t="s">
        <v>15</v>
      </c>
      <c r="G1099" s="69">
        <v>892</v>
      </c>
      <c r="H1099" s="63" t="s">
        <v>336</v>
      </c>
      <c r="I1099" s="69" t="s">
        <v>270</v>
      </c>
      <c r="J1099" s="63" t="s">
        <v>212</v>
      </c>
      <c r="K1099" s="8"/>
      <c r="L1099" s="175"/>
      <c r="M1099" s="99"/>
      <c r="N1099" s="105"/>
      <c r="O1099" s="105"/>
      <c r="P1099" s="63"/>
      <c r="Q1099" s="69" t="s">
        <v>207</v>
      </c>
      <c r="R1099" s="69" t="s">
        <v>2363</v>
      </c>
      <c r="S1099" s="69"/>
      <c r="T1099" s="63"/>
      <c r="U1099" s="63" t="s">
        <v>13</v>
      </c>
      <c r="V1099" s="63"/>
      <c r="W1099" s="63"/>
      <c r="X1099" s="119">
        <v>11.91</v>
      </c>
      <c r="Y1099" s="119">
        <v>4.7300000000000004</v>
      </c>
      <c r="Z1099" s="69"/>
      <c r="AA1099" s="182">
        <f>10^((2.93*(LOG(X1099)))+(0.27))</f>
        <v>2644.9743279712525</v>
      </c>
      <c r="AB1099" s="98"/>
      <c r="AC1099" s="69"/>
      <c r="AD1099" s="69" t="s">
        <v>1621</v>
      </c>
      <c r="AE1099" s="63"/>
      <c r="AF1099" s="63"/>
      <c r="BK1099" s="84"/>
      <c r="BL1099" s="84"/>
      <c r="BM1099" s="84"/>
      <c r="BN1099" s="84"/>
      <c r="BO1099" s="84"/>
      <c r="BP1099" s="84"/>
      <c r="BQ1099" s="84"/>
      <c r="BR1099" s="84"/>
      <c r="BS1099" s="84"/>
      <c r="BT1099" s="84"/>
      <c r="BU1099" s="84"/>
      <c r="BV1099" s="84"/>
      <c r="BW1099" s="84"/>
      <c r="BX1099" s="84"/>
      <c r="BY1099" s="84"/>
      <c r="BZ1099" s="84"/>
      <c r="CA1099" s="84"/>
      <c r="CB1099" s="84"/>
      <c r="CC1099" s="84"/>
      <c r="CD1099" s="84"/>
      <c r="CE1099" s="84"/>
      <c r="CF1099" s="84"/>
      <c r="CG1099" s="84"/>
      <c r="CH1099" s="84"/>
      <c r="CI1099" s="84"/>
      <c r="CJ1099" s="84"/>
      <c r="CK1099" s="84"/>
      <c r="CL1099" s="84"/>
      <c r="CM1099" s="84"/>
      <c r="CN1099" s="84"/>
      <c r="CO1099" s="84"/>
      <c r="CP1099" s="84"/>
      <c r="CQ1099" s="84"/>
      <c r="CR1099" s="84"/>
      <c r="CS1099" s="84"/>
      <c r="CT1099" s="84"/>
      <c r="CU1099" s="84"/>
      <c r="CV1099" s="84"/>
      <c r="CW1099" s="84"/>
      <c r="CX1099" s="84"/>
      <c r="CY1099" s="84"/>
      <c r="CZ1099" s="84"/>
      <c r="DA1099" s="84"/>
      <c r="DB1099" s="84"/>
      <c r="DC1099" s="84"/>
      <c r="DD1099" s="84"/>
      <c r="DE1099" s="84"/>
      <c r="DF1099" s="84"/>
      <c r="DG1099" s="84"/>
      <c r="DH1099" s="84"/>
      <c r="DI1099" s="84"/>
      <c r="DJ1099" s="84"/>
      <c r="DK1099" s="84"/>
      <c r="DL1099" s="84"/>
      <c r="DM1099" s="84"/>
      <c r="DN1099" s="84"/>
      <c r="DO1099" s="84"/>
      <c r="DP1099" s="84"/>
      <c r="DQ1099" s="84"/>
      <c r="DR1099" s="84"/>
      <c r="DS1099" s="84"/>
      <c r="DT1099" s="84"/>
      <c r="DU1099" s="84"/>
      <c r="DV1099" s="84"/>
      <c r="DW1099" s="84"/>
      <c r="DX1099" s="84"/>
      <c r="DY1099" s="84"/>
      <c r="DZ1099" s="84"/>
      <c r="EA1099" s="10"/>
      <c r="EB1099" s="10"/>
      <c r="EC1099" s="10"/>
    </row>
    <row r="1100" spans="1:133" s="76" customFormat="1" ht="17" x14ac:dyDescent="0.2">
      <c r="A1100" s="100" t="str">
        <f>CONCATENATE(E1100," ",F1100)</f>
        <v>Urocyon sp.</v>
      </c>
      <c r="B1100" s="69" t="s">
        <v>1407</v>
      </c>
      <c r="C1100" s="63" t="s">
        <v>1586</v>
      </c>
      <c r="D1100" s="63" t="s">
        <v>2333</v>
      </c>
      <c r="E1100" s="172" t="s">
        <v>1356</v>
      </c>
      <c r="F1100" s="172" t="s">
        <v>15</v>
      </c>
      <c r="G1100" s="63">
        <v>908</v>
      </c>
      <c r="H1100" s="63">
        <v>3786</v>
      </c>
      <c r="I1100" s="63" t="s">
        <v>100</v>
      </c>
      <c r="J1100" s="63"/>
      <c r="K1100" s="63" t="s">
        <v>1222</v>
      </c>
      <c r="L1100" s="175" t="s">
        <v>1452</v>
      </c>
      <c r="M1100" s="63"/>
      <c r="N1100" s="63"/>
      <c r="O1100" s="63"/>
      <c r="P1100" s="63"/>
      <c r="Q1100" s="63" t="s">
        <v>207</v>
      </c>
      <c r="R1100" s="69" t="s">
        <v>2363</v>
      </c>
      <c r="S1100" s="63"/>
      <c r="T1100" s="63" t="s">
        <v>171</v>
      </c>
      <c r="U1100" s="63" t="s">
        <v>1256</v>
      </c>
      <c r="V1100" s="63"/>
      <c r="W1100" s="63"/>
      <c r="X1100" s="63">
        <v>21.8</v>
      </c>
      <c r="Y1100" s="63"/>
      <c r="Z1100" s="63"/>
      <c r="AA1100" s="182">
        <v>15020.50254019515</v>
      </c>
      <c r="AB1100" s="61">
        <v>0.22900000000000001</v>
      </c>
      <c r="AC1100" s="63" t="s">
        <v>1271</v>
      </c>
      <c r="AD1100" s="69" t="s">
        <v>1961</v>
      </c>
      <c r="AE1100" s="192"/>
      <c r="AF1100" s="192"/>
      <c r="AG1100" s="196"/>
      <c r="AH1100" s="196"/>
      <c r="AI1100" s="196"/>
      <c r="AJ1100" s="196"/>
      <c r="AK1100" s="196"/>
      <c r="AL1100" s="196"/>
      <c r="AM1100" s="196"/>
      <c r="AN1100" s="196"/>
      <c r="AO1100" s="196"/>
      <c r="AP1100" s="196"/>
      <c r="AQ1100" s="196"/>
      <c r="AR1100" s="196"/>
      <c r="AS1100" s="196"/>
      <c r="AT1100" s="196"/>
      <c r="AU1100" s="196"/>
      <c r="AV1100" s="196"/>
      <c r="AW1100" s="196"/>
      <c r="AX1100" s="196"/>
      <c r="AY1100" s="196"/>
      <c r="AZ1100" s="196"/>
      <c r="BA1100" s="196"/>
      <c r="BB1100" s="196"/>
      <c r="BC1100" s="196"/>
      <c r="BD1100" s="196"/>
      <c r="BE1100" s="196"/>
      <c r="BF1100" s="196"/>
      <c r="BG1100" s="196"/>
      <c r="BH1100" s="196"/>
      <c r="BI1100" s="196"/>
      <c r="BJ1100" s="196"/>
      <c r="BK1100" s="197"/>
      <c r="BL1100" s="197"/>
      <c r="BM1100" s="197"/>
      <c r="BN1100" s="197"/>
      <c r="BO1100" s="197"/>
      <c r="BP1100" s="197"/>
      <c r="BQ1100" s="197"/>
      <c r="BR1100" s="197"/>
      <c r="BS1100" s="197"/>
      <c r="BT1100" s="197"/>
      <c r="BU1100" s="197"/>
      <c r="BV1100" s="197"/>
      <c r="BW1100" s="197"/>
      <c r="BX1100" s="197"/>
      <c r="BY1100" s="197"/>
      <c r="BZ1100" s="197"/>
      <c r="CA1100" s="197"/>
      <c r="CB1100" s="197"/>
      <c r="CC1100" s="197"/>
      <c r="CD1100" s="197"/>
      <c r="CE1100" s="197"/>
      <c r="CF1100" s="197"/>
      <c r="CG1100" s="197"/>
      <c r="CH1100" s="197"/>
      <c r="CI1100" s="197"/>
      <c r="CJ1100" s="197"/>
      <c r="CK1100" s="197"/>
      <c r="CL1100" s="197"/>
      <c r="CM1100" s="197"/>
      <c r="CN1100" s="197"/>
      <c r="CO1100" s="197"/>
      <c r="CP1100" s="197"/>
      <c r="CQ1100" s="197"/>
      <c r="CR1100" s="197"/>
      <c r="CS1100" s="197"/>
      <c r="CT1100" s="197"/>
      <c r="CU1100" s="197"/>
      <c r="CV1100" s="197"/>
      <c r="CW1100" s="197"/>
      <c r="CX1100" s="197"/>
      <c r="CY1100" s="197"/>
      <c r="CZ1100" s="197"/>
      <c r="DA1100" s="197"/>
      <c r="DB1100" s="197"/>
      <c r="DC1100" s="197"/>
      <c r="DD1100" s="197"/>
      <c r="DE1100" s="197"/>
      <c r="DF1100" s="197"/>
      <c r="DG1100" s="197"/>
      <c r="DH1100" s="197"/>
      <c r="DI1100" s="197"/>
      <c r="DJ1100" s="197"/>
      <c r="DK1100" s="197"/>
      <c r="DL1100" s="197"/>
      <c r="DM1100" s="197"/>
      <c r="DN1100" s="197"/>
      <c r="DO1100" s="197"/>
      <c r="DP1100" s="197"/>
      <c r="DQ1100" s="197"/>
      <c r="DR1100" s="197"/>
      <c r="DS1100" s="197"/>
      <c r="DT1100" s="197"/>
      <c r="DU1100" s="197"/>
      <c r="DV1100" s="197"/>
      <c r="DW1100" s="197"/>
      <c r="DX1100" s="197"/>
      <c r="DY1100" s="197"/>
      <c r="DZ1100" s="197"/>
      <c r="EA1100" s="84"/>
      <c r="EB1100" s="84"/>
      <c r="EC1100" s="84"/>
    </row>
    <row r="1101" spans="1:133" s="76" customFormat="1" ht="17" x14ac:dyDescent="0.2">
      <c r="A1101" s="100" t="str">
        <f>CONCATENATE(E1101," ",F1101)</f>
        <v xml:space="preserve">Urocyon </v>
      </c>
      <c r="B1101" s="63" t="s">
        <v>1332</v>
      </c>
      <c r="C1101" s="63" t="s">
        <v>1586</v>
      </c>
      <c r="D1101" s="63" t="s">
        <v>2333</v>
      </c>
      <c r="E1101" s="172" t="s">
        <v>1356</v>
      </c>
      <c r="F1101" s="172"/>
      <c r="G1101" s="63">
        <v>933</v>
      </c>
      <c r="H1101" s="63">
        <v>3667</v>
      </c>
      <c r="I1101" s="63" t="s">
        <v>1309</v>
      </c>
      <c r="J1101" s="8" t="s">
        <v>412</v>
      </c>
      <c r="K1101" s="69" t="s">
        <v>175</v>
      </c>
      <c r="L1101" s="175"/>
      <c r="M1101" s="99"/>
      <c r="N1101" s="61">
        <v>29.62</v>
      </c>
      <c r="O1101" s="61">
        <v>-98.37</v>
      </c>
      <c r="P1101" s="99">
        <v>126.402078446346</v>
      </c>
      <c r="Q1101" s="63" t="s">
        <v>2223</v>
      </c>
      <c r="R1101" s="63" t="s">
        <v>2369</v>
      </c>
      <c r="S1101" s="63"/>
      <c r="T1101" s="63" t="s">
        <v>166</v>
      </c>
      <c r="U1101" s="63" t="s">
        <v>13</v>
      </c>
      <c r="V1101" s="63"/>
      <c r="W1101" s="63"/>
      <c r="X1101" s="63">
        <v>7.35</v>
      </c>
      <c r="Y1101" s="63">
        <v>3.63</v>
      </c>
      <c r="Z1101" s="63"/>
      <c r="AA1101" s="10"/>
      <c r="AB1101" s="10"/>
      <c r="AC1101" s="10"/>
      <c r="AD1101" s="69" t="s">
        <v>2222</v>
      </c>
      <c r="AE1101" s="190"/>
      <c r="AF1101" s="190"/>
      <c r="AG1101" s="197"/>
      <c r="AH1101" s="197"/>
      <c r="AI1101" s="197"/>
      <c r="AJ1101" s="197"/>
      <c r="AK1101" s="197"/>
      <c r="AL1101" s="197"/>
      <c r="AM1101" s="197"/>
      <c r="AN1101" s="197"/>
      <c r="AO1101" s="197"/>
      <c r="AP1101" s="197"/>
      <c r="AQ1101" s="197"/>
      <c r="AR1101" s="197"/>
      <c r="AS1101" s="197"/>
      <c r="AT1101" s="197"/>
      <c r="AU1101" s="197"/>
      <c r="AV1101" s="197"/>
      <c r="AW1101" s="197"/>
      <c r="AX1101" s="197"/>
      <c r="AY1101" s="197"/>
      <c r="AZ1101" s="197"/>
      <c r="BA1101" s="197"/>
      <c r="BB1101" s="197"/>
      <c r="BC1101" s="197"/>
      <c r="BD1101" s="197"/>
      <c r="BE1101" s="197"/>
      <c r="BF1101" s="197"/>
      <c r="BG1101" s="197"/>
      <c r="BH1101" s="197"/>
      <c r="BI1101" s="197"/>
      <c r="BJ1101" s="197"/>
      <c r="BK1101" s="197"/>
      <c r="BL1101" s="197"/>
      <c r="BM1101" s="197"/>
      <c r="BN1101" s="197"/>
      <c r="BO1101" s="197"/>
      <c r="BP1101" s="197"/>
      <c r="BQ1101" s="197"/>
      <c r="BR1101" s="197"/>
      <c r="BS1101" s="197"/>
      <c r="BT1101" s="197"/>
      <c r="BU1101" s="197"/>
      <c r="BV1101" s="197"/>
      <c r="BW1101" s="197"/>
      <c r="BX1101" s="197"/>
      <c r="BY1101" s="197"/>
      <c r="BZ1101" s="197"/>
      <c r="CA1101" s="197"/>
      <c r="CB1101" s="197"/>
      <c r="CC1101" s="197"/>
      <c r="CD1101" s="197"/>
      <c r="CE1101" s="197"/>
      <c r="CF1101" s="197"/>
      <c r="CG1101" s="197"/>
      <c r="CH1101" s="197"/>
      <c r="CI1101" s="197"/>
      <c r="CJ1101" s="197"/>
      <c r="CK1101" s="197"/>
      <c r="CL1101" s="197"/>
      <c r="CM1101" s="197"/>
      <c r="CN1101" s="197"/>
      <c r="CO1101" s="197"/>
      <c r="CP1101" s="197"/>
      <c r="CQ1101" s="197"/>
      <c r="CR1101" s="197"/>
      <c r="CS1101" s="197"/>
      <c r="CT1101" s="197"/>
      <c r="CU1101" s="197"/>
      <c r="CV1101" s="197"/>
      <c r="CW1101" s="197"/>
      <c r="CX1101" s="197"/>
      <c r="CY1101" s="197"/>
      <c r="CZ1101" s="197"/>
      <c r="DA1101" s="197"/>
      <c r="DB1101" s="197"/>
      <c r="DC1101" s="197"/>
      <c r="DD1101" s="197"/>
      <c r="DE1101" s="197"/>
      <c r="DF1101" s="197"/>
      <c r="DG1101" s="197"/>
      <c r="DH1101" s="197"/>
      <c r="DI1101" s="197"/>
      <c r="DJ1101" s="197"/>
      <c r="DK1101" s="197"/>
      <c r="DL1101" s="197"/>
      <c r="DM1101" s="197"/>
      <c r="DN1101" s="197"/>
      <c r="DO1101" s="197"/>
      <c r="DP1101" s="197"/>
      <c r="DQ1101" s="197"/>
      <c r="DR1101" s="197"/>
      <c r="DS1101" s="197"/>
      <c r="DT1101" s="197"/>
      <c r="DU1101" s="197"/>
      <c r="DV1101" s="197"/>
      <c r="DW1101" s="197"/>
      <c r="DX1101" s="197"/>
      <c r="DY1101" s="197"/>
      <c r="DZ1101" s="197"/>
      <c r="EA1101" s="10"/>
      <c r="EB1101" s="10"/>
      <c r="EC1101" s="10"/>
    </row>
    <row r="1102" spans="1:133" s="76" customFormat="1" ht="17" x14ac:dyDescent="0.2">
      <c r="A1102" s="100" t="str">
        <f>CONCATENATE(E1102," ",F1102)</f>
        <v>Urocyon/Vulpes sp.</v>
      </c>
      <c r="B1102" s="69" t="s">
        <v>1520</v>
      </c>
      <c r="C1102" s="63" t="s">
        <v>1586</v>
      </c>
      <c r="D1102" s="63" t="s">
        <v>2333</v>
      </c>
      <c r="E1102" s="172" t="s">
        <v>1389</v>
      </c>
      <c r="F1102" s="172" t="s">
        <v>15</v>
      </c>
      <c r="G1102" s="63">
        <v>40685</v>
      </c>
      <c r="H1102" s="63">
        <v>257</v>
      </c>
      <c r="I1102" s="63" t="s">
        <v>19</v>
      </c>
      <c r="J1102" s="63"/>
      <c r="K1102" s="63" t="s">
        <v>175</v>
      </c>
      <c r="L1102" s="175"/>
      <c r="M1102" s="63"/>
      <c r="N1102" s="63"/>
      <c r="O1102" s="63"/>
      <c r="P1102" s="63"/>
      <c r="Q1102" s="63" t="s">
        <v>1980</v>
      </c>
      <c r="R1102" s="69" t="s">
        <v>111</v>
      </c>
      <c r="S1102" s="69" t="s">
        <v>111</v>
      </c>
      <c r="T1102" s="63"/>
      <c r="U1102" s="63" t="s">
        <v>1256</v>
      </c>
      <c r="V1102" s="63"/>
      <c r="W1102" s="63"/>
      <c r="X1102" s="119"/>
      <c r="Y1102" s="63">
        <v>24.49</v>
      </c>
      <c r="Z1102" s="63"/>
      <c r="AA1102" s="182">
        <v>10994.903867131885</v>
      </c>
      <c r="AB1102" s="61">
        <v>0.17</v>
      </c>
      <c r="AC1102" s="63" t="s">
        <v>1423</v>
      </c>
      <c r="AD1102" s="69" t="s">
        <v>1961</v>
      </c>
      <c r="AE1102" s="63"/>
      <c r="AF1102" s="63"/>
    </row>
    <row r="1103" spans="1:133" s="76" customFormat="1" ht="17" x14ac:dyDescent="0.2">
      <c r="A1103" s="100" t="str">
        <f>CONCATENATE(E1103," ",F1103)</f>
        <v>Urocyon/Vulpes sp.</v>
      </c>
      <c r="B1103" s="69" t="s">
        <v>1520</v>
      </c>
      <c r="C1103" s="63" t="s">
        <v>1586</v>
      </c>
      <c r="D1103" s="63" t="s">
        <v>2333</v>
      </c>
      <c r="E1103" s="172" t="s">
        <v>1389</v>
      </c>
      <c r="F1103" s="172" t="s">
        <v>15</v>
      </c>
      <c r="G1103" s="63">
        <v>40685</v>
      </c>
      <c r="H1103" s="63">
        <v>1035</v>
      </c>
      <c r="I1103" s="63" t="s">
        <v>19</v>
      </c>
      <c r="J1103" s="63"/>
      <c r="K1103" s="63" t="s">
        <v>175</v>
      </c>
      <c r="L1103" s="175"/>
      <c r="M1103" s="63"/>
      <c r="N1103" s="63"/>
      <c r="O1103" s="63"/>
      <c r="P1103" s="63"/>
      <c r="Q1103" s="63" t="s">
        <v>1293</v>
      </c>
      <c r="R1103" s="63" t="s">
        <v>1629</v>
      </c>
      <c r="S1103" s="63" t="s">
        <v>2359</v>
      </c>
      <c r="T1103" s="63"/>
      <c r="U1103" s="63" t="s">
        <v>1256</v>
      </c>
      <c r="V1103" s="63">
        <v>16.559999999999999</v>
      </c>
      <c r="W1103" s="63"/>
      <c r="X1103" s="63"/>
      <c r="Y1103" s="119"/>
      <c r="Z1103" s="63"/>
      <c r="AA1103" s="182">
        <v>11203.542135956583</v>
      </c>
      <c r="AB1103" s="61">
        <v>0.16700000000000001</v>
      </c>
      <c r="AC1103" s="63" t="s">
        <v>1293</v>
      </c>
      <c r="AD1103" s="69" t="s">
        <v>1961</v>
      </c>
      <c r="AE1103" s="63"/>
      <c r="AF1103" s="63"/>
      <c r="BK1103" s="10"/>
      <c r="BL1103" s="10"/>
      <c r="BM1103" s="10"/>
      <c r="BN1103" s="10"/>
      <c r="BO1103" s="10"/>
      <c r="BP1103" s="10"/>
      <c r="BQ1103" s="10"/>
      <c r="BR1103" s="10"/>
      <c r="BS1103" s="10"/>
      <c r="BT1103" s="10"/>
      <c r="BU1103" s="10"/>
      <c r="BV1103" s="10"/>
      <c r="BW1103" s="10"/>
      <c r="BX1103" s="10"/>
      <c r="BY1103" s="10"/>
      <c r="BZ1103" s="10"/>
      <c r="CA1103" s="10"/>
      <c r="CB1103" s="10"/>
      <c r="CC1103" s="10"/>
      <c r="CD1103" s="10"/>
      <c r="CE1103" s="10"/>
      <c r="CF1103" s="10"/>
      <c r="CG1103" s="10"/>
      <c r="CH1103" s="10"/>
      <c r="CI1103" s="10"/>
      <c r="CJ1103" s="10"/>
      <c r="CK1103" s="10"/>
      <c r="CL1103" s="10"/>
      <c r="CM1103" s="10"/>
      <c r="CN1103" s="10"/>
      <c r="CO1103" s="10"/>
      <c r="CP1103" s="10"/>
      <c r="CQ1103" s="10"/>
      <c r="CR1103" s="10"/>
      <c r="CS1103" s="10"/>
      <c r="CT1103" s="10"/>
      <c r="CU1103" s="10"/>
      <c r="CV1103" s="10"/>
      <c r="CW1103" s="10"/>
      <c r="CX1103" s="10"/>
      <c r="CY1103" s="10"/>
      <c r="CZ1103" s="10"/>
      <c r="DA1103" s="10"/>
      <c r="DB1103" s="10"/>
      <c r="DC1103" s="10"/>
      <c r="DD1103" s="10"/>
      <c r="DE1103" s="10"/>
      <c r="DF1103" s="10"/>
      <c r="DG1103" s="10"/>
      <c r="DH1103" s="10"/>
      <c r="DI1103" s="10"/>
      <c r="DJ1103" s="10"/>
      <c r="DK1103" s="10"/>
      <c r="DL1103" s="10"/>
      <c r="DM1103" s="10"/>
      <c r="DN1103" s="10"/>
      <c r="DO1103" s="10"/>
      <c r="DP1103" s="10"/>
      <c r="DQ1103" s="10"/>
      <c r="DR1103" s="10"/>
      <c r="DS1103" s="10"/>
      <c r="DT1103" s="10"/>
      <c r="DU1103" s="10"/>
      <c r="DV1103" s="10"/>
      <c r="DW1103" s="10"/>
      <c r="DX1103" s="10"/>
      <c r="DY1103" s="10"/>
      <c r="DZ1103" s="10"/>
    </row>
    <row r="1104" spans="1:133" s="76" customFormat="1" ht="17" x14ac:dyDescent="0.2">
      <c r="A1104" s="100" t="str">
        <f>CONCATENATE(E1104," ",F1104)</f>
        <v>Urocyon/Vulpes sp.</v>
      </c>
      <c r="B1104" s="69" t="s">
        <v>1520</v>
      </c>
      <c r="C1104" s="63" t="s">
        <v>1586</v>
      </c>
      <c r="D1104" s="63" t="s">
        <v>2333</v>
      </c>
      <c r="E1104" s="172" t="s">
        <v>1389</v>
      </c>
      <c r="F1104" s="172" t="s">
        <v>15</v>
      </c>
      <c r="G1104" s="63">
        <v>40685</v>
      </c>
      <c r="H1104" s="63">
        <v>1083</v>
      </c>
      <c r="I1104" s="63" t="s">
        <v>19</v>
      </c>
      <c r="J1104" s="63"/>
      <c r="K1104" s="63" t="s">
        <v>175</v>
      </c>
      <c r="L1104" s="175"/>
      <c r="M1104" s="63"/>
      <c r="N1104" s="63"/>
      <c r="O1104" s="63"/>
      <c r="P1104" s="63"/>
      <c r="Q1104" s="63" t="s">
        <v>1324</v>
      </c>
      <c r="R1104" s="63" t="s">
        <v>1514</v>
      </c>
      <c r="S1104" s="63" t="s">
        <v>2400</v>
      </c>
      <c r="T1104" s="63"/>
      <c r="U1104" s="63" t="s">
        <v>1256</v>
      </c>
      <c r="V1104" s="63">
        <v>13.61</v>
      </c>
      <c r="W1104" s="63"/>
      <c r="X1104" s="63"/>
      <c r="Y1104" s="119"/>
      <c r="Z1104" s="63"/>
      <c r="AA1104" s="182">
        <v>11999.298985750522</v>
      </c>
      <c r="AB1104" s="61">
        <v>0.20300000000000001</v>
      </c>
      <c r="AC1104" s="63" t="s">
        <v>1324</v>
      </c>
      <c r="AD1104" s="69" t="s">
        <v>1961</v>
      </c>
      <c r="AE1104" s="63"/>
      <c r="AF1104" s="63"/>
      <c r="BK1104" s="84"/>
      <c r="BL1104" s="84"/>
      <c r="BM1104" s="84"/>
      <c r="BN1104" s="84"/>
      <c r="BO1104" s="84"/>
      <c r="BP1104" s="84"/>
      <c r="BQ1104" s="84"/>
      <c r="BR1104" s="84"/>
      <c r="BS1104" s="84"/>
      <c r="BT1104" s="84"/>
      <c r="BU1104" s="84"/>
      <c r="BV1104" s="84"/>
      <c r="BW1104" s="84"/>
      <c r="BX1104" s="84"/>
      <c r="BY1104" s="84"/>
      <c r="BZ1104" s="84"/>
      <c r="CA1104" s="84"/>
      <c r="CB1104" s="84"/>
      <c r="CC1104" s="84"/>
      <c r="CD1104" s="84"/>
      <c r="CE1104" s="84"/>
      <c r="CF1104" s="84"/>
      <c r="CG1104" s="84"/>
      <c r="CH1104" s="84"/>
      <c r="CI1104" s="84"/>
      <c r="CJ1104" s="84"/>
      <c r="CK1104" s="84"/>
      <c r="CL1104" s="84"/>
      <c r="CM1104" s="84"/>
      <c r="CN1104" s="84"/>
      <c r="CO1104" s="84"/>
      <c r="CP1104" s="84"/>
      <c r="CQ1104" s="84"/>
      <c r="CR1104" s="84"/>
      <c r="CS1104" s="84"/>
      <c r="CT1104" s="84"/>
      <c r="CU1104" s="84"/>
      <c r="CV1104" s="84"/>
      <c r="CW1104" s="84"/>
      <c r="CX1104" s="10"/>
      <c r="CY1104" s="10"/>
      <c r="CZ1104" s="10"/>
      <c r="DA1104" s="10"/>
      <c r="DB1104" s="10"/>
      <c r="DC1104" s="10"/>
      <c r="DD1104" s="10"/>
      <c r="DE1104" s="10"/>
      <c r="DF1104" s="10"/>
      <c r="DG1104" s="10"/>
      <c r="DH1104" s="10"/>
      <c r="DI1104" s="10"/>
      <c r="DJ1104" s="10"/>
      <c r="DK1104" s="10"/>
      <c r="DL1104" s="10"/>
      <c r="DM1104" s="10"/>
      <c r="DN1104" s="10"/>
      <c r="DO1104" s="10"/>
      <c r="DP1104" s="10"/>
      <c r="DQ1104" s="10"/>
      <c r="DR1104" s="10"/>
      <c r="DS1104" s="10"/>
      <c r="DT1104" s="10"/>
      <c r="DU1104" s="10"/>
      <c r="DV1104" s="10"/>
      <c r="DW1104" s="10"/>
      <c r="DX1104" s="10"/>
      <c r="DY1104" s="10"/>
      <c r="DZ1104" s="10"/>
    </row>
    <row r="1105" spans="1:133" s="76" customFormat="1" ht="17" x14ac:dyDescent="0.2">
      <c r="A1105" s="100" t="str">
        <f>CONCATENATE(E1105," ",F1105)</f>
        <v>Urocyon/Vulpes sp.</v>
      </c>
      <c r="B1105" s="69" t="s">
        <v>1520</v>
      </c>
      <c r="C1105" s="63" t="s">
        <v>1586</v>
      </c>
      <c r="D1105" s="63" t="s">
        <v>2333</v>
      </c>
      <c r="E1105" s="172" t="s">
        <v>1389</v>
      </c>
      <c r="F1105" s="172" t="s">
        <v>15</v>
      </c>
      <c r="G1105" s="63">
        <v>40685</v>
      </c>
      <c r="H1105" s="63">
        <v>249</v>
      </c>
      <c r="I1105" s="63" t="s">
        <v>19</v>
      </c>
      <c r="J1105" s="63"/>
      <c r="K1105" s="63" t="s">
        <v>175</v>
      </c>
      <c r="L1105" s="175"/>
      <c r="M1105" s="63"/>
      <c r="N1105" s="63"/>
      <c r="O1105" s="63"/>
      <c r="P1105" s="63"/>
      <c r="Q1105" s="63" t="s">
        <v>1402</v>
      </c>
      <c r="R1105" s="63" t="s">
        <v>1514</v>
      </c>
      <c r="S1105" s="63" t="s">
        <v>2453</v>
      </c>
      <c r="T1105" s="63"/>
      <c r="U1105" s="63" t="s">
        <v>1256</v>
      </c>
      <c r="V1105" s="63"/>
      <c r="W1105" s="63"/>
      <c r="X1105" s="63">
        <v>15.49</v>
      </c>
      <c r="Y1105" s="63"/>
      <c r="Z1105" s="63"/>
      <c r="AA1105" s="182">
        <v>6240.4372506116115</v>
      </c>
      <c r="AB1105" s="61">
        <v>0.193</v>
      </c>
      <c r="AC1105" s="63" t="s">
        <v>1402</v>
      </c>
      <c r="AD1105" s="69" t="s">
        <v>1961</v>
      </c>
      <c r="AE1105" s="63"/>
      <c r="AF1105" s="63"/>
      <c r="BK1105" s="84"/>
      <c r="BL1105" s="84"/>
      <c r="BM1105" s="84"/>
      <c r="BN1105" s="84"/>
      <c r="BO1105" s="84"/>
      <c r="BP1105" s="84"/>
      <c r="BQ1105" s="84"/>
      <c r="BR1105" s="84"/>
      <c r="BS1105" s="84"/>
      <c r="BT1105" s="84"/>
      <c r="BU1105" s="84"/>
      <c r="BV1105" s="84"/>
      <c r="BW1105" s="84"/>
      <c r="BX1105" s="84"/>
      <c r="BY1105" s="84"/>
      <c r="BZ1105" s="84"/>
      <c r="CA1105" s="84"/>
      <c r="CB1105" s="84"/>
      <c r="CC1105" s="84"/>
      <c r="CD1105" s="84"/>
      <c r="CE1105" s="84"/>
      <c r="CF1105" s="84"/>
      <c r="CG1105" s="84"/>
      <c r="CH1105" s="84"/>
      <c r="CI1105" s="84"/>
      <c r="CJ1105" s="84"/>
      <c r="CK1105" s="84"/>
      <c r="CL1105" s="84"/>
      <c r="CM1105" s="84"/>
      <c r="CN1105" s="84"/>
      <c r="CO1105" s="84"/>
      <c r="CP1105" s="84"/>
      <c r="CQ1105" s="84"/>
      <c r="CR1105" s="84"/>
      <c r="CS1105" s="84"/>
      <c r="CT1105" s="84"/>
      <c r="CU1105" s="84"/>
      <c r="CV1105" s="84"/>
      <c r="CW1105" s="84"/>
      <c r="CX1105" s="84"/>
      <c r="CY1105" s="84"/>
      <c r="CZ1105" s="84"/>
      <c r="DA1105" s="84"/>
      <c r="DB1105" s="84"/>
      <c r="DC1105" s="84"/>
      <c r="DD1105" s="84"/>
      <c r="DE1105" s="84"/>
      <c r="DF1105" s="84"/>
      <c r="DG1105" s="84"/>
      <c r="DH1105" s="84"/>
      <c r="DI1105" s="84"/>
      <c r="DJ1105" s="84"/>
      <c r="DK1105" s="84"/>
      <c r="DL1105" s="84"/>
      <c r="DM1105" s="84"/>
      <c r="DN1105" s="84"/>
      <c r="DO1105" s="84"/>
      <c r="DP1105" s="84"/>
      <c r="DQ1105" s="84"/>
      <c r="DR1105" s="84"/>
      <c r="DS1105" s="84"/>
      <c r="DT1105" s="84"/>
      <c r="DU1105" s="84"/>
      <c r="DV1105" s="84"/>
      <c r="DW1105" s="84"/>
      <c r="DX1105" s="84"/>
      <c r="DY1105" s="84"/>
      <c r="DZ1105" s="84"/>
    </row>
    <row r="1106" spans="1:133" s="76" customFormat="1" ht="17" x14ac:dyDescent="0.2">
      <c r="A1106" s="100" t="str">
        <f>CONCATENATE(E1106," ",F1106)</f>
        <v>Urocyon/Vulpes sp.</v>
      </c>
      <c r="B1106" s="69" t="s">
        <v>1520</v>
      </c>
      <c r="C1106" s="63" t="s">
        <v>1586</v>
      </c>
      <c r="D1106" s="63" t="s">
        <v>2333</v>
      </c>
      <c r="E1106" s="172" t="s">
        <v>1389</v>
      </c>
      <c r="F1106" s="172" t="s">
        <v>15</v>
      </c>
      <c r="G1106" s="63">
        <v>40685</v>
      </c>
      <c r="H1106" s="63">
        <v>1112</v>
      </c>
      <c r="I1106" s="63" t="s">
        <v>19</v>
      </c>
      <c r="J1106" s="63"/>
      <c r="K1106" s="63" t="s">
        <v>175</v>
      </c>
      <c r="L1106" s="175" t="s">
        <v>1525</v>
      </c>
      <c r="M1106" s="63"/>
      <c r="N1106" s="63"/>
      <c r="O1106" s="63"/>
      <c r="P1106" s="63"/>
      <c r="Q1106" s="63" t="s">
        <v>207</v>
      </c>
      <c r="R1106" s="69" t="s">
        <v>2363</v>
      </c>
      <c r="S1106" s="63"/>
      <c r="T1106" s="63"/>
      <c r="U1106" s="63" t="s">
        <v>1256</v>
      </c>
      <c r="V1106" s="63"/>
      <c r="W1106" s="63"/>
      <c r="X1106" s="63">
        <v>20.61</v>
      </c>
      <c r="Y1106" s="63"/>
      <c r="Z1106" s="63"/>
      <c r="AA1106" s="182">
        <v>12787.978775157151</v>
      </c>
      <c r="AB1106" s="61">
        <v>0.22900000000000001</v>
      </c>
      <c r="AC1106" s="63" t="s">
        <v>1271</v>
      </c>
      <c r="AD1106" s="69" t="s">
        <v>1961</v>
      </c>
      <c r="AE1106" s="63"/>
      <c r="AF1106" s="63"/>
      <c r="BK1106" s="84"/>
      <c r="BL1106" s="84"/>
      <c r="BM1106" s="84"/>
      <c r="BN1106" s="84"/>
      <c r="BO1106" s="84"/>
      <c r="BP1106" s="84"/>
      <c r="BQ1106" s="84"/>
      <c r="BR1106" s="84"/>
      <c r="BS1106" s="84"/>
      <c r="BT1106" s="84"/>
      <c r="BU1106" s="84"/>
      <c r="BV1106" s="84"/>
      <c r="BW1106" s="84"/>
      <c r="BX1106" s="84"/>
      <c r="BY1106" s="84"/>
      <c r="BZ1106" s="84"/>
      <c r="CA1106" s="84"/>
      <c r="CB1106" s="84"/>
      <c r="CC1106" s="84"/>
      <c r="CD1106" s="84"/>
      <c r="CE1106" s="84"/>
      <c r="CF1106" s="84"/>
      <c r="CG1106" s="84"/>
      <c r="CH1106" s="84"/>
      <c r="CI1106" s="84"/>
      <c r="CJ1106" s="84"/>
      <c r="CK1106" s="84"/>
      <c r="CL1106" s="84"/>
      <c r="CM1106" s="84"/>
      <c r="CN1106" s="84"/>
      <c r="CO1106" s="84"/>
      <c r="CP1106" s="84"/>
      <c r="CQ1106" s="84"/>
      <c r="CR1106" s="84"/>
      <c r="CS1106" s="84"/>
      <c r="CT1106" s="84"/>
      <c r="CU1106" s="84"/>
      <c r="CV1106" s="84"/>
      <c r="CW1106" s="84"/>
      <c r="CX1106" s="84"/>
      <c r="CY1106" s="84"/>
      <c r="CZ1106" s="84"/>
      <c r="DA1106" s="84"/>
      <c r="DB1106" s="84"/>
      <c r="DC1106" s="84"/>
      <c r="DD1106" s="84"/>
      <c r="DE1106" s="84"/>
      <c r="DF1106" s="84"/>
      <c r="DG1106" s="84"/>
      <c r="DH1106" s="84"/>
      <c r="DI1106" s="84"/>
      <c r="DJ1106" s="84"/>
      <c r="DK1106" s="84"/>
      <c r="DL1106" s="84"/>
      <c r="DM1106" s="84"/>
      <c r="DN1106" s="84"/>
      <c r="DO1106" s="84"/>
      <c r="DP1106" s="84"/>
      <c r="DQ1106" s="84"/>
      <c r="DR1106" s="84"/>
      <c r="DS1106" s="84"/>
      <c r="DT1106" s="84"/>
      <c r="DU1106" s="84"/>
      <c r="DV1106" s="84"/>
      <c r="DW1106" s="84"/>
      <c r="DX1106" s="84"/>
      <c r="DY1106" s="84"/>
      <c r="DZ1106" s="84"/>
    </row>
    <row r="1107" spans="1:133" s="76" customFormat="1" ht="17" x14ac:dyDescent="0.2">
      <c r="A1107" s="100" t="str">
        <f>CONCATENATE(E1107," ",F1107)</f>
        <v>Urocyon/Vulpes sp.</v>
      </c>
      <c r="B1107" s="69" t="s">
        <v>1520</v>
      </c>
      <c r="C1107" s="63" t="s">
        <v>1586</v>
      </c>
      <c r="D1107" s="63" t="s">
        <v>2333</v>
      </c>
      <c r="E1107" s="172" t="s">
        <v>1389</v>
      </c>
      <c r="F1107" s="172" t="s">
        <v>15</v>
      </c>
      <c r="G1107" s="63">
        <v>40685</v>
      </c>
      <c r="H1107" s="63">
        <v>247</v>
      </c>
      <c r="I1107" s="63" t="s">
        <v>19</v>
      </c>
      <c r="J1107" s="63"/>
      <c r="K1107" s="63" t="s">
        <v>175</v>
      </c>
      <c r="L1107" s="175"/>
      <c r="M1107" s="63"/>
      <c r="N1107" s="63"/>
      <c r="O1107" s="63"/>
      <c r="P1107" s="63"/>
      <c r="Q1107" s="63" t="s">
        <v>1331</v>
      </c>
      <c r="R1107" s="63" t="s">
        <v>2394</v>
      </c>
      <c r="S1107" s="63"/>
      <c r="T1107" s="63"/>
      <c r="U1107" s="63" t="s">
        <v>1256</v>
      </c>
      <c r="V1107" s="63"/>
      <c r="W1107" s="63"/>
      <c r="X1107" s="63">
        <v>18.43</v>
      </c>
      <c r="Y1107" s="63"/>
      <c r="Z1107" s="63"/>
      <c r="AA1107" s="182">
        <v>9740.4497027495399</v>
      </c>
      <c r="AB1107" s="61">
        <v>0.22800000000000001</v>
      </c>
      <c r="AC1107" s="63" t="s">
        <v>1331</v>
      </c>
      <c r="AD1107" s="69" t="s">
        <v>1961</v>
      </c>
      <c r="AE1107" s="63"/>
      <c r="AF1107" s="63"/>
      <c r="BK1107" s="84"/>
      <c r="BL1107" s="84"/>
      <c r="BM1107" s="84"/>
      <c r="BN1107" s="84"/>
      <c r="BO1107" s="84"/>
      <c r="BP1107" s="84"/>
      <c r="BQ1107" s="84"/>
      <c r="BR1107" s="84"/>
      <c r="BS1107" s="84"/>
      <c r="BT1107" s="84"/>
      <c r="BU1107" s="84"/>
      <c r="BV1107" s="84"/>
      <c r="BW1107" s="84"/>
      <c r="BX1107" s="84"/>
      <c r="BY1107" s="84"/>
      <c r="BZ1107" s="84"/>
      <c r="CA1107" s="84"/>
      <c r="CB1107" s="84"/>
      <c r="CC1107" s="84"/>
      <c r="CD1107" s="84"/>
      <c r="CE1107" s="84"/>
      <c r="CF1107" s="84"/>
      <c r="CG1107" s="84"/>
      <c r="CH1107" s="84"/>
      <c r="CI1107" s="84"/>
      <c r="CJ1107" s="84"/>
      <c r="CK1107" s="84"/>
      <c r="CL1107" s="84"/>
      <c r="CM1107" s="84"/>
      <c r="CN1107" s="84"/>
      <c r="CO1107" s="84"/>
      <c r="CP1107" s="84"/>
      <c r="CQ1107" s="84"/>
      <c r="CR1107" s="84"/>
      <c r="CS1107" s="84"/>
      <c r="CT1107" s="84"/>
      <c r="CU1107" s="84"/>
      <c r="CV1107" s="84"/>
      <c r="CW1107" s="84"/>
      <c r="CX1107" s="84"/>
      <c r="CY1107" s="84"/>
      <c r="CZ1107" s="84"/>
      <c r="DA1107" s="84"/>
      <c r="DB1107" s="84"/>
      <c r="DC1107" s="84"/>
      <c r="DD1107" s="84"/>
      <c r="DE1107" s="84"/>
      <c r="DF1107" s="84"/>
      <c r="DG1107" s="84"/>
      <c r="DH1107" s="84"/>
      <c r="DI1107" s="84"/>
      <c r="DJ1107" s="84"/>
      <c r="DK1107" s="84"/>
      <c r="DL1107" s="84"/>
      <c r="DM1107" s="84"/>
      <c r="DN1107" s="84"/>
      <c r="DO1107" s="84"/>
      <c r="DP1107" s="84"/>
      <c r="DQ1107" s="84"/>
      <c r="DR1107" s="84"/>
      <c r="DS1107" s="84"/>
      <c r="DT1107" s="84"/>
      <c r="DU1107" s="84"/>
      <c r="DV1107" s="84"/>
      <c r="DW1107" s="84"/>
      <c r="DX1107" s="84"/>
      <c r="DY1107" s="84"/>
      <c r="DZ1107" s="84"/>
    </row>
    <row r="1108" spans="1:133" s="76" customFormat="1" ht="17" x14ac:dyDescent="0.2">
      <c r="A1108" s="100" t="str">
        <f>CONCATENATE(E1108," ",F1108)</f>
        <v>Urocyon/Vulpes sp.</v>
      </c>
      <c r="B1108" s="69" t="s">
        <v>1520</v>
      </c>
      <c r="C1108" s="63" t="s">
        <v>1586</v>
      </c>
      <c r="D1108" s="63" t="s">
        <v>2333</v>
      </c>
      <c r="E1108" s="172" t="s">
        <v>1389</v>
      </c>
      <c r="F1108" s="172" t="s">
        <v>15</v>
      </c>
      <c r="G1108" s="63">
        <v>40685</v>
      </c>
      <c r="H1108" s="63">
        <v>1036</v>
      </c>
      <c r="I1108" s="63" t="s">
        <v>19</v>
      </c>
      <c r="J1108" s="63"/>
      <c r="K1108" s="63" t="s">
        <v>175</v>
      </c>
      <c r="L1108" s="175" t="s">
        <v>1529</v>
      </c>
      <c r="M1108" s="63"/>
      <c r="N1108" s="63"/>
      <c r="O1108" s="63"/>
      <c r="P1108" s="63"/>
      <c r="Q1108" s="63" t="s">
        <v>1208</v>
      </c>
      <c r="R1108" s="69" t="s">
        <v>2388</v>
      </c>
      <c r="S1108" s="63"/>
      <c r="T1108" s="63"/>
      <c r="U1108" s="63" t="s">
        <v>1256</v>
      </c>
      <c r="V1108" s="63"/>
      <c r="W1108" s="63"/>
      <c r="X1108" s="63">
        <v>17.5</v>
      </c>
      <c r="Y1108" s="63"/>
      <c r="Z1108" s="63"/>
      <c r="AA1108" s="182">
        <v>11617.216204334823</v>
      </c>
      <c r="AB1108" s="61">
        <v>0.20799999999999999</v>
      </c>
      <c r="AC1108" s="63" t="s">
        <v>138</v>
      </c>
      <c r="AD1108" s="69" t="s">
        <v>1961</v>
      </c>
      <c r="AE1108" s="63"/>
      <c r="AF1108" s="63"/>
      <c r="BK1108" s="10"/>
      <c r="BL1108" s="10"/>
      <c r="BM1108" s="10"/>
      <c r="BN1108" s="10"/>
      <c r="BO1108" s="10"/>
      <c r="BP1108" s="10"/>
      <c r="BQ1108" s="10"/>
      <c r="BR1108" s="10"/>
      <c r="BS1108" s="10"/>
      <c r="BT1108" s="10"/>
      <c r="BU1108" s="10"/>
      <c r="BV1108" s="10"/>
      <c r="BW1108" s="10"/>
      <c r="BX1108" s="10"/>
      <c r="BY1108" s="10"/>
      <c r="BZ1108" s="10"/>
      <c r="CA1108" s="10"/>
      <c r="CB1108" s="10"/>
      <c r="CC1108" s="10"/>
      <c r="CD1108" s="10"/>
      <c r="CE1108" s="10"/>
      <c r="CF1108" s="10"/>
      <c r="CG1108" s="10"/>
      <c r="CH1108" s="10"/>
      <c r="CI1108" s="10"/>
      <c r="CJ1108" s="10"/>
      <c r="CK1108" s="10"/>
      <c r="CL1108" s="10"/>
      <c r="CM1108" s="10"/>
      <c r="CN1108" s="10"/>
      <c r="CO1108" s="10"/>
      <c r="CP1108" s="10"/>
      <c r="CQ1108" s="10"/>
      <c r="CR1108" s="10"/>
      <c r="CS1108" s="10"/>
      <c r="CT1108" s="10"/>
      <c r="CU1108" s="10"/>
      <c r="CV1108" s="10"/>
      <c r="CW1108" s="10"/>
      <c r="CX1108" s="10"/>
      <c r="CY1108" s="10"/>
      <c r="CZ1108" s="10"/>
      <c r="DA1108" s="10"/>
      <c r="DB1108" s="10"/>
      <c r="DC1108" s="10"/>
      <c r="DD1108" s="10"/>
      <c r="DE1108" s="10"/>
      <c r="DF1108" s="10"/>
      <c r="DG1108" s="10"/>
      <c r="DH1108" s="10"/>
      <c r="DI1108" s="10"/>
      <c r="DJ1108" s="10"/>
      <c r="DK1108" s="10"/>
      <c r="DL1108" s="10"/>
      <c r="DM1108" s="10"/>
      <c r="DN1108" s="10"/>
      <c r="DO1108" s="10"/>
      <c r="DP1108" s="10"/>
      <c r="DQ1108" s="10"/>
      <c r="DR1108" s="10"/>
      <c r="DS1108" s="10"/>
      <c r="DT1108" s="10"/>
      <c r="DU1108" s="10"/>
      <c r="DV1108" s="10"/>
      <c r="DW1108" s="10"/>
      <c r="DX1108" s="10"/>
      <c r="DY1108" s="10"/>
      <c r="DZ1108" s="10"/>
    </row>
    <row r="1109" spans="1:133" s="76" customFormat="1" ht="17" x14ac:dyDescent="0.2">
      <c r="A1109" s="100" t="str">
        <f>CONCATENATE(E1109," ",F1109)</f>
        <v>Urocyon/Vulpes sp.</v>
      </c>
      <c r="B1109" s="69" t="s">
        <v>1383</v>
      </c>
      <c r="C1109" s="63" t="s">
        <v>1586</v>
      </c>
      <c r="D1109" s="63" t="s">
        <v>2333</v>
      </c>
      <c r="E1109" s="172" t="s">
        <v>1389</v>
      </c>
      <c r="F1109" s="172" t="s">
        <v>15</v>
      </c>
      <c r="G1109" s="63">
        <v>41229</v>
      </c>
      <c r="H1109" s="63" t="s">
        <v>1379</v>
      </c>
      <c r="I1109" s="63" t="s">
        <v>1360</v>
      </c>
      <c r="J1109" s="63"/>
      <c r="K1109" s="63" t="s">
        <v>175</v>
      </c>
      <c r="L1109" s="175" t="s">
        <v>1385</v>
      </c>
      <c r="M1109" s="63"/>
      <c r="N1109" s="63"/>
      <c r="O1109" s="63"/>
      <c r="P1109" s="63"/>
      <c r="Q1109" s="63" t="s">
        <v>1324</v>
      </c>
      <c r="R1109" s="63" t="s">
        <v>1514</v>
      </c>
      <c r="S1109" s="63" t="s">
        <v>2400</v>
      </c>
      <c r="T1109" s="63" t="s">
        <v>166</v>
      </c>
      <c r="U1109" s="63" t="s">
        <v>1256</v>
      </c>
      <c r="V1109" s="63">
        <v>23.03</v>
      </c>
      <c r="W1109" s="63"/>
      <c r="X1109" s="63"/>
      <c r="Y1109" s="119"/>
      <c r="Z1109" s="63"/>
      <c r="AA1109" s="182">
        <v>43453.484452271165</v>
      </c>
      <c r="AB1109" s="61">
        <v>0.20300000000000001</v>
      </c>
      <c r="AC1109" s="63" t="s">
        <v>1324</v>
      </c>
      <c r="AD1109" s="69" t="s">
        <v>1961</v>
      </c>
      <c r="AE1109" s="63"/>
      <c r="AF1109" s="63"/>
    </row>
    <row r="1110" spans="1:133" s="76" customFormat="1" ht="17" x14ac:dyDescent="0.2">
      <c r="A1110" s="100" t="str">
        <f>CONCATENATE(E1110," ",F1110)</f>
        <v>Urocyon/Vulpes sp.</v>
      </c>
      <c r="B1110" s="69" t="s">
        <v>1383</v>
      </c>
      <c r="C1110" s="63" t="s">
        <v>1586</v>
      </c>
      <c r="D1110" s="63" t="s">
        <v>2333</v>
      </c>
      <c r="E1110" s="172" t="s">
        <v>1389</v>
      </c>
      <c r="F1110" s="172" t="s">
        <v>15</v>
      </c>
      <c r="G1110" s="63">
        <v>41229</v>
      </c>
      <c r="H1110" s="63" t="s">
        <v>1379</v>
      </c>
      <c r="I1110" s="63" t="s">
        <v>1360</v>
      </c>
      <c r="J1110" s="63"/>
      <c r="K1110" s="63" t="s">
        <v>175</v>
      </c>
      <c r="L1110" s="175" t="s">
        <v>1385</v>
      </c>
      <c r="M1110" s="63"/>
      <c r="N1110" s="63"/>
      <c r="O1110" s="63"/>
      <c r="P1110" s="63"/>
      <c r="Q1110" s="63" t="s">
        <v>207</v>
      </c>
      <c r="R1110" s="69" t="s">
        <v>2363</v>
      </c>
      <c r="S1110" s="63"/>
      <c r="T1110" s="63" t="s">
        <v>166</v>
      </c>
      <c r="U1110" s="63" t="s">
        <v>1256</v>
      </c>
      <c r="V1110" s="63"/>
      <c r="W1110" s="63"/>
      <c r="X1110" s="63">
        <v>24.7</v>
      </c>
      <c r="Y1110" s="63"/>
      <c r="Z1110" s="63"/>
      <c r="AA1110" s="182">
        <v>21486.627652387037</v>
      </c>
      <c r="AB1110" s="61">
        <v>0.22900000000000001</v>
      </c>
      <c r="AC1110" s="63" t="s">
        <v>1271</v>
      </c>
      <c r="AD1110" s="69" t="s">
        <v>1961</v>
      </c>
      <c r="AE1110" s="63"/>
      <c r="AF1110" s="63"/>
    </row>
    <row r="1111" spans="1:133" s="76" customFormat="1" ht="17" x14ac:dyDescent="0.2">
      <c r="A1111" s="100" t="str">
        <f>CONCATENATE(E1111," ",F1111)</f>
        <v>Urocyon/Vulpes sp.</v>
      </c>
      <c r="B1111" s="69" t="s">
        <v>1388</v>
      </c>
      <c r="C1111" s="63" t="s">
        <v>1586</v>
      </c>
      <c r="D1111" s="63" t="s">
        <v>2333</v>
      </c>
      <c r="E1111" s="172" t="s">
        <v>1389</v>
      </c>
      <c r="F1111" s="172" t="s">
        <v>15</v>
      </c>
      <c r="G1111" s="63">
        <v>41229</v>
      </c>
      <c r="H1111" s="63">
        <v>3549</v>
      </c>
      <c r="I1111" s="63" t="s">
        <v>1360</v>
      </c>
      <c r="J1111" s="63"/>
      <c r="K1111" s="63" t="s">
        <v>175</v>
      </c>
      <c r="L1111" s="175" t="s">
        <v>1391</v>
      </c>
      <c r="M1111" s="63"/>
      <c r="N1111" s="63"/>
      <c r="O1111" s="63"/>
      <c r="P1111" s="63"/>
      <c r="Q1111" s="63" t="s">
        <v>1208</v>
      </c>
      <c r="R1111" s="69" t="s">
        <v>2388</v>
      </c>
      <c r="S1111" s="63"/>
      <c r="T1111" s="63" t="s">
        <v>171</v>
      </c>
      <c r="U1111" s="63" t="s">
        <v>1256</v>
      </c>
      <c r="V1111" s="63"/>
      <c r="W1111" s="63"/>
      <c r="X1111" s="63">
        <v>19.170000000000002</v>
      </c>
      <c r="Y1111" s="63"/>
      <c r="Z1111" s="63"/>
      <c r="AA1111" s="182">
        <v>15175.159248958773</v>
      </c>
      <c r="AB1111" s="61">
        <v>0.20799999999999999</v>
      </c>
      <c r="AC1111" s="63" t="s">
        <v>138</v>
      </c>
      <c r="AD1111" s="69" t="s">
        <v>1961</v>
      </c>
      <c r="AE1111" s="63"/>
      <c r="AF1111" s="63"/>
    </row>
    <row r="1112" spans="1:133" s="76" customFormat="1" ht="17" x14ac:dyDescent="0.2">
      <c r="A1112" s="100" t="str">
        <f>CONCATENATE(E1112," ",F1112)</f>
        <v>Urocyon/Vulpes sp.</v>
      </c>
      <c r="B1112" s="69" t="s">
        <v>1397</v>
      </c>
      <c r="C1112" s="63" t="s">
        <v>1586</v>
      </c>
      <c r="D1112" s="63" t="s">
        <v>2333</v>
      </c>
      <c r="E1112" s="172" t="s">
        <v>1389</v>
      </c>
      <c r="F1112" s="172" t="s">
        <v>15</v>
      </c>
      <c r="G1112" s="63">
        <v>41229</v>
      </c>
      <c r="H1112" s="63">
        <v>12071</v>
      </c>
      <c r="I1112" s="63" t="s">
        <v>1360</v>
      </c>
      <c r="J1112" s="63"/>
      <c r="K1112" s="63" t="s">
        <v>175</v>
      </c>
      <c r="L1112" s="175" t="s">
        <v>1385</v>
      </c>
      <c r="M1112" s="63"/>
      <c r="N1112" s="63"/>
      <c r="O1112" s="63"/>
      <c r="P1112" s="63"/>
      <c r="Q1112" s="63" t="s">
        <v>1208</v>
      </c>
      <c r="R1112" s="69" t="s">
        <v>2388</v>
      </c>
      <c r="S1112" s="63"/>
      <c r="T1112" s="63" t="s">
        <v>166</v>
      </c>
      <c r="U1112" s="63" t="s">
        <v>1256</v>
      </c>
      <c r="V1112" s="63"/>
      <c r="W1112" s="63"/>
      <c r="X1112" s="63">
        <v>19.96</v>
      </c>
      <c r="Y1112" s="63"/>
      <c r="Z1112" s="63"/>
      <c r="AA1112" s="182">
        <v>17082.166035742273</v>
      </c>
      <c r="AB1112" s="61">
        <v>0.20799999999999999</v>
      </c>
      <c r="AC1112" s="63" t="s">
        <v>138</v>
      </c>
      <c r="AD1112" s="69" t="s">
        <v>1961</v>
      </c>
      <c r="AE1112" s="63"/>
      <c r="AF1112" s="63"/>
    </row>
    <row r="1113" spans="1:133" s="76" customFormat="1" ht="17" x14ac:dyDescent="0.2">
      <c r="A1113" s="100" t="str">
        <f>CONCATENATE(E1113," ",F1113)</f>
        <v>Vulpes fulva</v>
      </c>
      <c r="B1113" s="9"/>
      <c r="C1113" s="69" t="s">
        <v>1586</v>
      </c>
      <c r="D1113" s="69" t="s">
        <v>2333</v>
      </c>
      <c r="E1113" s="172" t="s">
        <v>1235</v>
      </c>
      <c r="F1113" s="2" t="s">
        <v>1787</v>
      </c>
      <c r="G1113" s="9">
        <v>40605</v>
      </c>
      <c r="H1113" s="8" t="s">
        <v>1790</v>
      </c>
      <c r="I1113" s="9" t="s">
        <v>1788</v>
      </c>
      <c r="J1113" s="8" t="s">
        <v>241</v>
      </c>
      <c r="K1113" s="69" t="s">
        <v>175</v>
      </c>
      <c r="L1113" s="175"/>
      <c r="M1113" s="134"/>
      <c r="N1113" s="105"/>
      <c r="O1113" s="105"/>
      <c r="P1113" s="63"/>
      <c r="Q1113" s="69" t="s">
        <v>207</v>
      </c>
      <c r="R1113" s="69" t="s">
        <v>2363</v>
      </c>
      <c r="S1113" s="69"/>
      <c r="T1113" s="63" t="s">
        <v>166</v>
      </c>
      <c r="U1113" s="63" t="s">
        <v>13</v>
      </c>
      <c r="V1113" s="63"/>
      <c r="W1113" s="63"/>
      <c r="X1113" s="119">
        <v>11</v>
      </c>
      <c r="Y1113" s="119">
        <v>3.68</v>
      </c>
      <c r="Z1113" s="69"/>
      <c r="AA1113" s="182">
        <f>10^((2.93*(LOG(X1113)))+(0.27))</f>
        <v>2095.4657536123905</v>
      </c>
      <c r="AB1113" s="98"/>
      <c r="AC1113" s="9"/>
      <c r="AD1113" s="9" t="s">
        <v>1792</v>
      </c>
      <c r="AE1113" s="63"/>
      <c r="AF1113" s="63"/>
    </row>
    <row r="1114" spans="1:133" s="76" customFormat="1" ht="17" x14ac:dyDescent="0.2">
      <c r="A1114" s="100" t="str">
        <f>CONCATENATE(E1114," ",F1114)</f>
        <v>Vulpes fulva</v>
      </c>
      <c r="B1114" s="9"/>
      <c r="C1114" s="69" t="s">
        <v>1586</v>
      </c>
      <c r="D1114" s="69" t="s">
        <v>2333</v>
      </c>
      <c r="E1114" s="172" t="s">
        <v>1235</v>
      </c>
      <c r="F1114" s="2" t="s">
        <v>1787</v>
      </c>
      <c r="G1114" s="9">
        <v>40605</v>
      </c>
      <c r="H1114" s="8" t="s">
        <v>1789</v>
      </c>
      <c r="I1114" s="9" t="s">
        <v>1788</v>
      </c>
      <c r="J1114" s="8" t="s">
        <v>241</v>
      </c>
      <c r="K1114" s="69" t="s">
        <v>175</v>
      </c>
      <c r="L1114" s="175"/>
      <c r="M1114" s="134"/>
      <c r="N1114" s="105"/>
      <c r="O1114" s="105"/>
      <c r="P1114" s="63"/>
      <c r="Q1114" s="69" t="s">
        <v>16</v>
      </c>
      <c r="R1114" s="69" t="s">
        <v>1271</v>
      </c>
      <c r="S1114" s="69"/>
      <c r="T1114" s="63"/>
      <c r="U1114" s="63" t="s">
        <v>13</v>
      </c>
      <c r="V1114" s="63"/>
      <c r="W1114" s="63"/>
      <c r="X1114" s="119">
        <v>13.79</v>
      </c>
      <c r="Y1114" s="119">
        <v>5.46</v>
      </c>
      <c r="Z1114" s="69"/>
      <c r="AA1114" s="182">
        <f>10^((2.93*(LOG(X1114)))+(0.27))</f>
        <v>4063.7155414948475</v>
      </c>
      <c r="AB1114" s="98"/>
      <c r="AC1114" s="9"/>
      <c r="AD1114" s="9" t="s">
        <v>1792</v>
      </c>
      <c r="AE1114" s="63"/>
      <c r="AF1114" s="63"/>
    </row>
    <row r="1115" spans="1:133" s="76" customFormat="1" ht="17" x14ac:dyDescent="0.2">
      <c r="A1115" s="100" t="str">
        <f>CONCATENATE(E1115," ",F1115)</f>
        <v>Vulpes fulva</v>
      </c>
      <c r="B1115" s="9"/>
      <c r="C1115" s="69" t="s">
        <v>1586</v>
      </c>
      <c r="D1115" s="69" t="s">
        <v>2333</v>
      </c>
      <c r="E1115" s="172" t="s">
        <v>1235</v>
      </c>
      <c r="F1115" s="2" t="s">
        <v>1787</v>
      </c>
      <c r="G1115" s="9">
        <v>40605</v>
      </c>
      <c r="H1115" s="8" t="s">
        <v>1791</v>
      </c>
      <c r="I1115" s="9" t="s">
        <v>1788</v>
      </c>
      <c r="J1115" s="8" t="s">
        <v>241</v>
      </c>
      <c r="K1115" s="69" t="s">
        <v>175</v>
      </c>
      <c r="L1115" s="175"/>
      <c r="M1115" s="134"/>
      <c r="N1115" s="105"/>
      <c r="O1115" s="105"/>
      <c r="P1115" s="63"/>
      <c r="Q1115" s="69" t="s">
        <v>16</v>
      </c>
      <c r="R1115" s="69" t="s">
        <v>1271</v>
      </c>
      <c r="S1115" s="69"/>
      <c r="T1115" s="63"/>
      <c r="U1115" s="63" t="s">
        <v>13</v>
      </c>
      <c r="V1115" s="63"/>
      <c r="W1115" s="63"/>
      <c r="X1115" s="119">
        <v>14</v>
      </c>
      <c r="Y1115" s="119">
        <v>5.2</v>
      </c>
      <c r="Z1115" s="69"/>
      <c r="AA1115" s="182">
        <f>10^((2.93*(LOG(X1115)))+(0.27))</f>
        <v>4247.7127937606283</v>
      </c>
      <c r="AB1115" s="98"/>
      <c r="AC1115" s="9"/>
      <c r="AD1115" s="9" t="s">
        <v>1792</v>
      </c>
      <c r="AE1115" s="63"/>
      <c r="AF1115" s="63"/>
    </row>
    <row r="1116" spans="1:133" s="76" customFormat="1" ht="26" x14ac:dyDescent="0.2">
      <c r="A1116" s="100" t="str">
        <f>CONCATENATE(E1116," ",F1116)</f>
        <v>Vulpes macrotis</v>
      </c>
      <c r="B1116" s="9"/>
      <c r="C1116" s="69" t="s">
        <v>1586</v>
      </c>
      <c r="D1116" s="69" t="s">
        <v>2333</v>
      </c>
      <c r="E1116" s="172" t="s">
        <v>1235</v>
      </c>
      <c r="F1116" s="100" t="s">
        <v>1237</v>
      </c>
      <c r="G1116" s="9">
        <v>41172</v>
      </c>
      <c r="H1116" s="8">
        <v>326</v>
      </c>
      <c r="I1116" s="8" t="s">
        <v>942</v>
      </c>
      <c r="J1116" s="8" t="s">
        <v>1238</v>
      </c>
      <c r="K1116" s="63" t="s">
        <v>470</v>
      </c>
      <c r="L1116" s="175" t="s">
        <v>1240</v>
      </c>
      <c r="M1116" s="99"/>
      <c r="N1116" s="105"/>
      <c r="O1116" s="105"/>
      <c r="P1116" s="63"/>
      <c r="Q1116" s="69" t="s">
        <v>16</v>
      </c>
      <c r="R1116" s="69" t="s">
        <v>1271</v>
      </c>
      <c r="S1116" s="69"/>
      <c r="T1116" s="63"/>
      <c r="U1116" s="63" t="s">
        <v>13</v>
      </c>
      <c r="V1116" s="63"/>
      <c r="W1116" s="63"/>
      <c r="X1116" s="119">
        <v>9.1300000000000008</v>
      </c>
      <c r="Y1116" s="119">
        <v>7.44</v>
      </c>
      <c r="Z1116" s="69"/>
      <c r="AA1116" s="182">
        <f>10^((2.93*(LOG(X1116)))+(0.27))</f>
        <v>1213.8901242387135</v>
      </c>
      <c r="AB1116" s="98"/>
      <c r="AC1116" s="9"/>
      <c r="AD1116" s="9" t="s">
        <v>1239</v>
      </c>
      <c r="AE1116" s="63"/>
      <c r="AF1116" s="63"/>
      <c r="BK1116" s="10"/>
      <c r="BL1116" s="10"/>
      <c r="BM1116" s="10"/>
      <c r="BN1116" s="10"/>
      <c r="BO1116" s="10"/>
      <c r="BP1116" s="10"/>
      <c r="BQ1116" s="10"/>
      <c r="BR1116" s="10"/>
      <c r="BS1116" s="10"/>
      <c r="BT1116" s="10"/>
      <c r="BU1116" s="10"/>
      <c r="BV1116" s="10"/>
      <c r="BW1116" s="10"/>
      <c r="BX1116" s="10"/>
      <c r="BY1116" s="10"/>
      <c r="BZ1116" s="10"/>
      <c r="CA1116" s="10"/>
      <c r="CB1116" s="10"/>
      <c r="CC1116" s="10"/>
      <c r="CD1116" s="10"/>
      <c r="CE1116" s="10"/>
      <c r="CF1116" s="10"/>
      <c r="CG1116" s="10"/>
      <c r="CH1116" s="10"/>
      <c r="CI1116" s="10"/>
      <c r="CJ1116" s="10"/>
      <c r="CK1116" s="10"/>
      <c r="CL1116" s="10"/>
      <c r="CM1116" s="10"/>
      <c r="CN1116" s="10"/>
      <c r="CO1116" s="10"/>
      <c r="CP1116" s="10"/>
      <c r="CQ1116" s="10"/>
      <c r="CR1116" s="10"/>
      <c r="CS1116" s="10"/>
      <c r="CT1116" s="10"/>
      <c r="CU1116" s="10"/>
      <c r="CV1116" s="10"/>
      <c r="CW1116" s="10"/>
      <c r="CX1116" s="10"/>
      <c r="CY1116" s="10"/>
      <c r="CZ1116" s="10"/>
      <c r="DA1116" s="10"/>
      <c r="DB1116" s="10"/>
      <c r="DC1116" s="10"/>
      <c r="DD1116" s="10"/>
      <c r="DE1116" s="10"/>
      <c r="DF1116" s="10"/>
      <c r="DG1116" s="10"/>
      <c r="DH1116" s="10"/>
      <c r="DI1116" s="10"/>
      <c r="DJ1116" s="10"/>
      <c r="DK1116" s="10"/>
      <c r="DL1116" s="10"/>
      <c r="DM1116" s="10"/>
      <c r="DN1116" s="10"/>
      <c r="DO1116" s="10"/>
      <c r="DP1116" s="10"/>
      <c r="DQ1116" s="10"/>
      <c r="DR1116" s="10"/>
      <c r="DS1116" s="10"/>
      <c r="DT1116" s="10"/>
      <c r="DU1116" s="10"/>
      <c r="DV1116" s="10"/>
      <c r="DW1116" s="10"/>
      <c r="DX1116" s="10"/>
      <c r="DY1116" s="10"/>
      <c r="DZ1116" s="10"/>
    </row>
    <row r="1117" spans="1:133" s="76" customFormat="1" ht="17" x14ac:dyDescent="0.2">
      <c r="A1117" s="100" t="str">
        <f>CONCATENATE(E1117," ",F1117)</f>
        <v>Vulpes sp.</v>
      </c>
      <c r="B1117" s="69" t="s">
        <v>1407</v>
      </c>
      <c r="C1117" s="69" t="s">
        <v>1586</v>
      </c>
      <c r="D1117" s="69" t="s">
        <v>2333</v>
      </c>
      <c r="E1117" s="172" t="s">
        <v>1235</v>
      </c>
      <c r="F1117" s="106" t="s">
        <v>15</v>
      </c>
      <c r="G1117" s="69">
        <v>908</v>
      </c>
      <c r="H1117" s="69">
        <v>3578</v>
      </c>
      <c r="I1117" s="69" t="s">
        <v>100</v>
      </c>
      <c r="J1117" s="8" t="s">
        <v>391</v>
      </c>
      <c r="K1117" s="69" t="s">
        <v>1222</v>
      </c>
      <c r="L1117" s="175" t="s">
        <v>118</v>
      </c>
      <c r="M1117" s="99"/>
      <c r="N1117" s="107"/>
      <c r="O1117" s="107"/>
      <c r="P1117" s="69"/>
      <c r="Q1117" s="69" t="s">
        <v>1779</v>
      </c>
      <c r="R1117" s="69" t="s">
        <v>2380</v>
      </c>
      <c r="S1117" s="69"/>
      <c r="T1117" s="69"/>
      <c r="U1117" s="63" t="s">
        <v>13</v>
      </c>
      <c r="V1117" s="63"/>
      <c r="W1117" s="105"/>
      <c r="X1117" s="61">
        <v>9.0299999999999994</v>
      </c>
      <c r="Y1117" s="61">
        <v>4.78</v>
      </c>
      <c r="Z1117" s="63"/>
      <c r="AA1117" s="137"/>
      <c r="AB1117" s="135"/>
      <c r="AC1117" s="105"/>
      <c r="AD1117" s="9" t="s">
        <v>1778</v>
      </c>
      <c r="AE1117" s="63"/>
      <c r="AF1117" s="63"/>
      <c r="BK1117" s="84"/>
      <c r="BL1117" s="84"/>
      <c r="BM1117" s="84"/>
      <c r="BN1117" s="84"/>
      <c r="BO1117" s="84"/>
      <c r="BP1117" s="84"/>
      <c r="BQ1117" s="84"/>
      <c r="BR1117" s="84"/>
      <c r="BS1117" s="84"/>
      <c r="BT1117" s="84"/>
      <c r="BU1117" s="84"/>
      <c r="BV1117" s="84"/>
      <c r="BW1117" s="84"/>
      <c r="BX1117" s="84"/>
      <c r="BY1117" s="84"/>
      <c r="BZ1117" s="84"/>
      <c r="CA1117" s="84"/>
      <c r="CB1117" s="84"/>
      <c r="CC1117" s="84"/>
      <c r="CD1117" s="84"/>
      <c r="CE1117" s="84"/>
      <c r="CF1117" s="84"/>
      <c r="CG1117" s="84"/>
      <c r="CH1117" s="84"/>
      <c r="CI1117" s="84"/>
      <c r="CJ1117" s="84"/>
      <c r="CK1117" s="84"/>
      <c r="CL1117" s="84"/>
      <c r="CM1117" s="84"/>
      <c r="CN1117" s="84"/>
      <c r="CO1117" s="84"/>
      <c r="CP1117" s="84"/>
      <c r="CQ1117" s="84"/>
      <c r="CR1117" s="84"/>
      <c r="CS1117" s="84"/>
      <c r="CT1117" s="84"/>
      <c r="CU1117" s="84"/>
      <c r="CV1117" s="84"/>
      <c r="CW1117" s="84"/>
      <c r="CX1117" s="84"/>
      <c r="CY1117" s="84"/>
      <c r="CZ1117" s="84"/>
      <c r="DA1117" s="84"/>
      <c r="DB1117" s="84"/>
      <c r="DC1117" s="84"/>
      <c r="DD1117" s="84"/>
      <c r="DE1117" s="84"/>
      <c r="DF1117" s="84"/>
      <c r="DG1117" s="84"/>
      <c r="DH1117" s="84"/>
      <c r="DI1117" s="84"/>
      <c r="DJ1117" s="84"/>
      <c r="DK1117" s="84"/>
      <c r="DL1117" s="84"/>
      <c r="DM1117" s="84"/>
      <c r="DN1117" s="84"/>
      <c r="DO1117" s="84"/>
      <c r="DP1117" s="84"/>
      <c r="DQ1117" s="84"/>
      <c r="DR1117" s="84"/>
      <c r="DS1117" s="84"/>
      <c r="DT1117" s="84"/>
      <c r="DU1117" s="84"/>
      <c r="DV1117" s="84"/>
      <c r="DW1117" s="84"/>
      <c r="DX1117" s="84"/>
      <c r="DY1117" s="84"/>
      <c r="DZ1117" s="84"/>
      <c r="EA1117" s="84"/>
      <c r="EB1117" s="84"/>
      <c r="EC1117" s="84"/>
    </row>
    <row r="1118" spans="1:133" s="76" customFormat="1" ht="17" x14ac:dyDescent="0.2">
      <c r="A1118" s="100" t="str">
        <f>CONCATENATE(E1118," ",F1118)</f>
        <v>Vulpes sp.</v>
      </c>
      <c r="B1118" s="69" t="s">
        <v>1407</v>
      </c>
      <c r="C1118" s="69" t="s">
        <v>1586</v>
      </c>
      <c r="D1118" s="69" t="s">
        <v>2333</v>
      </c>
      <c r="E1118" s="172" t="s">
        <v>1235</v>
      </c>
      <c r="F1118" s="106" t="s">
        <v>15</v>
      </c>
      <c r="G1118" s="69">
        <v>908</v>
      </c>
      <c r="H1118" s="69">
        <v>3619</v>
      </c>
      <c r="I1118" s="69" t="s">
        <v>100</v>
      </c>
      <c r="J1118" s="8" t="s">
        <v>391</v>
      </c>
      <c r="K1118" s="69" t="s">
        <v>1222</v>
      </c>
      <c r="L1118" s="175" t="s">
        <v>118</v>
      </c>
      <c r="M1118" s="99"/>
      <c r="N1118" s="107"/>
      <c r="O1118" s="107"/>
      <c r="P1118" s="69"/>
      <c r="Q1118" s="69" t="s">
        <v>1779</v>
      </c>
      <c r="R1118" s="69" t="s">
        <v>2380</v>
      </c>
      <c r="S1118" s="69"/>
      <c r="T1118" s="69"/>
      <c r="U1118" s="63" t="s">
        <v>13</v>
      </c>
      <c r="V1118" s="63"/>
      <c r="W1118" s="105"/>
      <c r="X1118" s="61">
        <v>8.51</v>
      </c>
      <c r="Y1118" s="61">
        <v>4.82</v>
      </c>
      <c r="Z1118" s="63"/>
      <c r="AA1118" s="137"/>
      <c r="AB1118" s="135"/>
      <c r="AC1118" s="105"/>
      <c r="AD1118" s="9" t="s">
        <v>1778</v>
      </c>
      <c r="AE1118" s="63"/>
      <c r="AF1118" s="63"/>
      <c r="BK1118" s="84"/>
      <c r="BL1118" s="84"/>
      <c r="BM1118" s="84"/>
      <c r="BN1118" s="84"/>
      <c r="BO1118" s="84"/>
      <c r="BP1118" s="84"/>
      <c r="BQ1118" s="84"/>
      <c r="BR1118" s="84"/>
      <c r="BS1118" s="84"/>
      <c r="BT1118" s="84"/>
      <c r="BU1118" s="84"/>
      <c r="BV1118" s="84"/>
      <c r="BW1118" s="84"/>
      <c r="BX1118" s="84"/>
      <c r="BY1118" s="84"/>
      <c r="BZ1118" s="84"/>
      <c r="CA1118" s="84"/>
      <c r="CB1118" s="84"/>
      <c r="CC1118" s="84"/>
      <c r="CD1118" s="84"/>
      <c r="CE1118" s="84"/>
      <c r="CF1118" s="84"/>
      <c r="CG1118" s="84"/>
      <c r="CH1118" s="84"/>
      <c r="CI1118" s="84"/>
      <c r="CJ1118" s="84"/>
      <c r="CK1118" s="84"/>
      <c r="CL1118" s="84"/>
      <c r="CM1118" s="84"/>
      <c r="CN1118" s="84"/>
      <c r="CO1118" s="84"/>
      <c r="CP1118" s="84"/>
      <c r="CQ1118" s="84"/>
      <c r="CR1118" s="84"/>
      <c r="CS1118" s="84"/>
      <c r="CT1118" s="84"/>
      <c r="CU1118" s="84"/>
      <c r="CV1118" s="84"/>
      <c r="CW1118" s="84"/>
      <c r="CX1118" s="84"/>
      <c r="CY1118" s="84"/>
      <c r="CZ1118" s="84"/>
      <c r="DA1118" s="84"/>
      <c r="DB1118" s="84"/>
      <c r="DC1118" s="84"/>
      <c r="DD1118" s="84"/>
      <c r="DE1118" s="84"/>
      <c r="DF1118" s="84"/>
      <c r="DG1118" s="84"/>
      <c r="DH1118" s="84"/>
      <c r="DI1118" s="84"/>
      <c r="DJ1118" s="84"/>
      <c r="DK1118" s="84"/>
      <c r="DL1118" s="84"/>
      <c r="DM1118" s="84"/>
      <c r="DN1118" s="84"/>
      <c r="DO1118" s="84"/>
      <c r="DP1118" s="84"/>
      <c r="DQ1118" s="84"/>
      <c r="DR1118" s="84"/>
      <c r="DS1118" s="84"/>
      <c r="DT1118" s="84"/>
      <c r="DU1118" s="84"/>
      <c r="DV1118" s="84"/>
      <c r="DW1118" s="84"/>
      <c r="DX1118" s="84"/>
      <c r="DY1118" s="84"/>
      <c r="DZ1118" s="84"/>
      <c r="EA1118" s="84"/>
      <c r="EB1118" s="84"/>
      <c r="EC1118" s="84"/>
    </row>
    <row r="1119" spans="1:133" s="76" customFormat="1" ht="17" x14ac:dyDescent="0.2">
      <c r="A1119" s="100" t="str">
        <f>CONCATENATE(E1119," ",F1119)</f>
        <v>Vulpes sp.</v>
      </c>
      <c r="B1119" s="69"/>
      <c r="C1119" s="63" t="s">
        <v>1586</v>
      </c>
      <c r="D1119" s="69" t="s">
        <v>2333</v>
      </c>
      <c r="E1119" s="172" t="s">
        <v>1235</v>
      </c>
      <c r="F1119" s="172" t="s">
        <v>15</v>
      </c>
      <c r="G1119" s="63">
        <v>908</v>
      </c>
      <c r="H1119" s="63">
        <v>3622</v>
      </c>
      <c r="I1119" s="63" t="s">
        <v>100</v>
      </c>
      <c r="J1119" s="63"/>
      <c r="K1119" s="63" t="s">
        <v>175</v>
      </c>
      <c r="L1119" s="175"/>
      <c r="M1119" s="63"/>
      <c r="N1119" s="63"/>
      <c r="O1119" s="63"/>
      <c r="P1119" s="63"/>
      <c r="Q1119" s="63" t="s">
        <v>1349</v>
      </c>
      <c r="R1119" s="63" t="s">
        <v>374</v>
      </c>
      <c r="S1119" s="63"/>
      <c r="T1119" s="63"/>
      <c r="U1119" s="63" t="s">
        <v>1256</v>
      </c>
      <c r="V1119" s="63"/>
      <c r="W1119" s="63"/>
      <c r="X1119" s="63">
        <v>17.420000000000002</v>
      </c>
      <c r="Y1119" s="63"/>
      <c r="Z1119" s="63"/>
      <c r="AA1119" s="182">
        <v>3554.7435490868743</v>
      </c>
      <c r="AB1119" s="61">
        <v>0.23599999999999999</v>
      </c>
      <c r="AC1119" s="63" t="s">
        <v>1349</v>
      </c>
      <c r="AD1119" s="69" t="s">
        <v>1961</v>
      </c>
      <c r="AE1119" s="63"/>
      <c r="AF1119" s="63"/>
      <c r="BK1119" s="10"/>
      <c r="BL1119" s="10"/>
      <c r="BM1119" s="10"/>
      <c r="BN1119" s="10"/>
      <c r="BO1119" s="10"/>
      <c r="BP1119" s="10"/>
      <c r="BQ1119" s="10"/>
      <c r="BR1119" s="10"/>
      <c r="BS1119" s="10"/>
      <c r="BT1119" s="10"/>
      <c r="BU1119" s="10"/>
      <c r="BV1119" s="10"/>
      <c r="BW1119" s="10"/>
      <c r="BX1119" s="10"/>
      <c r="BY1119" s="10"/>
      <c r="BZ1119" s="10"/>
      <c r="CA1119" s="10"/>
      <c r="CB1119" s="10"/>
      <c r="CC1119" s="10"/>
      <c r="CD1119" s="10"/>
      <c r="CE1119" s="10"/>
      <c r="CF1119" s="10"/>
      <c r="CG1119" s="10"/>
      <c r="CH1119" s="10"/>
      <c r="CI1119" s="10"/>
      <c r="CJ1119" s="10"/>
      <c r="CK1119" s="10"/>
      <c r="CL1119" s="10"/>
      <c r="CM1119" s="10"/>
      <c r="CN1119" s="10"/>
      <c r="CO1119" s="10"/>
      <c r="CP1119" s="10"/>
      <c r="CQ1119" s="10"/>
      <c r="CR1119" s="10"/>
      <c r="CS1119" s="10"/>
      <c r="CT1119" s="10"/>
      <c r="CU1119" s="10"/>
      <c r="CV1119" s="10"/>
      <c r="CW1119" s="10"/>
      <c r="CX1119" s="10"/>
      <c r="CY1119" s="10"/>
      <c r="CZ1119" s="10"/>
      <c r="DA1119" s="10"/>
      <c r="DB1119" s="10"/>
      <c r="DC1119" s="10"/>
      <c r="DD1119" s="10"/>
      <c r="DE1119" s="10"/>
      <c r="DF1119" s="10"/>
      <c r="DG1119" s="10"/>
      <c r="DH1119" s="10"/>
      <c r="DI1119" s="10"/>
      <c r="DJ1119" s="10"/>
      <c r="DK1119" s="10"/>
      <c r="DL1119" s="10"/>
      <c r="DM1119" s="10"/>
      <c r="DN1119" s="10"/>
      <c r="DO1119" s="10"/>
      <c r="DP1119" s="10"/>
      <c r="DQ1119" s="10"/>
      <c r="DR1119" s="10"/>
      <c r="DS1119" s="10"/>
      <c r="DT1119" s="10"/>
      <c r="DU1119" s="10"/>
      <c r="DV1119" s="10"/>
      <c r="DW1119" s="10"/>
      <c r="DX1119" s="10"/>
      <c r="DY1119" s="10"/>
      <c r="DZ1119" s="10"/>
      <c r="EA1119" s="84"/>
      <c r="EB1119" s="84"/>
      <c r="EC1119" s="84"/>
    </row>
    <row r="1120" spans="1:133" s="76" customFormat="1" ht="17" x14ac:dyDescent="0.2">
      <c r="A1120" s="100" t="str">
        <f>CONCATENATE(E1120," ",F1120)</f>
        <v>Vulpes sp.</v>
      </c>
      <c r="B1120" s="69" t="s">
        <v>1407</v>
      </c>
      <c r="C1120" s="63" t="s">
        <v>1586</v>
      </c>
      <c r="D1120" s="69" t="s">
        <v>2333</v>
      </c>
      <c r="E1120" s="172" t="s">
        <v>1235</v>
      </c>
      <c r="F1120" s="172" t="s">
        <v>15</v>
      </c>
      <c r="G1120" s="63">
        <v>908</v>
      </c>
      <c r="H1120" s="63">
        <v>3622</v>
      </c>
      <c r="I1120" s="63" t="s">
        <v>100</v>
      </c>
      <c r="J1120" s="63"/>
      <c r="K1120" s="63" t="s">
        <v>470</v>
      </c>
      <c r="L1120" s="175" t="s">
        <v>1454</v>
      </c>
      <c r="M1120" s="63"/>
      <c r="N1120" s="63"/>
      <c r="O1120" s="63"/>
      <c r="P1120" s="63"/>
      <c r="Q1120" s="63" t="s">
        <v>1331</v>
      </c>
      <c r="R1120" s="63" t="s">
        <v>2394</v>
      </c>
      <c r="S1120" s="63"/>
      <c r="T1120" s="63"/>
      <c r="U1120" s="63" t="s">
        <v>1256</v>
      </c>
      <c r="V1120" s="63"/>
      <c r="W1120" s="63"/>
      <c r="X1120" s="63">
        <v>11.92</v>
      </c>
      <c r="Y1120" s="63"/>
      <c r="Z1120" s="63"/>
      <c r="AA1120" s="182">
        <v>3192.5889395658828</v>
      </c>
      <c r="AB1120" s="61">
        <v>0.22800000000000001</v>
      </c>
      <c r="AC1120" s="63" t="s">
        <v>1331</v>
      </c>
      <c r="AD1120" s="69" t="s">
        <v>1961</v>
      </c>
      <c r="AE1120" s="63"/>
      <c r="AF1120" s="63"/>
      <c r="BK1120" s="10"/>
      <c r="BL1120" s="10"/>
      <c r="BM1120" s="10"/>
      <c r="BN1120" s="10"/>
      <c r="BO1120" s="10"/>
      <c r="BP1120" s="10"/>
      <c r="BQ1120" s="10"/>
      <c r="BR1120" s="10"/>
      <c r="BS1120" s="10"/>
      <c r="BT1120" s="10"/>
      <c r="BU1120" s="10"/>
      <c r="BV1120" s="10"/>
      <c r="BW1120" s="10"/>
      <c r="BX1120" s="10"/>
      <c r="BY1120" s="10"/>
      <c r="BZ1120" s="10"/>
      <c r="CA1120" s="10"/>
      <c r="CB1120" s="10"/>
      <c r="CC1120" s="10"/>
      <c r="CD1120" s="10"/>
      <c r="CE1120" s="10"/>
      <c r="CF1120" s="10"/>
      <c r="CG1120" s="10"/>
      <c r="CH1120" s="10"/>
      <c r="CI1120" s="10"/>
      <c r="CJ1120" s="10"/>
      <c r="CK1120" s="10"/>
      <c r="CL1120" s="10"/>
      <c r="CM1120" s="10"/>
      <c r="CN1120" s="10"/>
      <c r="CO1120" s="10"/>
      <c r="CP1120" s="10"/>
      <c r="CQ1120" s="10"/>
      <c r="CR1120" s="10"/>
      <c r="CS1120" s="10"/>
      <c r="CT1120" s="10"/>
      <c r="CU1120" s="10"/>
      <c r="CV1120" s="10"/>
      <c r="CW1120" s="10"/>
      <c r="CX1120" s="10"/>
      <c r="CY1120" s="10"/>
      <c r="CZ1120" s="10"/>
      <c r="DA1120" s="10"/>
      <c r="DB1120" s="10"/>
      <c r="DC1120" s="10"/>
      <c r="DD1120" s="10"/>
      <c r="DE1120" s="10"/>
      <c r="DF1120" s="10"/>
      <c r="DG1120" s="10"/>
      <c r="DH1120" s="10"/>
      <c r="DI1120" s="10"/>
      <c r="DJ1120" s="10"/>
      <c r="DK1120" s="10"/>
      <c r="DL1120" s="10"/>
      <c r="DM1120" s="10"/>
      <c r="DN1120" s="10"/>
      <c r="DO1120" s="10"/>
      <c r="DP1120" s="10"/>
      <c r="DQ1120" s="10"/>
      <c r="DR1120" s="10"/>
      <c r="DS1120" s="10"/>
      <c r="DT1120" s="10"/>
      <c r="DU1120" s="10"/>
      <c r="DV1120" s="10"/>
      <c r="DW1120" s="10"/>
      <c r="DX1120" s="10"/>
      <c r="DY1120" s="10"/>
      <c r="DZ1120" s="10"/>
      <c r="EA1120" s="84"/>
      <c r="EB1120" s="84"/>
      <c r="EC1120" s="84"/>
    </row>
    <row r="1121" spans="1:133" s="76" customFormat="1" ht="17" x14ac:dyDescent="0.2">
      <c r="A1121" s="100" t="str">
        <f>CONCATENATE(E1121," ",F1121)</f>
        <v>Vulpes sp.</v>
      </c>
      <c r="B1121" s="69" t="s">
        <v>1288</v>
      </c>
      <c r="C1121" s="63" t="s">
        <v>1586</v>
      </c>
      <c r="D1121" s="69" t="s">
        <v>2333</v>
      </c>
      <c r="E1121" s="172" t="s">
        <v>1235</v>
      </c>
      <c r="F1121" s="172" t="s">
        <v>15</v>
      </c>
      <c r="G1121" s="63">
        <v>1295</v>
      </c>
      <c r="H1121" s="63">
        <v>50</v>
      </c>
      <c r="I1121" s="63" t="s">
        <v>624</v>
      </c>
      <c r="J1121" s="63"/>
      <c r="K1121" s="63" t="s">
        <v>175</v>
      </c>
      <c r="L1121" s="175"/>
      <c r="M1121" s="63"/>
      <c r="N1121" s="63"/>
      <c r="O1121" s="63"/>
      <c r="P1121" s="63"/>
      <c r="Q1121" s="63" t="s">
        <v>1298</v>
      </c>
      <c r="R1121" s="63" t="s">
        <v>1629</v>
      </c>
      <c r="S1121" s="63" t="s">
        <v>2358</v>
      </c>
      <c r="T1121" s="63" t="s">
        <v>171</v>
      </c>
      <c r="U1121" s="63" t="s">
        <v>1256</v>
      </c>
      <c r="V1121" s="63"/>
      <c r="W1121" s="63"/>
      <c r="X1121" s="63"/>
      <c r="Y1121" s="63">
        <v>17.149999999999999</v>
      </c>
      <c r="Z1121" s="63"/>
      <c r="AA1121" s="182">
        <v>2660.0637178084753</v>
      </c>
      <c r="AB1121" s="61">
        <v>0.14299999999999999</v>
      </c>
      <c r="AC1121" s="63" t="s">
        <v>1298</v>
      </c>
      <c r="AD1121" s="69" t="s">
        <v>1961</v>
      </c>
      <c r="AE1121" s="63"/>
      <c r="AF1121" s="63"/>
      <c r="BK1121" s="10"/>
      <c r="BL1121" s="10"/>
      <c r="BM1121" s="10"/>
      <c r="BN1121" s="10"/>
      <c r="BO1121" s="10"/>
      <c r="BP1121" s="10"/>
      <c r="BQ1121" s="10"/>
      <c r="BR1121" s="10"/>
      <c r="BS1121" s="10"/>
      <c r="BT1121" s="10"/>
      <c r="BU1121" s="10"/>
      <c r="BV1121" s="10"/>
      <c r="BW1121" s="10"/>
      <c r="BX1121" s="10"/>
      <c r="BY1121" s="10"/>
      <c r="BZ1121" s="10"/>
      <c r="CA1121" s="10"/>
      <c r="CB1121" s="10"/>
      <c r="CC1121" s="10"/>
      <c r="CD1121" s="10"/>
      <c r="CE1121" s="10"/>
      <c r="CF1121" s="10"/>
      <c r="CG1121" s="10"/>
      <c r="CH1121" s="10"/>
      <c r="CI1121" s="10"/>
      <c r="CJ1121" s="10"/>
      <c r="CK1121" s="10"/>
      <c r="CL1121" s="10"/>
      <c r="CM1121" s="10"/>
      <c r="CN1121" s="10"/>
      <c r="CO1121" s="10"/>
      <c r="CP1121" s="10"/>
      <c r="CQ1121" s="10"/>
      <c r="CR1121" s="10"/>
      <c r="CS1121" s="10"/>
      <c r="CT1121" s="10"/>
      <c r="CU1121" s="10"/>
      <c r="CV1121" s="10"/>
      <c r="CW1121" s="10"/>
      <c r="CX1121" s="10"/>
      <c r="CY1121" s="10"/>
      <c r="CZ1121" s="10"/>
      <c r="DA1121" s="10"/>
      <c r="DB1121" s="10"/>
      <c r="DC1121" s="10"/>
      <c r="DD1121" s="10"/>
      <c r="DE1121" s="10"/>
      <c r="DF1121" s="10"/>
      <c r="DG1121" s="10"/>
      <c r="DH1121" s="10"/>
      <c r="DI1121" s="10"/>
      <c r="DJ1121" s="10"/>
      <c r="DK1121" s="10"/>
      <c r="DL1121" s="10"/>
      <c r="DM1121" s="10"/>
      <c r="DN1121" s="10"/>
      <c r="DO1121" s="10"/>
      <c r="DP1121" s="10"/>
      <c r="DQ1121" s="10"/>
      <c r="DR1121" s="10"/>
      <c r="DS1121" s="10"/>
      <c r="DT1121" s="10"/>
      <c r="DU1121" s="10"/>
      <c r="DV1121" s="10"/>
      <c r="DW1121" s="10"/>
      <c r="DX1121" s="10"/>
      <c r="DY1121" s="10"/>
      <c r="DZ1121" s="10"/>
      <c r="EA1121" s="10"/>
      <c r="EB1121" s="10"/>
      <c r="EC1121" s="10"/>
    </row>
    <row r="1122" spans="1:133" s="76" customFormat="1" ht="17" x14ac:dyDescent="0.2">
      <c r="A1122" s="100" t="str">
        <f>CONCATENATE(E1122," ",F1122)</f>
        <v>Vulpes sp.</v>
      </c>
      <c r="B1122" s="69" t="s">
        <v>1288</v>
      </c>
      <c r="C1122" s="63" t="s">
        <v>1586</v>
      </c>
      <c r="D1122" s="69" t="s">
        <v>2333</v>
      </c>
      <c r="E1122" s="172" t="s">
        <v>1235</v>
      </c>
      <c r="F1122" s="172" t="s">
        <v>15</v>
      </c>
      <c r="G1122" s="63">
        <v>1295</v>
      </c>
      <c r="H1122" s="63">
        <v>8</v>
      </c>
      <c r="I1122" s="63" t="s">
        <v>624</v>
      </c>
      <c r="J1122" s="63"/>
      <c r="K1122" s="63" t="s">
        <v>175</v>
      </c>
      <c r="L1122" s="175"/>
      <c r="M1122" s="63"/>
      <c r="N1122" s="63"/>
      <c r="O1122" s="63"/>
      <c r="P1122" s="63"/>
      <c r="Q1122" s="63" t="s">
        <v>1331</v>
      </c>
      <c r="R1122" s="63" t="s">
        <v>2394</v>
      </c>
      <c r="S1122" s="63"/>
      <c r="T1122" s="63" t="s">
        <v>166</v>
      </c>
      <c r="U1122" s="63" t="s">
        <v>1256</v>
      </c>
      <c r="V1122" s="63"/>
      <c r="W1122" s="63"/>
      <c r="X1122" s="63">
        <v>10.76</v>
      </c>
      <c r="Y1122" s="63"/>
      <c r="Z1122" s="63"/>
      <c r="AA1122" s="182">
        <v>2456.5464984073869</v>
      </c>
      <c r="AB1122" s="61">
        <v>0.22800000000000001</v>
      </c>
      <c r="AC1122" s="63" t="s">
        <v>1331</v>
      </c>
      <c r="AD1122" s="69" t="s">
        <v>1961</v>
      </c>
      <c r="AE1122" s="63"/>
      <c r="AF1122" s="63"/>
      <c r="BK1122" s="10"/>
      <c r="BL1122" s="10"/>
      <c r="BM1122" s="10"/>
      <c r="BN1122" s="10"/>
      <c r="BO1122" s="10"/>
      <c r="BP1122" s="10"/>
      <c r="BQ1122" s="10"/>
      <c r="BR1122" s="10"/>
      <c r="BS1122" s="10"/>
      <c r="BT1122" s="10"/>
      <c r="BU1122" s="10"/>
      <c r="BV1122" s="10"/>
      <c r="BW1122" s="10"/>
      <c r="BX1122" s="10"/>
      <c r="BY1122" s="10"/>
      <c r="BZ1122" s="10"/>
      <c r="CA1122" s="10"/>
      <c r="CB1122" s="10"/>
      <c r="CC1122" s="10"/>
      <c r="CD1122" s="10"/>
      <c r="CE1122" s="10"/>
      <c r="CF1122" s="10"/>
      <c r="CG1122" s="10"/>
      <c r="CH1122" s="10"/>
      <c r="CI1122" s="10"/>
      <c r="CJ1122" s="10"/>
      <c r="CK1122" s="10"/>
      <c r="CL1122" s="10"/>
      <c r="CM1122" s="10"/>
      <c r="CN1122" s="10"/>
      <c r="CO1122" s="10"/>
      <c r="CP1122" s="10"/>
      <c r="CQ1122" s="10"/>
      <c r="CR1122" s="10"/>
      <c r="CS1122" s="10"/>
      <c r="CT1122" s="10"/>
      <c r="CU1122" s="10"/>
      <c r="CV1122" s="10"/>
      <c r="CW1122" s="10"/>
      <c r="CX1122" s="10"/>
      <c r="CY1122" s="10"/>
      <c r="CZ1122" s="10"/>
      <c r="DA1122" s="10"/>
      <c r="DB1122" s="10"/>
      <c r="DC1122" s="10"/>
      <c r="DD1122" s="10"/>
      <c r="DE1122" s="10"/>
      <c r="DF1122" s="10"/>
      <c r="DG1122" s="10"/>
      <c r="DH1122" s="10"/>
      <c r="DI1122" s="10"/>
      <c r="DJ1122" s="10"/>
      <c r="DK1122" s="10"/>
      <c r="DL1122" s="10"/>
      <c r="DM1122" s="10"/>
      <c r="DN1122" s="10"/>
      <c r="DO1122" s="10"/>
      <c r="DP1122" s="10"/>
      <c r="DQ1122" s="10"/>
      <c r="DR1122" s="10"/>
      <c r="DS1122" s="10"/>
      <c r="DT1122" s="10"/>
      <c r="DU1122" s="10"/>
      <c r="DV1122" s="10"/>
      <c r="DW1122" s="10"/>
      <c r="DX1122" s="10"/>
      <c r="DY1122" s="10"/>
      <c r="DZ1122" s="10"/>
      <c r="EA1122" s="10"/>
      <c r="EB1122" s="10"/>
      <c r="EC1122" s="10"/>
    </row>
    <row r="1123" spans="1:133" s="76" customFormat="1" ht="17" x14ac:dyDescent="0.2">
      <c r="A1123" s="100" t="str">
        <f>CONCATENATE(E1123," ",F1123)</f>
        <v>Vulpes sp.</v>
      </c>
      <c r="B1123" s="69" t="s">
        <v>1288</v>
      </c>
      <c r="C1123" s="63" t="s">
        <v>1586</v>
      </c>
      <c r="D1123" s="69" t="s">
        <v>2333</v>
      </c>
      <c r="E1123" s="172" t="s">
        <v>1235</v>
      </c>
      <c r="F1123" s="172" t="s">
        <v>15</v>
      </c>
      <c r="G1123" s="63">
        <v>1295</v>
      </c>
      <c r="H1123" s="63">
        <v>2</v>
      </c>
      <c r="I1123" s="63" t="s">
        <v>624</v>
      </c>
      <c r="J1123" s="63"/>
      <c r="K1123" s="63" t="s">
        <v>175</v>
      </c>
      <c r="L1123" s="175"/>
      <c r="M1123" s="63"/>
      <c r="N1123" s="63"/>
      <c r="O1123" s="63"/>
      <c r="P1123" s="63"/>
      <c r="Q1123" s="63" t="s">
        <v>1208</v>
      </c>
      <c r="R1123" s="69" t="s">
        <v>2388</v>
      </c>
      <c r="S1123" s="63"/>
      <c r="T1123" s="63" t="s">
        <v>166</v>
      </c>
      <c r="U1123" s="63" t="s">
        <v>1256</v>
      </c>
      <c r="V1123" s="63"/>
      <c r="W1123" s="63"/>
      <c r="X1123" s="63">
        <v>9.81</v>
      </c>
      <c r="Y1123" s="63"/>
      <c r="Z1123" s="63"/>
      <c r="AA1123" s="182">
        <v>2129.482363095557</v>
      </c>
      <c r="AB1123" s="61">
        <v>0.20799999999999999</v>
      </c>
      <c r="AC1123" s="63" t="s">
        <v>138</v>
      </c>
      <c r="AD1123" s="69" t="s">
        <v>1961</v>
      </c>
      <c r="AE1123" s="63"/>
      <c r="AF1123" s="63"/>
      <c r="BK1123" s="84"/>
      <c r="BL1123" s="84"/>
      <c r="BM1123" s="84"/>
      <c r="BN1123" s="84"/>
      <c r="BO1123" s="84"/>
      <c r="BP1123" s="84"/>
      <c r="BQ1123" s="84"/>
      <c r="BR1123" s="84"/>
      <c r="BS1123" s="84"/>
      <c r="BT1123" s="84"/>
      <c r="BU1123" s="84"/>
      <c r="BV1123" s="84"/>
      <c r="BW1123" s="84"/>
      <c r="BX1123" s="84"/>
      <c r="BY1123" s="84"/>
      <c r="BZ1123" s="84"/>
      <c r="CA1123" s="84"/>
      <c r="CB1123" s="84"/>
      <c r="CC1123" s="84"/>
      <c r="CD1123" s="84"/>
      <c r="CE1123" s="84"/>
      <c r="CF1123" s="84"/>
      <c r="CG1123" s="84"/>
      <c r="CH1123" s="84"/>
      <c r="CI1123" s="84"/>
      <c r="CJ1123" s="84"/>
      <c r="CK1123" s="84"/>
      <c r="CL1123" s="84"/>
      <c r="CM1123" s="84"/>
      <c r="CN1123" s="84"/>
      <c r="CO1123" s="84"/>
      <c r="CP1123" s="84"/>
      <c r="CQ1123" s="84"/>
      <c r="CR1123" s="84"/>
      <c r="CS1123" s="84"/>
      <c r="CT1123" s="84"/>
      <c r="CU1123" s="84"/>
      <c r="CV1123" s="84"/>
      <c r="CW1123" s="84"/>
      <c r="CX1123" s="10"/>
      <c r="CY1123" s="10"/>
      <c r="CZ1123" s="10"/>
      <c r="DA1123" s="10"/>
      <c r="DB1123" s="10"/>
      <c r="DC1123" s="10"/>
      <c r="DD1123" s="10"/>
      <c r="DE1123" s="10"/>
      <c r="DF1123" s="10"/>
      <c r="DG1123" s="10"/>
      <c r="DH1123" s="10"/>
      <c r="DI1123" s="10"/>
      <c r="DJ1123" s="10"/>
      <c r="DK1123" s="10"/>
      <c r="DL1123" s="10"/>
      <c r="DM1123" s="10"/>
      <c r="DN1123" s="10"/>
      <c r="DO1123" s="10"/>
      <c r="DP1123" s="10"/>
      <c r="DQ1123" s="10"/>
      <c r="DR1123" s="10"/>
      <c r="DS1123" s="10"/>
      <c r="DT1123" s="10"/>
      <c r="DU1123" s="10"/>
      <c r="DV1123" s="10"/>
      <c r="DW1123" s="10"/>
      <c r="DX1123" s="10"/>
      <c r="DY1123" s="10"/>
      <c r="DZ1123" s="10"/>
      <c r="EA1123" s="10"/>
      <c r="EB1123" s="10"/>
      <c r="EC1123" s="10"/>
    </row>
    <row r="1124" spans="1:133" s="76" customFormat="1" ht="17" x14ac:dyDescent="0.2">
      <c r="A1124" s="100" t="str">
        <f>CONCATENATE(E1124," ",F1124)</f>
        <v>Vulpes sp.</v>
      </c>
      <c r="B1124" s="69" t="s">
        <v>1288</v>
      </c>
      <c r="C1124" s="63" t="s">
        <v>1586</v>
      </c>
      <c r="D1124" s="69" t="s">
        <v>2333</v>
      </c>
      <c r="E1124" s="172" t="s">
        <v>1235</v>
      </c>
      <c r="F1124" s="172" t="s">
        <v>15</v>
      </c>
      <c r="G1124" s="63">
        <v>1295</v>
      </c>
      <c r="H1124" s="63">
        <v>6</v>
      </c>
      <c r="I1124" s="63" t="s">
        <v>624</v>
      </c>
      <c r="J1124" s="63"/>
      <c r="K1124" s="63" t="s">
        <v>175</v>
      </c>
      <c r="L1124" s="175"/>
      <c r="M1124" s="63"/>
      <c r="N1124" s="63"/>
      <c r="O1124" s="63"/>
      <c r="P1124" s="63"/>
      <c r="Q1124" s="63" t="s">
        <v>1208</v>
      </c>
      <c r="R1124" s="69" t="s">
        <v>2388</v>
      </c>
      <c r="S1124" s="63"/>
      <c r="T1124" s="63" t="s">
        <v>166</v>
      </c>
      <c r="U1124" s="63" t="s">
        <v>1256</v>
      </c>
      <c r="V1124" s="63"/>
      <c r="W1124" s="63"/>
      <c r="X1124" s="63">
        <v>9.86</v>
      </c>
      <c r="Y1124" s="63"/>
      <c r="Z1124" s="63"/>
      <c r="AA1124" s="182">
        <v>2161.4540067477674</v>
      </c>
      <c r="AB1124" s="61">
        <v>0.20799999999999999</v>
      </c>
      <c r="AC1124" s="63" t="s">
        <v>138</v>
      </c>
      <c r="AD1124" s="69" t="s">
        <v>1961</v>
      </c>
      <c r="AE1124" s="63"/>
      <c r="AF1124" s="63"/>
      <c r="BK1124" s="10"/>
      <c r="BL1124" s="10"/>
      <c r="BM1124" s="10"/>
      <c r="BN1124" s="10"/>
      <c r="BO1124" s="10"/>
      <c r="BP1124" s="10"/>
      <c r="BQ1124" s="10"/>
      <c r="BR1124" s="10"/>
      <c r="BS1124" s="10"/>
      <c r="BT1124" s="10"/>
      <c r="BU1124" s="10"/>
      <c r="BV1124" s="10"/>
      <c r="BW1124" s="10"/>
      <c r="BX1124" s="10"/>
      <c r="BY1124" s="10"/>
      <c r="BZ1124" s="10"/>
      <c r="CA1124" s="10"/>
      <c r="CB1124" s="10"/>
      <c r="CC1124" s="10"/>
      <c r="CD1124" s="10"/>
      <c r="CE1124" s="10"/>
      <c r="CF1124" s="10"/>
      <c r="CG1124" s="10"/>
      <c r="CH1124" s="10"/>
      <c r="CI1124" s="10"/>
      <c r="CJ1124" s="10"/>
      <c r="CK1124" s="10"/>
      <c r="CL1124" s="10"/>
      <c r="CM1124" s="10"/>
      <c r="CN1124" s="10"/>
      <c r="CO1124" s="10"/>
      <c r="CP1124" s="10"/>
      <c r="CQ1124" s="10"/>
      <c r="CR1124" s="10"/>
      <c r="CS1124" s="10"/>
      <c r="CT1124" s="10"/>
      <c r="CU1124" s="10"/>
      <c r="CV1124" s="10"/>
      <c r="CW1124" s="10"/>
      <c r="CX1124" s="10"/>
      <c r="CY1124" s="10"/>
      <c r="CZ1124" s="10"/>
      <c r="DA1124" s="10"/>
      <c r="DB1124" s="10"/>
      <c r="DC1124" s="10"/>
      <c r="DD1124" s="10"/>
      <c r="DE1124" s="10"/>
      <c r="DF1124" s="10"/>
      <c r="DG1124" s="10"/>
      <c r="DH1124" s="10"/>
      <c r="DI1124" s="10"/>
      <c r="DJ1124" s="10"/>
      <c r="DK1124" s="10"/>
      <c r="DL1124" s="10"/>
      <c r="DM1124" s="10"/>
      <c r="DN1124" s="10"/>
      <c r="DO1124" s="10"/>
      <c r="DP1124" s="10"/>
      <c r="DQ1124" s="10"/>
      <c r="DR1124" s="10"/>
      <c r="DS1124" s="10"/>
      <c r="DT1124" s="10"/>
      <c r="DU1124" s="10"/>
      <c r="DV1124" s="10"/>
      <c r="DW1124" s="10"/>
      <c r="DX1124" s="10"/>
      <c r="DY1124" s="10"/>
      <c r="DZ1124" s="10"/>
      <c r="EA1124" s="10"/>
      <c r="EB1124" s="10"/>
      <c r="EC1124" s="10"/>
    </row>
    <row r="1125" spans="1:133" s="76" customFormat="1" ht="17" x14ac:dyDescent="0.2">
      <c r="A1125" s="100" t="str">
        <f>CONCATENATE(E1125," ",F1125)</f>
        <v>Vulpes sp.</v>
      </c>
      <c r="B1125" s="69" t="s">
        <v>1288</v>
      </c>
      <c r="C1125" s="63" t="s">
        <v>1586</v>
      </c>
      <c r="D1125" s="69" t="s">
        <v>2333</v>
      </c>
      <c r="E1125" s="172" t="s">
        <v>1235</v>
      </c>
      <c r="F1125" s="172" t="s">
        <v>15</v>
      </c>
      <c r="G1125" s="63">
        <v>1295</v>
      </c>
      <c r="H1125" s="63">
        <v>9</v>
      </c>
      <c r="I1125" s="63" t="s">
        <v>624</v>
      </c>
      <c r="J1125" s="63"/>
      <c r="K1125" s="63" t="s">
        <v>175</v>
      </c>
      <c r="L1125" s="175"/>
      <c r="M1125" s="63"/>
      <c r="N1125" s="63"/>
      <c r="O1125" s="63"/>
      <c r="P1125" s="63"/>
      <c r="Q1125" s="63" t="s">
        <v>1208</v>
      </c>
      <c r="R1125" s="69" t="s">
        <v>2388</v>
      </c>
      <c r="S1125" s="63"/>
      <c r="T1125" s="63" t="s">
        <v>171</v>
      </c>
      <c r="U1125" s="63" t="s">
        <v>1256</v>
      </c>
      <c r="V1125" s="63"/>
      <c r="W1125" s="63"/>
      <c r="X1125" s="63">
        <v>10.36</v>
      </c>
      <c r="Y1125" s="63"/>
      <c r="Z1125" s="63"/>
      <c r="AA1125" s="182">
        <v>2498.7211357390574</v>
      </c>
      <c r="AB1125" s="61">
        <v>0.20799999999999999</v>
      </c>
      <c r="AC1125" s="63" t="s">
        <v>138</v>
      </c>
      <c r="AD1125" s="69" t="s">
        <v>1961</v>
      </c>
      <c r="AE1125" s="63"/>
      <c r="AF1125" s="63"/>
      <c r="BK1125" s="10"/>
      <c r="BL1125" s="10"/>
      <c r="BM1125" s="10"/>
      <c r="BN1125" s="10"/>
      <c r="BO1125" s="10"/>
      <c r="BP1125" s="10"/>
      <c r="BQ1125" s="10"/>
      <c r="BR1125" s="10"/>
      <c r="BS1125" s="10"/>
      <c r="BT1125" s="10"/>
      <c r="BU1125" s="10"/>
      <c r="BV1125" s="10"/>
      <c r="BW1125" s="10"/>
      <c r="BX1125" s="10"/>
      <c r="BY1125" s="10"/>
      <c r="BZ1125" s="10"/>
      <c r="CA1125" s="10"/>
      <c r="CB1125" s="10"/>
      <c r="CC1125" s="10"/>
      <c r="CD1125" s="10"/>
      <c r="CE1125" s="10"/>
      <c r="CF1125" s="10"/>
      <c r="CG1125" s="10"/>
      <c r="CH1125" s="10"/>
      <c r="CI1125" s="10"/>
      <c r="CJ1125" s="10"/>
      <c r="CK1125" s="10"/>
      <c r="CL1125" s="10"/>
      <c r="CM1125" s="10"/>
      <c r="CN1125" s="10"/>
      <c r="CO1125" s="10"/>
      <c r="CP1125" s="10"/>
      <c r="CQ1125" s="10"/>
      <c r="CR1125" s="10"/>
      <c r="CS1125" s="10"/>
      <c r="CT1125" s="10"/>
      <c r="CU1125" s="10"/>
      <c r="CV1125" s="10"/>
      <c r="CW1125" s="10"/>
      <c r="CX1125" s="10"/>
      <c r="CY1125" s="10"/>
      <c r="CZ1125" s="10"/>
      <c r="DA1125" s="10"/>
      <c r="DB1125" s="10"/>
      <c r="DC1125" s="10"/>
      <c r="DD1125" s="10"/>
      <c r="DE1125" s="10"/>
      <c r="DF1125" s="10"/>
      <c r="DG1125" s="10"/>
      <c r="DH1125" s="10"/>
      <c r="DI1125" s="10"/>
      <c r="DJ1125" s="10"/>
      <c r="DK1125" s="10"/>
      <c r="DL1125" s="10"/>
      <c r="DM1125" s="10"/>
      <c r="DN1125" s="10"/>
      <c r="DO1125" s="10"/>
      <c r="DP1125" s="10"/>
      <c r="DQ1125" s="10"/>
      <c r="DR1125" s="10"/>
      <c r="DS1125" s="10"/>
      <c r="DT1125" s="10"/>
      <c r="DU1125" s="10"/>
      <c r="DV1125" s="10"/>
      <c r="DW1125" s="10"/>
      <c r="DX1125" s="10"/>
      <c r="DY1125" s="10"/>
      <c r="DZ1125" s="10"/>
      <c r="EA1125" s="10"/>
      <c r="EB1125" s="10"/>
      <c r="EC1125" s="10"/>
    </row>
    <row r="1126" spans="1:133" s="76" customFormat="1" ht="17" x14ac:dyDescent="0.2">
      <c r="A1126" s="100" t="str">
        <f>CONCATENATE(E1126," ",F1126)</f>
        <v>Vulpes sp.</v>
      </c>
      <c r="B1126" s="69" t="s">
        <v>1606</v>
      </c>
      <c r="C1126" s="8" t="s">
        <v>1586</v>
      </c>
      <c r="D1126" s="69" t="s">
        <v>2333</v>
      </c>
      <c r="E1126" s="172" t="s">
        <v>1235</v>
      </c>
      <c r="F1126" s="106" t="s">
        <v>15</v>
      </c>
      <c r="G1126" s="69">
        <v>40541</v>
      </c>
      <c r="H1126" s="69">
        <v>266</v>
      </c>
      <c r="I1126" s="69" t="s">
        <v>1231</v>
      </c>
      <c r="J1126" s="63" t="s">
        <v>1232</v>
      </c>
      <c r="K1126" s="69" t="s">
        <v>470</v>
      </c>
      <c r="L1126" s="175"/>
      <c r="M1126" s="99"/>
      <c r="N1126" s="107"/>
      <c r="O1126" s="107"/>
      <c r="P1126" s="69"/>
      <c r="Q1126" s="69" t="s">
        <v>205</v>
      </c>
      <c r="R1126" s="69" t="s">
        <v>2370</v>
      </c>
      <c r="S1126" s="69"/>
      <c r="T1126" s="69" t="s">
        <v>166</v>
      </c>
      <c r="U1126" s="63" t="s">
        <v>13</v>
      </c>
      <c r="V1126" s="63"/>
      <c r="W1126" s="105"/>
      <c r="X1126" s="61">
        <v>7.07</v>
      </c>
      <c r="Y1126" s="61">
        <v>2.98</v>
      </c>
      <c r="Z1126" s="63"/>
      <c r="AA1126" s="137"/>
      <c r="AB1126" s="135"/>
      <c r="AC1126" s="105"/>
      <c r="AD1126" s="69"/>
      <c r="AE1126" s="63"/>
      <c r="AF1126" s="63"/>
    </row>
    <row r="1127" spans="1:133" s="76" customFormat="1" ht="17" x14ac:dyDescent="0.2">
      <c r="A1127" s="100" t="str">
        <f>CONCATENATE(E1127," ",F1127)</f>
        <v>Vulpes sp.</v>
      </c>
      <c r="B1127" s="69" t="s">
        <v>1606</v>
      </c>
      <c r="C1127" s="8" t="s">
        <v>1586</v>
      </c>
      <c r="D1127" s="69" t="s">
        <v>2333</v>
      </c>
      <c r="E1127" s="172" t="s">
        <v>1235</v>
      </c>
      <c r="F1127" s="106" t="s">
        <v>15</v>
      </c>
      <c r="G1127" s="69">
        <v>40541</v>
      </c>
      <c r="H1127" s="69">
        <v>266</v>
      </c>
      <c r="I1127" s="69" t="s">
        <v>1231</v>
      </c>
      <c r="J1127" s="63" t="s">
        <v>1232</v>
      </c>
      <c r="K1127" s="69" t="s">
        <v>470</v>
      </c>
      <c r="L1127" s="175"/>
      <c r="M1127" s="99"/>
      <c r="N1127" s="107"/>
      <c r="O1127" s="107"/>
      <c r="P1127" s="69"/>
      <c r="Q1127" s="69" t="s">
        <v>1608</v>
      </c>
      <c r="R1127" s="63" t="s">
        <v>374</v>
      </c>
      <c r="S1127" s="69"/>
      <c r="T1127" s="69" t="s">
        <v>171</v>
      </c>
      <c r="U1127" s="63" t="s">
        <v>13</v>
      </c>
      <c r="V1127" s="63"/>
      <c r="W1127" s="105"/>
      <c r="X1127" s="61">
        <v>14.34</v>
      </c>
      <c r="Y1127" s="61">
        <v>8.77</v>
      </c>
      <c r="Z1127" s="63"/>
      <c r="AA1127" s="137"/>
      <c r="AB1127" s="135"/>
      <c r="AC1127" s="105"/>
      <c r="AD1127" s="69" t="s">
        <v>1607</v>
      </c>
      <c r="AE1127" s="63"/>
      <c r="AF1127" s="63"/>
    </row>
    <row r="1128" spans="1:133" s="76" customFormat="1" ht="17" x14ac:dyDescent="0.2">
      <c r="A1128" s="100" t="str">
        <f>CONCATENATE(E1128," ",F1128)</f>
        <v>Vulpes velox</v>
      </c>
      <c r="B1128" s="69" t="s">
        <v>1520</v>
      </c>
      <c r="C1128" s="63" t="s">
        <v>1586</v>
      </c>
      <c r="D1128" s="69" t="s">
        <v>2333</v>
      </c>
      <c r="E1128" s="172" t="s">
        <v>1235</v>
      </c>
      <c r="F1128" s="172" t="s">
        <v>1236</v>
      </c>
      <c r="G1128" s="63">
        <v>40685</v>
      </c>
      <c r="H1128" s="63">
        <v>828</v>
      </c>
      <c r="I1128" s="63" t="s">
        <v>19</v>
      </c>
      <c r="J1128" s="63"/>
      <c r="K1128" s="63" t="s">
        <v>175</v>
      </c>
      <c r="L1128" s="175"/>
      <c r="M1128" s="63"/>
      <c r="N1128" s="63"/>
      <c r="O1128" s="63"/>
      <c r="P1128" s="63"/>
      <c r="Q1128" s="63" t="s">
        <v>1349</v>
      </c>
      <c r="R1128" s="63" t="s">
        <v>374</v>
      </c>
      <c r="S1128" s="63"/>
      <c r="T1128" s="63"/>
      <c r="U1128" s="63" t="s">
        <v>1256</v>
      </c>
      <c r="V1128" s="63"/>
      <c r="W1128" s="63"/>
      <c r="X1128" s="63">
        <v>20.420000000000002</v>
      </c>
      <c r="Y1128" s="63"/>
      <c r="Z1128" s="63"/>
      <c r="AA1128" s="182">
        <v>5278.4903370797892</v>
      </c>
      <c r="AB1128" s="61">
        <v>0.23599999999999999</v>
      </c>
      <c r="AC1128" s="63" t="s">
        <v>1349</v>
      </c>
      <c r="AD1128" s="69" t="s">
        <v>1961</v>
      </c>
      <c r="AE1128" s="63"/>
      <c r="AF1128" s="63"/>
      <c r="BK1128" s="84"/>
      <c r="BL1128" s="84"/>
      <c r="BM1128" s="84"/>
      <c r="BN1128" s="84"/>
      <c r="BO1128" s="84"/>
      <c r="BP1128" s="84"/>
      <c r="BQ1128" s="84"/>
      <c r="BR1128" s="84"/>
      <c r="BS1128" s="84"/>
      <c r="BT1128" s="84"/>
      <c r="BU1128" s="84"/>
      <c r="BV1128" s="84"/>
      <c r="BW1128" s="84"/>
      <c r="BX1128" s="84"/>
      <c r="BY1128" s="84"/>
      <c r="BZ1128" s="84"/>
      <c r="CA1128" s="84"/>
      <c r="CB1128" s="84"/>
      <c r="CC1128" s="84"/>
      <c r="CD1128" s="84"/>
      <c r="CE1128" s="84"/>
      <c r="CF1128" s="84"/>
      <c r="CG1128" s="84"/>
      <c r="CH1128" s="84"/>
      <c r="CI1128" s="84"/>
      <c r="CJ1128" s="84"/>
      <c r="CK1128" s="84"/>
      <c r="CL1128" s="84"/>
      <c r="CM1128" s="84"/>
      <c r="CN1128" s="84"/>
      <c r="CO1128" s="84"/>
      <c r="CP1128" s="84"/>
      <c r="CQ1128" s="84"/>
      <c r="CR1128" s="84"/>
      <c r="CS1128" s="84"/>
      <c r="CT1128" s="84"/>
      <c r="CU1128" s="84"/>
      <c r="CV1128" s="84"/>
      <c r="CW1128" s="84"/>
      <c r="CX1128" s="84"/>
      <c r="CY1128" s="84"/>
      <c r="CZ1128" s="84"/>
      <c r="DA1128" s="84"/>
      <c r="DB1128" s="84"/>
      <c r="DC1128" s="84"/>
      <c r="DD1128" s="84"/>
      <c r="DE1128" s="84"/>
      <c r="DF1128" s="84"/>
      <c r="DG1128" s="84"/>
      <c r="DH1128" s="84"/>
      <c r="DI1128" s="84"/>
      <c r="DJ1128" s="84"/>
      <c r="DK1128" s="84"/>
      <c r="DL1128" s="84"/>
      <c r="DM1128" s="84"/>
      <c r="DN1128" s="84"/>
      <c r="DO1128" s="84"/>
      <c r="DP1128" s="84"/>
      <c r="DQ1128" s="84"/>
      <c r="DR1128" s="84"/>
      <c r="DS1128" s="84"/>
      <c r="DT1128" s="84"/>
      <c r="DU1128" s="84"/>
      <c r="DV1128" s="84"/>
      <c r="DW1128" s="84"/>
      <c r="DX1128" s="84"/>
      <c r="DY1128" s="84"/>
      <c r="DZ1128" s="84"/>
    </row>
    <row r="1129" spans="1:133" s="76" customFormat="1" ht="17" x14ac:dyDescent="0.2">
      <c r="A1129" s="100" t="str">
        <f>CONCATENATE(E1129," ",F1129)</f>
        <v>Vulpes velox</v>
      </c>
      <c r="B1129" s="69" t="s">
        <v>1923</v>
      </c>
      <c r="C1129" s="63" t="s">
        <v>1586</v>
      </c>
      <c r="D1129" s="69" t="s">
        <v>2333</v>
      </c>
      <c r="E1129" s="172" t="s">
        <v>1235</v>
      </c>
      <c r="F1129" s="172" t="s">
        <v>1236</v>
      </c>
      <c r="G1129" s="63" t="s">
        <v>1535</v>
      </c>
      <c r="H1129" s="63">
        <v>7372</v>
      </c>
      <c r="I1129" s="63" t="s">
        <v>574</v>
      </c>
      <c r="J1129" s="63"/>
      <c r="K1129" s="63" t="s">
        <v>470</v>
      </c>
      <c r="L1129" s="175" t="s">
        <v>1969</v>
      </c>
      <c r="M1129" s="63"/>
      <c r="N1129" s="63"/>
      <c r="O1129" s="63"/>
      <c r="P1129" s="63"/>
      <c r="Q1129" s="63" t="s">
        <v>1298</v>
      </c>
      <c r="R1129" s="63" t="s">
        <v>1629</v>
      </c>
      <c r="S1129" s="63" t="s">
        <v>2358</v>
      </c>
      <c r="T1129" s="63"/>
      <c r="U1129" s="63" t="s">
        <v>1256</v>
      </c>
      <c r="V1129" s="63"/>
      <c r="W1129" s="63"/>
      <c r="X1129" s="63"/>
      <c r="Y1129" s="63">
        <v>19.61</v>
      </c>
      <c r="Z1129" s="63"/>
      <c r="AA1129" s="182">
        <v>3869.2639862789915</v>
      </c>
      <c r="AB1129" s="61">
        <v>0.14299999999999999</v>
      </c>
      <c r="AC1129" s="63" t="s">
        <v>1298</v>
      </c>
      <c r="AD1129" s="69" t="s">
        <v>1961</v>
      </c>
      <c r="AE1129" s="63"/>
      <c r="AF1129" s="63"/>
    </row>
    <row r="1130" spans="1:133" s="76" customFormat="1" ht="17" x14ac:dyDescent="0.2">
      <c r="A1130" s="100" t="str">
        <f>CONCATENATE(E1130," ",F1130)</f>
        <v>Vulpes velox</v>
      </c>
      <c r="B1130" s="69" t="s">
        <v>1923</v>
      </c>
      <c r="C1130" s="63" t="s">
        <v>1586</v>
      </c>
      <c r="D1130" s="69" t="s">
        <v>2333</v>
      </c>
      <c r="E1130" s="172" t="s">
        <v>1235</v>
      </c>
      <c r="F1130" s="172" t="s">
        <v>1236</v>
      </c>
      <c r="G1130" s="63" t="s">
        <v>1535</v>
      </c>
      <c r="H1130" s="63">
        <v>7374</v>
      </c>
      <c r="I1130" s="63" t="s">
        <v>574</v>
      </c>
      <c r="J1130" s="63"/>
      <c r="K1130" s="63" t="s">
        <v>470</v>
      </c>
      <c r="L1130" s="175" t="s">
        <v>1969</v>
      </c>
      <c r="M1130" s="63"/>
      <c r="N1130" s="63"/>
      <c r="O1130" s="63"/>
      <c r="P1130" s="63"/>
      <c r="Q1130" s="63" t="s">
        <v>1298</v>
      </c>
      <c r="R1130" s="63" t="s">
        <v>1629</v>
      </c>
      <c r="S1130" s="63" t="s">
        <v>2358</v>
      </c>
      <c r="T1130" s="63" t="s">
        <v>171</v>
      </c>
      <c r="U1130" s="63" t="s">
        <v>1256</v>
      </c>
      <c r="V1130" s="63"/>
      <c r="W1130" s="63"/>
      <c r="X1130" s="63"/>
      <c r="Y1130" s="63">
        <v>19.82</v>
      </c>
      <c r="Z1130" s="63"/>
      <c r="AA1130" s="182">
        <v>3986.2134222631194</v>
      </c>
      <c r="AB1130" s="61">
        <v>0.14299999999999999</v>
      </c>
      <c r="AC1130" s="63" t="s">
        <v>1298</v>
      </c>
      <c r="AD1130" s="69" t="s">
        <v>1961</v>
      </c>
      <c r="AE1130" s="63"/>
      <c r="AF1130" s="63"/>
    </row>
    <row r="1131" spans="1:133" s="76" customFormat="1" ht="17" x14ac:dyDescent="0.2">
      <c r="A1131" s="100" t="str">
        <f>CONCATENATE(E1131," ",F1131)</f>
        <v>Vulpes vulpes</v>
      </c>
      <c r="B1131" s="69" t="s">
        <v>1520</v>
      </c>
      <c r="C1131" s="63" t="s">
        <v>1586</v>
      </c>
      <c r="D1131" s="69" t="s">
        <v>2333</v>
      </c>
      <c r="E1131" s="172" t="s">
        <v>1235</v>
      </c>
      <c r="F1131" s="172" t="s">
        <v>1491</v>
      </c>
      <c r="G1131" s="63">
        <v>40685</v>
      </c>
      <c r="H1131" s="63">
        <v>830</v>
      </c>
      <c r="I1131" s="63" t="s">
        <v>19</v>
      </c>
      <c r="J1131" s="63"/>
      <c r="K1131" s="63" t="s">
        <v>175</v>
      </c>
      <c r="L1131" s="175" t="s">
        <v>1531</v>
      </c>
      <c r="M1131" s="63"/>
      <c r="N1131" s="63"/>
      <c r="O1131" s="63"/>
      <c r="P1131" s="63"/>
      <c r="Q1131" s="63" t="s">
        <v>1260</v>
      </c>
      <c r="R1131" s="63" t="s">
        <v>1514</v>
      </c>
      <c r="S1131" s="63" t="s">
        <v>2401</v>
      </c>
      <c r="T1131" s="63" t="s">
        <v>171</v>
      </c>
      <c r="U1131" s="63" t="s">
        <v>1256</v>
      </c>
      <c r="V1131" s="63"/>
      <c r="W1131" s="63"/>
      <c r="X1131" s="63"/>
      <c r="Y1131" s="63">
        <v>19.62</v>
      </c>
      <c r="Z1131" s="63"/>
      <c r="AA1131" s="182">
        <v>3991.4592523859469</v>
      </c>
      <c r="AB1131" s="61">
        <v>0.154</v>
      </c>
      <c r="AC1131" s="63" t="s">
        <v>1260</v>
      </c>
      <c r="AD1131" s="69" t="s">
        <v>1961</v>
      </c>
      <c r="AE1131" s="63"/>
      <c r="AF1131" s="63"/>
      <c r="BK1131" s="10"/>
      <c r="BL1131" s="10"/>
      <c r="BM1131" s="10"/>
      <c r="BN1131" s="10"/>
      <c r="BO1131" s="10"/>
      <c r="BP1131" s="10"/>
      <c r="BQ1131" s="10"/>
      <c r="BR1131" s="10"/>
      <c r="BS1131" s="10"/>
      <c r="BT1131" s="10"/>
      <c r="BU1131" s="10"/>
      <c r="BV1131" s="10"/>
      <c r="BW1131" s="10"/>
      <c r="BX1131" s="10"/>
      <c r="BY1131" s="10"/>
      <c r="BZ1131" s="10"/>
      <c r="CA1131" s="10"/>
      <c r="CB1131" s="10"/>
      <c r="CC1131" s="10"/>
      <c r="CD1131" s="10"/>
      <c r="CE1131" s="10"/>
      <c r="CF1131" s="10"/>
      <c r="CG1131" s="10"/>
      <c r="CH1131" s="10"/>
      <c r="CI1131" s="10"/>
      <c r="CJ1131" s="10"/>
      <c r="CK1131" s="10"/>
      <c r="CL1131" s="10"/>
      <c r="CM1131" s="10"/>
      <c r="CN1131" s="10"/>
      <c r="CO1131" s="10"/>
      <c r="CP1131" s="10"/>
      <c r="CQ1131" s="10"/>
      <c r="CR1131" s="10"/>
      <c r="CS1131" s="10"/>
      <c r="CT1131" s="10"/>
      <c r="CU1131" s="10"/>
      <c r="CV1131" s="10"/>
      <c r="CW1131" s="10"/>
      <c r="CX1131" s="10"/>
      <c r="CY1131" s="10"/>
      <c r="CZ1131" s="10"/>
      <c r="DA1131" s="10"/>
      <c r="DB1131" s="10"/>
      <c r="DC1131" s="10"/>
      <c r="DD1131" s="10"/>
      <c r="DE1131" s="10"/>
      <c r="DF1131" s="10"/>
      <c r="DG1131" s="10"/>
      <c r="DH1131" s="10"/>
      <c r="DI1131" s="10"/>
      <c r="DJ1131" s="10"/>
      <c r="DK1131" s="10"/>
      <c r="DL1131" s="10"/>
      <c r="DM1131" s="10"/>
      <c r="DN1131" s="10"/>
      <c r="DO1131" s="10"/>
      <c r="DP1131" s="10"/>
      <c r="DQ1131" s="10"/>
      <c r="DR1131" s="10"/>
      <c r="DS1131" s="10"/>
      <c r="DT1131" s="10"/>
      <c r="DU1131" s="10"/>
      <c r="DV1131" s="10"/>
      <c r="DW1131" s="10"/>
      <c r="DX1131" s="10"/>
      <c r="DY1131" s="10"/>
      <c r="DZ1131" s="10"/>
    </row>
    <row r="1132" spans="1:133" s="76" customFormat="1" ht="17" x14ac:dyDescent="0.2">
      <c r="A1132" s="100" t="str">
        <f>CONCATENATE(E1132," ",F1132)</f>
        <v>Vulpes vulpes</v>
      </c>
      <c r="B1132" s="69" t="s">
        <v>1520</v>
      </c>
      <c r="C1132" s="63" t="s">
        <v>1586</v>
      </c>
      <c r="D1132" s="69" t="s">
        <v>2333</v>
      </c>
      <c r="E1132" s="172" t="s">
        <v>1235</v>
      </c>
      <c r="F1132" s="172" t="s">
        <v>1491</v>
      </c>
      <c r="G1132" s="63">
        <v>40685</v>
      </c>
      <c r="H1132" s="63">
        <v>184</v>
      </c>
      <c r="I1132" s="63" t="s">
        <v>19</v>
      </c>
      <c r="J1132" s="63"/>
      <c r="K1132" s="63" t="s">
        <v>175</v>
      </c>
      <c r="L1132" s="175"/>
      <c r="M1132" s="63"/>
      <c r="N1132" s="63"/>
      <c r="O1132" s="63"/>
      <c r="P1132" s="63"/>
      <c r="Q1132" s="63" t="s">
        <v>207</v>
      </c>
      <c r="R1132" s="69" t="s">
        <v>2363</v>
      </c>
      <c r="S1132" s="63"/>
      <c r="T1132" s="63" t="s">
        <v>171</v>
      </c>
      <c r="U1132" s="63" t="s">
        <v>1256</v>
      </c>
      <c r="V1132" s="63"/>
      <c r="W1132" s="63"/>
      <c r="X1132" s="63">
        <v>12.22</v>
      </c>
      <c r="Y1132" s="63"/>
      <c r="Z1132" s="63"/>
      <c r="AA1132" s="182">
        <v>2858.0658772757688</v>
      </c>
      <c r="AB1132" s="61">
        <v>0.22900000000000001</v>
      </c>
      <c r="AC1132" s="63" t="s">
        <v>1271</v>
      </c>
      <c r="AD1132" s="69" t="s">
        <v>1961</v>
      </c>
      <c r="AE1132" s="63"/>
      <c r="AF1132" s="63"/>
      <c r="BK1132" s="84"/>
      <c r="BL1132" s="84"/>
      <c r="BM1132" s="84"/>
      <c r="BN1132" s="84"/>
      <c r="BO1132" s="84"/>
      <c r="BP1132" s="84"/>
      <c r="BQ1132" s="84"/>
      <c r="BR1132" s="84"/>
      <c r="BS1132" s="84"/>
      <c r="BT1132" s="84"/>
      <c r="BU1132" s="84"/>
      <c r="BV1132" s="84"/>
      <c r="BW1132" s="84"/>
      <c r="BX1132" s="84"/>
      <c r="BY1132" s="84"/>
      <c r="BZ1132" s="84"/>
      <c r="CA1132" s="84"/>
      <c r="CB1132" s="84"/>
      <c r="CC1132" s="84"/>
      <c r="CD1132" s="84"/>
      <c r="CE1132" s="84"/>
      <c r="CF1132" s="84"/>
      <c r="CG1132" s="84"/>
      <c r="CH1132" s="84"/>
      <c r="CI1132" s="84"/>
      <c r="CJ1132" s="84"/>
      <c r="CK1132" s="84"/>
      <c r="CL1132" s="84"/>
      <c r="CM1132" s="84"/>
      <c r="CN1132" s="84"/>
      <c r="CO1132" s="84"/>
      <c r="CP1132" s="84"/>
      <c r="CQ1132" s="84"/>
      <c r="CR1132" s="84"/>
      <c r="CS1132" s="84"/>
      <c r="CT1132" s="84"/>
      <c r="CU1132" s="84"/>
      <c r="CV1132" s="84"/>
      <c r="CW1132" s="84"/>
      <c r="CX1132" s="84"/>
      <c r="CY1132" s="84"/>
      <c r="CZ1132" s="84"/>
      <c r="DA1132" s="84"/>
      <c r="DB1132" s="84"/>
      <c r="DC1132" s="84"/>
      <c r="DD1132" s="84"/>
      <c r="DE1132" s="84"/>
      <c r="DF1132" s="84"/>
      <c r="DG1132" s="84"/>
      <c r="DH1132" s="84"/>
      <c r="DI1132" s="84"/>
      <c r="DJ1132" s="84"/>
      <c r="DK1132" s="84"/>
      <c r="DL1132" s="84"/>
      <c r="DM1132" s="84"/>
      <c r="DN1132" s="84"/>
      <c r="DO1132" s="84"/>
      <c r="DP1132" s="84"/>
      <c r="DQ1132" s="84"/>
      <c r="DR1132" s="84"/>
      <c r="DS1132" s="84"/>
      <c r="DT1132" s="84"/>
      <c r="DU1132" s="84"/>
      <c r="DV1132" s="84"/>
      <c r="DW1132" s="84"/>
      <c r="DX1132" s="84"/>
      <c r="DY1132" s="84"/>
      <c r="DZ1132" s="84"/>
    </row>
    <row r="1133" spans="1:133" s="76" customFormat="1" ht="17" x14ac:dyDescent="0.2">
      <c r="A1133" s="100" t="str">
        <f>CONCATENATE(E1133," ",F1133)</f>
        <v>Vulpes vulpes</v>
      </c>
      <c r="B1133" s="69" t="s">
        <v>1520</v>
      </c>
      <c r="C1133" s="63" t="s">
        <v>1586</v>
      </c>
      <c r="D1133" s="69" t="s">
        <v>2333</v>
      </c>
      <c r="E1133" s="172" t="s">
        <v>1235</v>
      </c>
      <c r="F1133" s="172" t="s">
        <v>1491</v>
      </c>
      <c r="G1133" s="63">
        <v>40685</v>
      </c>
      <c r="H1133" s="63">
        <v>1038</v>
      </c>
      <c r="I1133" s="63" t="s">
        <v>19</v>
      </c>
      <c r="J1133" s="63"/>
      <c r="K1133" s="63" t="s">
        <v>175</v>
      </c>
      <c r="L1133" s="175" t="s">
        <v>1533</v>
      </c>
      <c r="M1133" s="63"/>
      <c r="N1133" s="63"/>
      <c r="O1133" s="63"/>
      <c r="P1133" s="63"/>
      <c r="Q1133" s="63" t="s">
        <v>1314</v>
      </c>
      <c r="R1133" s="63" t="s">
        <v>374</v>
      </c>
      <c r="S1133" s="63"/>
      <c r="T1133" s="63"/>
      <c r="U1133" s="63" t="s">
        <v>1256</v>
      </c>
      <c r="V1133" s="63"/>
      <c r="W1133" s="63"/>
      <c r="X1133" s="63">
        <v>132.66999999999999</v>
      </c>
      <c r="Y1133" s="63"/>
      <c r="Z1133" s="63"/>
      <c r="AA1133" s="182">
        <v>4166.2370816586381</v>
      </c>
      <c r="AB1133" s="61">
        <v>0.17399999999999999</v>
      </c>
      <c r="AC1133" s="63" t="s">
        <v>1314</v>
      </c>
      <c r="AD1133" s="69" t="s">
        <v>1961</v>
      </c>
      <c r="AE1133" s="63"/>
      <c r="AF1133" s="63"/>
      <c r="BK1133" s="84"/>
      <c r="BL1133" s="84"/>
      <c r="BM1133" s="84"/>
      <c r="BN1133" s="84"/>
      <c r="BO1133" s="84"/>
      <c r="BP1133" s="84"/>
      <c r="BQ1133" s="84"/>
      <c r="BR1133" s="84"/>
      <c r="BS1133" s="84"/>
      <c r="BT1133" s="84"/>
      <c r="BU1133" s="84"/>
      <c r="BV1133" s="84"/>
      <c r="BW1133" s="84"/>
      <c r="BX1133" s="84"/>
      <c r="BY1133" s="84"/>
      <c r="BZ1133" s="84"/>
      <c r="CA1133" s="84"/>
      <c r="CB1133" s="84"/>
      <c r="CC1133" s="84"/>
      <c r="CD1133" s="84"/>
      <c r="CE1133" s="84"/>
      <c r="CF1133" s="84"/>
      <c r="CG1133" s="84"/>
      <c r="CH1133" s="84"/>
      <c r="CI1133" s="84"/>
      <c r="CJ1133" s="84"/>
      <c r="CK1133" s="84"/>
      <c r="CL1133" s="84"/>
      <c r="CM1133" s="84"/>
      <c r="CN1133" s="84"/>
      <c r="CO1133" s="84"/>
      <c r="CP1133" s="84"/>
      <c r="CQ1133" s="84"/>
      <c r="CR1133" s="84"/>
      <c r="CS1133" s="84"/>
      <c r="CT1133" s="84"/>
      <c r="CU1133" s="84"/>
      <c r="CV1133" s="84"/>
      <c r="CW1133" s="84"/>
      <c r="CX1133" s="84"/>
      <c r="CY1133" s="84"/>
      <c r="CZ1133" s="84"/>
      <c r="DA1133" s="84"/>
      <c r="DB1133" s="84"/>
      <c r="DC1133" s="84"/>
      <c r="DD1133" s="84"/>
      <c r="DE1133" s="84"/>
      <c r="DF1133" s="84"/>
      <c r="DG1133" s="84"/>
      <c r="DH1133" s="84"/>
      <c r="DI1133" s="84"/>
      <c r="DJ1133" s="84"/>
      <c r="DK1133" s="84"/>
      <c r="DL1133" s="84"/>
      <c r="DM1133" s="84"/>
      <c r="DN1133" s="84"/>
      <c r="DO1133" s="84"/>
      <c r="DP1133" s="84"/>
      <c r="DQ1133" s="84"/>
      <c r="DR1133" s="84"/>
      <c r="DS1133" s="84"/>
      <c r="DT1133" s="84"/>
      <c r="DU1133" s="84"/>
      <c r="DV1133" s="84"/>
      <c r="DW1133" s="84"/>
      <c r="DX1133" s="84"/>
      <c r="DY1133" s="84"/>
      <c r="DZ1133" s="84"/>
    </row>
    <row r="1134" spans="1:133" s="76" customFormat="1" ht="17" x14ac:dyDescent="0.2">
      <c r="A1134" s="100" t="str">
        <f>CONCATENATE(E1134," ",F1134)</f>
        <v>Vulpes vulpes</v>
      </c>
      <c r="B1134" s="69" t="s">
        <v>1923</v>
      </c>
      <c r="C1134" s="63" t="s">
        <v>1586</v>
      </c>
      <c r="D1134" s="69" t="s">
        <v>2333</v>
      </c>
      <c r="E1134" s="172" t="s">
        <v>1235</v>
      </c>
      <c r="F1134" s="172" t="s">
        <v>1491</v>
      </c>
      <c r="G1134" s="63" t="s">
        <v>1535</v>
      </c>
      <c r="H1134" s="63">
        <v>7371</v>
      </c>
      <c r="I1134" s="63" t="s">
        <v>574</v>
      </c>
      <c r="J1134" s="63"/>
      <c r="K1134" s="63" t="s">
        <v>470</v>
      </c>
      <c r="L1134" s="175" t="s">
        <v>1969</v>
      </c>
      <c r="M1134" s="63"/>
      <c r="N1134" s="63"/>
      <c r="O1134" s="63"/>
      <c r="P1134" s="63"/>
      <c r="Q1134" s="63" t="s">
        <v>207</v>
      </c>
      <c r="R1134" s="69" t="s">
        <v>2363</v>
      </c>
      <c r="S1134" s="63"/>
      <c r="T1134" s="63" t="s">
        <v>171</v>
      </c>
      <c r="U1134" s="63" t="s">
        <v>1256</v>
      </c>
      <c r="V1134" s="63"/>
      <c r="W1134" s="63"/>
      <c r="X1134" s="63">
        <v>12.78</v>
      </c>
      <c r="Y1134" s="63"/>
      <c r="Z1134" s="63"/>
      <c r="AA1134" s="182">
        <v>3249.7846087376452</v>
      </c>
      <c r="AB1134" s="61">
        <v>0.22900000000000001</v>
      </c>
      <c r="AC1134" s="63" t="s">
        <v>1271</v>
      </c>
      <c r="AD1134" s="69" t="s">
        <v>1961</v>
      </c>
      <c r="AE1134" s="63"/>
      <c r="AF1134" s="63"/>
    </row>
    <row r="1135" spans="1:133" s="76" customFormat="1" ht="17" x14ac:dyDescent="0.2">
      <c r="A1135" s="100" t="str">
        <f>CONCATENATE(E1135," ",F1135)</f>
        <v>Didelphis sp.</v>
      </c>
      <c r="B1135" s="69" t="s">
        <v>1463</v>
      </c>
      <c r="C1135" s="69" t="s">
        <v>1586</v>
      </c>
      <c r="D1135" s="69" t="s">
        <v>2226</v>
      </c>
      <c r="E1135" s="106" t="s">
        <v>1693</v>
      </c>
      <c r="F1135" s="106" t="s">
        <v>15</v>
      </c>
      <c r="G1135" s="69">
        <v>40449</v>
      </c>
      <c r="H1135" s="69">
        <v>135</v>
      </c>
      <c r="I1135" s="69" t="s">
        <v>1464</v>
      </c>
      <c r="J1135" s="63" t="s">
        <v>244</v>
      </c>
      <c r="K1135" s="69" t="s">
        <v>175</v>
      </c>
      <c r="L1135" s="175"/>
      <c r="M1135" s="99"/>
      <c r="N1135" s="107"/>
      <c r="O1135" s="107"/>
      <c r="P1135" s="69"/>
      <c r="Q1135" s="69" t="s">
        <v>1208</v>
      </c>
      <c r="R1135" s="69" t="s">
        <v>2388</v>
      </c>
      <c r="S1135" s="69"/>
      <c r="T1135" s="69" t="s">
        <v>166</v>
      </c>
      <c r="U1135" s="63" t="s">
        <v>13</v>
      </c>
      <c r="V1135" s="63"/>
      <c r="W1135" s="105"/>
      <c r="X1135" s="61">
        <v>6.17</v>
      </c>
      <c r="Y1135" s="61">
        <v>5.3</v>
      </c>
      <c r="Z1135" s="63"/>
      <c r="AA1135" s="137"/>
      <c r="AB1135" s="135"/>
      <c r="AC1135" s="105"/>
      <c r="AD1135" s="69" t="s">
        <v>1694</v>
      </c>
      <c r="AE1135" s="63"/>
      <c r="AF1135" s="63"/>
    </row>
    <row r="1136" spans="1:133" s="76" customFormat="1" ht="17" x14ac:dyDescent="0.2">
      <c r="A1136" s="100" t="str">
        <f>CONCATENATE(E1136," ",F1136)</f>
        <v>Homotherium  serum</v>
      </c>
      <c r="B1136" s="69" t="s">
        <v>1666</v>
      </c>
      <c r="C1136" s="69" t="s">
        <v>1586</v>
      </c>
      <c r="D1136" s="69" t="s">
        <v>2340</v>
      </c>
      <c r="E1136" s="106" t="s">
        <v>1641</v>
      </c>
      <c r="F1136" s="106" t="s">
        <v>1642</v>
      </c>
      <c r="G1136" s="69">
        <v>933</v>
      </c>
      <c r="H1136" s="69">
        <v>1570</v>
      </c>
      <c r="I1136" s="69" t="s">
        <v>1309</v>
      </c>
      <c r="J1136" s="8" t="s">
        <v>412</v>
      </c>
      <c r="K1136" s="69" t="s">
        <v>175</v>
      </c>
      <c r="L1136" s="175"/>
      <c r="M1136" s="99"/>
      <c r="N1136" s="61">
        <v>29.62</v>
      </c>
      <c r="O1136" s="61">
        <v>-98.37</v>
      </c>
      <c r="P1136" s="99">
        <v>126.402078446346</v>
      </c>
      <c r="Q1136" s="69" t="s">
        <v>1664</v>
      </c>
      <c r="R1136" s="63" t="s">
        <v>1629</v>
      </c>
      <c r="S1136" s="69" t="s">
        <v>2399</v>
      </c>
      <c r="T1136" s="69" t="s">
        <v>166</v>
      </c>
      <c r="U1136" s="63" t="s">
        <v>13</v>
      </c>
      <c r="V1136" s="63"/>
      <c r="W1136" s="105"/>
      <c r="X1136" s="61">
        <v>73.290000000000006</v>
      </c>
      <c r="Y1136" s="61">
        <v>68.86</v>
      </c>
      <c r="Z1136" s="63"/>
      <c r="AA1136" s="137"/>
      <c r="AB1136" s="135"/>
      <c r="AC1136" s="105"/>
      <c r="AD1136" s="69"/>
      <c r="AE1136" s="190"/>
      <c r="AF1136" s="190"/>
      <c r="AG1136" s="197"/>
      <c r="AH1136" s="197"/>
      <c r="AI1136" s="197"/>
      <c r="AJ1136" s="197"/>
      <c r="AK1136" s="197"/>
      <c r="AL1136" s="197"/>
      <c r="AM1136" s="197"/>
      <c r="AN1136" s="197"/>
      <c r="AO1136" s="197"/>
      <c r="AP1136" s="197"/>
      <c r="AQ1136" s="197"/>
      <c r="AR1136" s="197"/>
      <c r="AS1136" s="197"/>
      <c r="AT1136" s="197"/>
      <c r="AU1136" s="197"/>
      <c r="AV1136" s="197"/>
      <c r="AW1136" s="197"/>
      <c r="AX1136" s="197"/>
      <c r="AY1136" s="197"/>
      <c r="AZ1136" s="197"/>
      <c r="BA1136" s="197"/>
      <c r="BB1136" s="197"/>
      <c r="BC1136" s="197"/>
      <c r="BD1136" s="197"/>
      <c r="BE1136" s="197"/>
      <c r="BF1136" s="197"/>
      <c r="BG1136" s="197"/>
      <c r="BH1136" s="197"/>
      <c r="BI1136" s="197"/>
      <c r="BJ1136" s="197"/>
      <c r="BK1136" s="197"/>
      <c r="BL1136" s="197"/>
      <c r="BM1136" s="197"/>
      <c r="BN1136" s="197"/>
      <c r="BO1136" s="197"/>
      <c r="BP1136" s="197"/>
      <c r="BQ1136" s="197"/>
      <c r="BR1136" s="197"/>
      <c r="BS1136" s="197"/>
      <c r="BT1136" s="197"/>
      <c r="BU1136" s="197"/>
      <c r="BV1136" s="197"/>
      <c r="BW1136" s="197"/>
      <c r="BX1136" s="197"/>
      <c r="BY1136" s="197"/>
      <c r="BZ1136" s="197"/>
      <c r="CA1136" s="197"/>
      <c r="CB1136" s="197"/>
      <c r="CC1136" s="197"/>
      <c r="CD1136" s="197"/>
      <c r="CE1136" s="197"/>
      <c r="CF1136" s="197"/>
      <c r="CG1136" s="197"/>
      <c r="CH1136" s="197"/>
      <c r="CI1136" s="197"/>
      <c r="CJ1136" s="197"/>
      <c r="CK1136" s="197"/>
      <c r="CL1136" s="197"/>
      <c r="CM1136" s="197"/>
      <c r="CN1136" s="197"/>
      <c r="CO1136" s="197"/>
      <c r="CP1136" s="197"/>
      <c r="CQ1136" s="197"/>
      <c r="CR1136" s="197"/>
      <c r="CS1136" s="197"/>
      <c r="CT1136" s="197"/>
      <c r="CU1136" s="197"/>
      <c r="CV1136" s="197"/>
      <c r="CW1136" s="197"/>
      <c r="CX1136" s="197"/>
      <c r="CY1136" s="197"/>
      <c r="CZ1136" s="197"/>
      <c r="DA1136" s="197"/>
      <c r="DB1136" s="197"/>
      <c r="DC1136" s="197"/>
      <c r="DD1136" s="197"/>
      <c r="DE1136" s="197"/>
      <c r="DF1136" s="197"/>
      <c r="DG1136" s="197"/>
      <c r="DH1136" s="197"/>
      <c r="DI1136" s="197"/>
      <c r="DJ1136" s="197"/>
      <c r="DK1136" s="197"/>
      <c r="DL1136" s="197"/>
      <c r="DM1136" s="197"/>
      <c r="DN1136" s="197"/>
      <c r="DO1136" s="197"/>
      <c r="DP1136" s="197"/>
      <c r="DQ1136" s="197"/>
      <c r="DR1136" s="197"/>
      <c r="DS1136" s="197"/>
      <c r="DT1136" s="197"/>
      <c r="DU1136" s="197"/>
      <c r="DV1136" s="197"/>
      <c r="DW1136" s="197"/>
      <c r="DX1136" s="197"/>
      <c r="DY1136" s="197"/>
      <c r="DZ1136" s="197"/>
      <c r="EA1136" s="10"/>
      <c r="EB1136" s="10"/>
      <c r="EC1136" s="10"/>
    </row>
    <row r="1137" spans="1:133" s="76" customFormat="1" ht="17" x14ac:dyDescent="0.2">
      <c r="A1137" s="100" t="str">
        <f>CONCATENATE(E1137," ",F1137)</f>
        <v>Homotherium  serum</v>
      </c>
      <c r="B1137" s="69" t="s">
        <v>1666</v>
      </c>
      <c r="C1137" s="69" t="s">
        <v>1586</v>
      </c>
      <c r="D1137" s="69" t="s">
        <v>2340</v>
      </c>
      <c r="E1137" s="106" t="s">
        <v>1641</v>
      </c>
      <c r="F1137" s="106" t="s">
        <v>1642</v>
      </c>
      <c r="G1137" s="69">
        <v>933</v>
      </c>
      <c r="H1137" s="69">
        <v>2658</v>
      </c>
      <c r="I1137" s="69" t="s">
        <v>1309</v>
      </c>
      <c r="J1137" s="8" t="s">
        <v>412</v>
      </c>
      <c r="K1137" s="69" t="s">
        <v>175</v>
      </c>
      <c r="L1137" s="175"/>
      <c r="M1137" s="99"/>
      <c r="N1137" s="61">
        <v>29.62</v>
      </c>
      <c r="O1137" s="61">
        <v>-98.37</v>
      </c>
      <c r="P1137" s="99">
        <v>126.402078446346</v>
      </c>
      <c r="Q1137" s="69" t="s">
        <v>1664</v>
      </c>
      <c r="R1137" s="63" t="s">
        <v>1629</v>
      </c>
      <c r="S1137" s="69" t="s">
        <v>2399</v>
      </c>
      <c r="T1137" s="69" t="s">
        <v>166</v>
      </c>
      <c r="U1137" s="63" t="s">
        <v>13</v>
      </c>
      <c r="V1137" s="63"/>
      <c r="W1137" s="105"/>
      <c r="X1137" s="61">
        <v>66.89</v>
      </c>
      <c r="Y1137" s="61">
        <v>67.77</v>
      </c>
      <c r="Z1137" s="63"/>
      <c r="AA1137" s="137"/>
      <c r="AB1137" s="135"/>
      <c r="AC1137" s="105"/>
      <c r="AD1137" s="69"/>
      <c r="AE1137" s="190"/>
      <c r="AF1137" s="190"/>
      <c r="AG1137" s="197"/>
      <c r="AH1137" s="197"/>
      <c r="AI1137" s="197"/>
      <c r="AJ1137" s="197"/>
      <c r="AK1137" s="197"/>
      <c r="AL1137" s="197"/>
      <c r="AM1137" s="197"/>
      <c r="AN1137" s="197"/>
      <c r="AO1137" s="197"/>
      <c r="AP1137" s="197"/>
      <c r="AQ1137" s="197"/>
      <c r="AR1137" s="197"/>
      <c r="AS1137" s="197"/>
      <c r="AT1137" s="197"/>
      <c r="AU1137" s="197"/>
      <c r="AV1137" s="197"/>
      <c r="AW1137" s="197"/>
      <c r="AX1137" s="197"/>
      <c r="AY1137" s="197"/>
      <c r="AZ1137" s="197"/>
      <c r="BA1137" s="197"/>
      <c r="BB1137" s="197"/>
      <c r="BC1137" s="197"/>
      <c r="BD1137" s="197"/>
      <c r="BE1137" s="197"/>
      <c r="BF1137" s="197"/>
      <c r="BG1137" s="197"/>
      <c r="BH1137" s="197"/>
      <c r="BI1137" s="197"/>
      <c r="BJ1137" s="197"/>
      <c r="BK1137" s="197"/>
      <c r="BL1137" s="197"/>
      <c r="BM1137" s="197"/>
      <c r="BN1137" s="197"/>
      <c r="BO1137" s="197"/>
      <c r="BP1137" s="197"/>
      <c r="BQ1137" s="197"/>
      <c r="BR1137" s="197"/>
      <c r="BS1137" s="197"/>
      <c r="BT1137" s="197"/>
      <c r="BU1137" s="197"/>
      <c r="BV1137" s="197"/>
      <c r="BW1137" s="197"/>
      <c r="BX1137" s="197"/>
      <c r="BY1137" s="197"/>
      <c r="BZ1137" s="197"/>
      <c r="CA1137" s="197"/>
      <c r="CB1137" s="197"/>
      <c r="CC1137" s="197"/>
      <c r="CD1137" s="197"/>
      <c r="CE1137" s="197"/>
      <c r="CF1137" s="197"/>
      <c r="CG1137" s="197"/>
      <c r="CH1137" s="197"/>
      <c r="CI1137" s="197"/>
      <c r="CJ1137" s="197"/>
      <c r="CK1137" s="197"/>
      <c r="CL1137" s="197"/>
      <c r="CM1137" s="197"/>
      <c r="CN1137" s="197"/>
      <c r="CO1137" s="197"/>
      <c r="CP1137" s="197"/>
      <c r="CQ1137" s="197"/>
      <c r="CR1137" s="197"/>
      <c r="CS1137" s="197"/>
      <c r="CT1137" s="197"/>
      <c r="CU1137" s="197"/>
      <c r="CV1137" s="197"/>
      <c r="CW1137" s="197"/>
      <c r="CX1137" s="197"/>
      <c r="CY1137" s="197"/>
      <c r="CZ1137" s="197"/>
      <c r="DA1137" s="197"/>
      <c r="DB1137" s="197"/>
      <c r="DC1137" s="197"/>
      <c r="DD1137" s="197"/>
      <c r="DE1137" s="197"/>
      <c r="DF1137" s="197"/>
      <c r="DG1137" s="197"/>
      <c r="DH1137" s="197"/>
      <c r="DI1137" s="197"/>
      <c r="DJ1137" s="197"/>
      <c r="DK1137" s="197"/>
      <c r="DL1137" s="197"/>
      <c r="DM1137" s="197"/>
      <c r="DN1137" s="197"/>
      <c r="DO1137" s="197"/>
      <c r="DP1137" s="197"/>
      <c r="DQ1137" s="197"/>
      <c r="DR1137" s="197"/>
      <c r="DS1137" s="197"/>
      <c r="DT1137" s="197"/>
      <c r="DU1137" s="197"/>
      <c r="DV1137" s="197"/>
      <c r="DW1137" s="197"/>
      <c r="DX1137" s="197"/>
      <c r="DY1137" s="197"/>
      <c r="DZ1137" s="197"/>
      <c r="EA1137" s="10"/>
      <c r="EB1137" s="10"/>
      <c r="EC1137" s="10"/>
    </row>
    <row r="1138" spans="1:133" s="76" customFormat="1" ht="17" x14ac:dyDescent="0.2">
      <c r="A1138" s="100" t="str">
        <f>CONCATENATE(E1138," ",F1138)</f>
        <v>Homotherium  serum</v>
      </c>
      <c r="B1138" s="69" t="s">
        <v>1666</v>
      </c>
      <c r="C1138" s="69" t="s">
        <v>1586</v>
      </c>
      <c r="D1138" s="69" t="s">
        <v>2340</v>
      </c>
      <c r="E1138" s="106" t="s">
        <v>1641</v>
      </c>
      <c r="F1138" s="106" t="s">
        <v>1642</v>
      </c>
      <c r="G1138" s="69">
        <v>933</v>
      </c>
      <c r="H1138" s="69">
        <v>3498</v>
      </c>
      <c r="I1138" s="69" t="s">
        <v>1309</v>
      </c>
      <c r="J1138" s="8" t="s">
        <v>412</v>
      </c>
      <c r="K1138" s="69" t="s">
        <v>175</v>
      </c>
      <c r="L1138" s="175"/>
      <c r="M1138" s="99"/>
      <c r="N1138" s="61">
        <v>29.62</v>
      </c>
      <c r="O1138" s="61">
        <v>-98.37</v>
      </c>
      <c r="P1138" s="99">
        <v>126.402078446346</v>
      </c>
      <c r="Q1138" s="69" t="s">
        <v>1664</v>
      </c>
      <c r="R1138" s="63" t="s">
        <v>1629</v>
      </c>
      <c r="S1138" s="69" t="s">
        <v>2399</v>
      </c>
      <c r="T1138" s="69" t="s">
        <v>171</v>
      </c>
      <c r="U1138" s="63" t="s">
        <v>13</v>
      </c>
      <c r="V1138" s="63"/>
      <c r="W1138" s="105"/>
      <c r="X1138" s="61">
        <v>70.64</v>
      </c>
      <c r="Y1138" s="61">
        <v>68.62</v>
      </c>
      <c r="Z1138" s="63"/>
      <c r="AA1138" s="137"/>
      <c r="AB1138" s="135"/>
      <c r="AC1138" s="105"/>
      <c r="AD1138" s="69"/>
      <c r="AE1138" s="190"/>
      <c r="AF1138" s="190"/>
      <c r="AG1138" s="197"/>
      <c r="AH1138" s="197"/>
      <c r="AI1138" s="197"/>
      <c r="AJ1138" s="197"/>
      <c r="AK1138" s="197"/>
      <c r="AL1138" s="197"/>
      <c r="AM1138" s="197"/>
      <c r="AN1138" s="197"/>
      <c r="AO1138" s="197"/>
      <c r="AP1138" s="197"/>
      <c r="AQ1138" s="197"/>
      <c r="AR1138" s="197"/>
      <c r="AS1138" s="197"/>
      <c r="AT1138" s="197"/>
      <c r="AU1138" s="197"/>
      <c r="AV1138" s="197"/>
      <c r="AW1138" s="197"/>
      <c r="AX1138" s="197"/>
      <c r="AY1138" s="197"/>
      <c r="AZ1138" s="197"/>
      <c r="BA1138" s="197"/>
      <c r="BB1138" s="197"/>
      <c r="BC1138" s="197"/>
      <c r="BD1138" s="197"/>
      <c r="BE1138" s="197"/>
      <c r="BF1138" s="197"/>
      <c r="BG1138" s="197"/>
      <c r="BH1138" s="197"/>
      <c r="BI1138" s="197"/>
      <c r="BJ1138" s="197"/>
      <c r="BK1138" s="197"/>
      <c r="BL1138" s="197"/>
      <c r="BM1138" s="197"/>
      <c r="BN1138" s="197"/>
      <c r="BO1138" s="197"/>
      <c r="BP1138" s="197"/>
      <c r="BQ1138" s="197"/>
      <c r="BR1138" s="197"/>
      <c r="BS1138" s="197"/>
      <c r="BT1138" s="197"/>
      <c r="BU1138" s="197"/>
      <c r="BV1138" s="197"/>
      <c r="BW1138" s="197"/>
      <c r="BX1138" s="197"/>
      <c r="BY1138" s="197"/>
      <c r="BZ1138" s="197"/>
      <c r="CA1138" s="197"/>
      <c r="CB1138" s="197"/>
      <c r="CC1138" s="197"/>
      <c r="CD1138" s="197"/>
      <c r="CE1138" s="197"/>
      <c r="CF1138" s="197"/>
      <c r="CG1138" s="197"/>
      <c r="CH1138" s="197"/>
      <c r="CI1138" s="197"/>
      <c r="CJ1138" s="197"/>
      <c r="CK1138" s="197"/>
      <c r="CL1138" s="197"/>
      <c r="CM1138" s="197"/>
      <c r="CN1138" s="197"/>
      <c r="CO1138" s="197"/>
      <c r="CP1138" s="197"/>
      <c r="CQ1138" s="197"/>
      <c r="CR1138" s="197"/>
      <c r="CS1138" s="197"/>
      <c r="CT1138" s="197"/>
      <c r="CU1138" s="197"/>
      <c r="CV1138" s="197"/>
      <c r="CW1138" s="197"/>
      <c r="CX1138" s="197"/>
      <c r="CY1138" s="197"/>
      <c r="CZ1138" s="197"/>
      <c r="DA1138" s="197"/>
      <c r="DB1138" s="197"/>
      <c r="DC1138" s="197"/>
      <c r="DD1138" s="197"/>
      <c r="DE1138" s="197"/>
      <c r="DF1138" s="197"/>
      <c r="DG1138" s="197"/>
      <c r="DH1138" s="197"/>
      <c r="DI1138" s="197"/>
      <c r="DJ1138" s="197"/>
      <c r="DK1138" s="197"/>
      <c r="DL1138" s="197"/>
      <c r="DM1138" s="197"/>
      <c r="DN1138" s="197"/>
      <c r="DO1138" s="197"/>
      <c r="DP1138" s="197"/>
      <c r="DQ1138" s="197"/>
      <c r="DR1138" s="197"/>
      <c r="DS1138" s="197"/>
      <c r="DT1138" s="197"/>
      <c r="DU1138" s="197"/>
      <c r="DV1138" s="197"/>
      <c r="DW1138" s="197"/>
      <c r="DX1138" s="197"/>
      <c r="DY1138" s="197"/>
      <c r="DZ1138" s="197"/>
      <c r="EA1138" s="84"/>
      <c r="EB1138" s="84"/>
      <c r="EC1138" s="84"/>
    </row>
    <row r="1139" spans="1:133" s="76" customFormat="1" ht="17" x14ac:dyDescent="0.2">
      <c r="A1139" s="100" t="str">
        <f>CONCATENATE(E1139," ",F1139)</f>
        <v>Homotherium  serum</v>
      </c>
      <c r="B1139" s="69" t="s">
        <v>1666</v>
      </c>
      <c r="C1139" s="69" t="s">
        <v>1586</v>
      </c>
      <c r="D1139" s="69" t="s">
        <v>2340</v>
      </c>
      <c r="E1139" s="106" t="s">
        <v>1641</v>
      </c>
      <c r="F1139" s="106" t="s">
        <v>1642</v>
      </c>
      <c r="G1139" s="69">
        <v>933</v>
      </c>
      <c r="H1139" s="69">
        <v>2746</v>
      </c>
      <c r="I1139" s="69" t="s">
        <v>1309</v>
      </c>
      <c r="J1139" s="8" t="s">
        <v>412</v>
      </c>
      <c r="K1139" s="69" t="s">
        <v>175</v>
      </c>
      <c r="L1139" s="175"/>
      <c r="M1139" s="99"/>
      <c r="N1139" s="61">
        <v>29.62</v>
      </c>
      <c r="O1139" s="61">
        <v>-98.37</v>
      </c>
      <c r="P1139" s="99">
        <v>126.402078446346</v>
      </c>
      <c r="Q1139" s="69" t="s">
        <v>1664</v>
      </c>
      <c r="R1139" s="63" t="s">
        <v>1629</v>
      </c>
      <c r="S1139" s="69" t="s">
        <v>2399</v>
      </c>
      <c r="T1139" s="69" t="s">
        <v>171</v>
      </c>
      <c r="U1139" s="63" t="s">
        <v>13</v>
      </c>
      <c r="V1139" s="63"/>
      <c r="W1139" s="105"/>
      <c r="X1139" s="61">
        <v>66.98</v>
      </c>
      <c r="Y1139" s="61">
        <v>64.790000000000006</v>
      </c>
      <c r="Z1139" s="63"/>
      <c r="AA1139" s="137"/>
      <c r="AB1139" s="135"/>
      <c r="AC1139" s="105"/>
      <c r="AD1139" s="69"/>
      <c r="AE1139" s="190"/>
      <c r="AF1139" s="190"/>
      <c r="AG1139" s="197"/>
      <c r="AH1139" s="197"/>
      <c r="AI1139" s="197"/>
      <c r="AJ1139" s="197"/>
      <c r="AK1139" s="197"/>
      <c r="AL1139" s="197"/>
      <c r="AM1139" s="197"/>
      <c r="AN1139" s="197"/>
      <c r="AO1139" s="197"/>
      <c r="AP1139" s="197"/>
      <c r="AQ1139" s="197"/>
      <c r="AR1139" s="197"/>
      <c r="AS1139" s="197"/>
      <c r="AT1139" s="197"/>
      <c r="AU1139" s="197"/>
      <c r="AV1139" s="197"/>
      <c r="AW1139" s="197"/>
      <c r="AX1139" s="197"/>
      <c r="AY1139" s="197"/>
      <c r="AZ1139" s="197"/>
      <c r="BA1139" s="197"/>
      <c r="BB1139" s="197"/>
      <c r="BC1139" s="197"/>
      <c r="BD1139" s="197"/>
      <c r="BE1139" s="197"/>
      <c r="BF1139" s="197"/>
      <c r="BG1139" s="197"/>
      <c r="BH1139" s="197"/>
      <c r="BI1139" s="197"/>
      <c r="BJ1139" s="197"/>
      <c r="BK1139" s="197"/>
      <c r="BL1139" s="197"/>
      <c r="BM1139" s="197"/>
      <c r="BN1139" s="197"/>
      <c r="BO1139" s="197"/>
      <c r="BP1139" s="197"/>
      <c r="BQ1139" s="197"/>
      <c r="BR1139" s="197"/>
      <c r="BS1139" s="197"/>
      <c r="BT1139" s="197"/>
      <c r="BU1139" s="197"/>
      <c r="BV1139" s="197"/>
      <c r="BW1139" s="197"/>
      <c r="BX1139" s="197"/>
      <c r="BY1139" s="197"/>
      <c r="BZ1139" s="197"/>
      <c r="CA1139" s="197"/>
      <c r="CB1139" s="197"/>
      <c r="CC1139" s="197"/>
      <c r="CD1139" s="197"/>
      <c r="CE1139" s="197"/>
      <c r="CF1139" s="197"/>
      <c r="CG1139" s="197"/>
      <c r="CH1139" s="197"/>
      <c r="CI1139" s="197"/>
      <c r="CJ1139" s="197"/>
      <c r="CK1139" s="197"/>
      <c r="CL1139" s="197"/>
      <c r="CM1139" s="197"/>
      <c r="CN1139" s="197"/>
      <c r="CO1139" s="197"/>
      <c r="CP1139" s="197"/>
      <c r="CQ1139" s="197"/>
      <c r="CR1139" s="197"/>
      <c r="CS1139" s="197"/>
      <c r="CT1139" s="197"/>
      <c r="CU1139" s="197"/>
      <c r="CV1139" s="197"/>
      <c r="CW1139" s="197"/>
      <c r="CX1139" s="197"/>
      <c r="CY1139" s="197"/>
      <c r="CZ1139" s="197"/>
      <c r="DA1139" s="197"/>
      <c r="DB1139" s="197"/>
      <c r="DC1139" s="197"/>
      <c r="DD1139" s="197"/>
      <c r="DE1139" s="197"/>
      <c r="DF1139" s="197"/>
      <c r="DG1139" s="197"/>
      <c r="DH1139" s="197"/>
      <c r="DI1139" s="197"/>
      <c r="DJ1139" s="197"/>
      <c r="DK1139" s="197"/>
      <c r="DL1139" s="197"/>
      <c r="DM1139" s="197"/>
      <c r="DN1139" s="197"/>
      <c r="DO1139" s="197"/>
      <c r="DP1139" s="197"/>
      <c r="DQ1139" s="197"/>
      <c r="DR1139" s="197"/>
      <c r="DS1139" s="197"/>
      <c r="DT1139" s="197"/>
      <c r="DU1139" s="197"/>
      <c r="DV1139" s="197"/>
      <c r="DW1139" s="197"/>
      <c r="DX1139" s="197"/>
      <c r="DY1139" s="197"/>
      <c r="DZ1139" s="197"/>
      <c r="EA1139" s="10"/>
      <c r="EB1139" s="10"/>
      <c r="EC1139" s="10"/>
    </row>
    <row r="1140" spans="1:133" s="76" customFormat="1" ht="17" x14ac:dyDescent="0.2">
      <c r="A1140" s="100" t="str">
        <f>CONCATENATE(E1140," ",F1140)</f>
        <v>Homotherium  serum</v>
      </c>
      <c r="B1140" s="69" t="s">
        <v>1666</v>
      </c>
      <c r="C1140" s="69" t="s">
        <v>1586</v>
      </c>
      <c r="D1140" s="69" t="s">
        <v>2340</v>
      </c>
      <c r="E1140" s="106" t="s">
        <v>1641</v>
      </c>
      <c r="F1140" s="106" t="s">
        <v>1642</v>
      </c>
      <c r="G1140" s="69">
        <v>933</v>
      </c>
      <c r="H1140" s="69">
        <v>3498</v>
      </c>
      <c r="I1140" s="69" t="s">
        <v>1309</v>
      </c>
      <c r="J1140" s="8" t="s">
        <v>412</v>
      </c>
      <c r="K1140" s="69" t="s">
        <v>175</v>
      </c>
      <c r="L1140" s="175"/>
      <c r="M1140" s="99"/>
      <c r="N1140" s="61">
        <v>29.62</v>
      </c>
      <c r="O1140" s="61">
        <v>-98.37</v>
      </c>
      <c r="P1140" s="99">
        <v>126.402078446346</v>
      </c>
      <c r="Q1140" s="69" t="s">
        <v>1664</v>
      </c>
      <c r="R1140" s="63" t="s">
        <v>1629</v>
      </c>
      <c r="S1140" s="69" t="s">
        <v>2399</v>
      </c>
      <c r="T1140" s="69" t="s">
        <v>171</v>
      </c>
      <c r="U1140" s="63" t="s">
        <v>13</v>
      </c>
      <c r="V1140" s="63"/>
      <c r="W1140" s="105"/>
      <c r="X1140" s="10">
        <v>70.900000000000006</v>
      </c>
      <c r="Y1140" s="10">
        <v>68.150000000000006</v>
      </c>
      <c r="Z1140" s="63"/>
      <c r="AA1140" s="137"/>
      <c r="AB1140" s="135"/>
      <c r="AC1140" s="105"/>
      <c r="AD1140" s="69"/>
      <c r="AE1140" s="63"/>
      <c r="AF1140" s="63"/>
      <c r="BK1140" s="10"/>
      <c r="BL1140" s="10"/>
      <c r="BM1140" s="10"/>
      <c r="BN1140" s="10"/>
      <c r="BO1140" s="10"/>
      <c r="BP1140" s="10"/>
      <c r="BQ1140" s="10"/>
      <c r="BR1140" s="10"/>
      <c r="BS1140" s="10"/>
      <c r="BT1140" s="10"/>
      <c r="BU1140" s="10"/>
      <c r="BV1140" s="10"/>
      <c r="BW1140" s="10"/>
      <c r="BX1140" s="10"/>
      <c r="BY1140" s="10"/>
      <c r="BZ1140" s="10"/>
      <c r="CA1140" s="10"/>
      <c r="CB1140" s="10"/>
      <c r="CC1140" s="10"/>
      <c r="CD1140" s="10"/>
      <c r="CE1140" s="10"/>
      <c r="CF1140" s="10"/>
      <c r="CG1140" s="10"/>
      <c r="CH1140" s="10"/>
      <c r="CI1140" s="10"/>
      <c r="CJ1140" s="10"/>
      <c r="CK1140" s="10"/>
      <c r="CL1140" s="10"/>
      <c r="CM1140" s="10"/>
      <c r="CN1140" s="10"/>
      <c r="CO1140" s="10"/>
      <c r="CP1140" s="10"/>
      <c r="CQ1140" s="10"/>
      <c r="CR1140" s="10"/>
      <c r="CS1140" s="10"/>
      <c r="CT1140" s="10"/>
      <c r="CU1140" s="10"/>
      <c r="CV1140" s="10"/>
      <c r="CW1140" s="10"/>
      <c r="CX1140" s="10"/>
      <c r="CY1140" s="10"/>
      <c r="CZ1140" s="10"/>
      <c r="DA1140" s="10"/>
      <c r="DB1140" s="10"/>
      <c r="DC1140" s="10"/>
      <c r="DD1140" s="10"/>
      <c r="DE1140" s="10"/>
      <c r="DF1140" s="10"/>
      <c r="DG1140" s="10"/>
      <c r="DH1140" s="10"/>
      <c r="DI1140" s="10"/>
      <c r="DJ1140" s="10"/>
      <c r="DK1140" s="10"/>
      <c r="DL1140" s="10"/>
      <c r="DM1140" s="10"/>
      <c r="DN1140" s="10"/>
      <c r="DO1140" s="10"/>
      <c r="DP1140" s="10"/>
      <c r="DQ1140" s="10"/>
      <c r="DR1140" s="10"/>
      <c r="DS1140" s="10"/>
      <c r="DT1140" s="10"/>
      <c r="DU1140" s="10"/>
      <c r="DV1140" s="10"/>
      <c r="DW1140" s="10"/>
      <c r="DX1140" s="10"/>
      <c r="DY1140" s="10"/>
      <c r="DZ1140" s="10"/>
      <c r="EA1140" s="10"/>
      <c r="EB1140" s="10"/>
      <c r="EC1140" s="10"/>
    </row>
    <row r="1141" spans="1:133" s="76" customFormat="1" ht="17" x14ac:dyDescent="0.2">
      <c r="A1141" s="100" t="str">
        <f>CONCATENATE(E1141," ",F1141)</f>
        <v>Homotherium  serum</v>
      </c>
      <c r="B1141" s="69" t="s">
        <v>1666</v>
      </c>
      <c r="C1141" s="69" t="s">
        <v>1586</v>
      </c>
      <c r="D1141" s="69" t="s">
        <v>2340</v>
      </c>
      <c r="E1141" s="106" t="s">
        <v>1641</v>
      </c>
      <c r="F1141" s="106" t="s">
        <v>1642</v>
      </c>
      <c r="G1141" s="69">
        <v>933</v>
      </c>
      <c r="H1141" s="69">
        <v>491</v>
      </c>
      <c r="I1141" s="69" t="s">
        <v>1309</v>
      </c>
      <c r="J1141" s="8" t="s">
        <v>412</v>
      </c>
      <c r="K1141" s="69" t="s">
        <v>175</v>
      </c>
      <c r="L1141" s="175"/>
      <c r="M1141" s="99"/>
      <c r="N1141" s="61">
        <v>29.62</v>
      </c>
      <c r="O1141" s="61">
        <v>-98.37</v>
      </c>
      <c r="P1141" s="99">
        <v>126.402078446346</v>
      </c>
      <c r="Q1141" s="69" t="s">
        <v>1664</v>
      </c>
      <c r="R1141" s="63" t="s">
        <v>1629</v>
      </c>
      <c r="S1141" s="69" t="s">
        <v>2399</v>
      </c>
      <c r="T1141" s="69" t="s">
        <v>171</v>
      </c>
      <c r="U1141" s="63" t="s">
        <v>13</v>
      </c>
      <c r="V1141" s="63"/>
      <c r="W1141" s="105"/>
      <c r="X1141" s="61">
        <v>70.33</v>
      </c>
      <c r="Y1141" s="61">
        <v>45.03</v>
      </c>
      <c r="Z1141" s="63"/>
      <c r="AA1141" s="137"/>
      <c r="AB1141" s="135"/>
      <c r="AC1141" s="105"/>
      <c r="AD1141" s="69"/>
      <c r="AE1141" s="63"/>
      <c r="AF1141" s="63"/>
      <c r="BK1141" s="10"/>
      <c r="BL1141" s="10"/>
      <c r="BM1141" s="10"/>
      <c r="BN1141" s="10"/>
      <c r="BO1141" s="10"/>
      <c r="BP1141" s="10"/>
      <c r="BQ1141" s="10"/>
      <c r="BR1141" s="10"/>
      <c r="BS1141" s="10"/>
      <c r="BT1141" s="10"/>
      <c r="BU1141" s="10"/>
      <c r="BV1141" s="10"/>
      <c r="BW1141" s="10"/>
      <c r="BX1141" s="10"/>
      <c r="BY1141" s="10"/>
      <c r="BZ1141" s="10"/>
      <c r="CA1141" s="10"/>
      <c r="CB1141" s="10"/>
      <c r="CC1141" s="10"/>
      <c r="CD1141" s="10"/>
      <c r="CE1141" s="10"/>
      <c r="CF1141" s="10"/>
      <c r="CG1141" s="10"/>
      <c r="CH1141" s="10"/>
      <c r="CI1141" s="10"/>
      <c r="CJ1141" s="10"/>
      <c r="CK1141" s="10"/>
      <c r="CL1141" s="10"/>
      <c r="CM1141" s="10"/>
      <c r="CN1141" s="10"/>
      <c r="CO1141" s="10"/>
      <c r="CP1141" s="10"/>
      <c r="CQ1141" s="10"/>
      <c r="CR1141" s="10"/>
      <c r="CS1141" s="10"/>
      <c r="CT1141" s="10"/>
      <c r="CU1141" s="10"/>
      <c r="CV1141" s="10"/>
      <c r="CW1141" s="10"/>
      <c r="CX1141" s="10"/>
      <c r="CY1141" s="10"/>
      <c r="CZ1141" s="10"/>
      <c r="DA1141" s="10"/>
      <c r="DB1141" s="10"/>
      <c r="DC1141" s="10"/>
      <c r="DD1141" s="10"/>
      <c r="DE1141" s="10"/>
      <c r="DF1141" s="10"/>
      <c r="DG1141" s="10"/>
      <c r="DH1141" s="10"/>
      <c r="DI1141" s="10"/>
      <c r="DJ1141" s="10"/>
      <c r="DK1141" s="10"/>
      <c r="DL1141" s="10"/>
      <c r="DM1141" s="10"/>
      <c r="DN1141" s="10"/>
      <c r="DO1141" s="10"/>
      <c r="DP1141" s="10"/>
      <c r="DQ1141" s="10"/>
      <c r="DR1141" s="10"/>
      <c r="DS1141" s="10"/>
      <c r="DT1141" s="10"/>
      <c r="DU1141" s="10"/>
      <c r="DV1141" s="10"/>
      <c r="DW1141" s="10"/>
      <c r="DX1141" s="10"/>
      <c r="DY1141" s="10"/>
      <c r="DZ1141" s="10"/>
      <c r="EA1141" s="10"/>
      <c r="EB1141" s="10"/>
      <c r="EC1141" s="10"/>
    </row>
    <row r="1142" spans="1:133" s="76" customFormat="1" ht="17" x14ac:dyDescent="0.2">
      <c r="A1142" s="100" t="str">
        <f>CONCATENATE(E1142," ",F1142)</f>
        <v>Homotherium  serum</v>
      </c>
      <c r="B1142" s="69" t="s">
        <v>1666</v>
      </c>
      <c r="C1142" s="69" t="s">
        <v>1586</v>
      </c>
      <c r="D1142" s="69" t="s">
        <v>2340</v>
      </c>
      <c r="E1142" s="106" t="s">
        <v>1641</v>
      </c>
      <c r="F1142" s="106" t="s">
        <v>1642</v>
      </c>
      <c r="G1142" s="69">
        <v>933</v>
      </c>
      <c r="H1142" s="69">
        <v>582</v>
      </c>
      <c r="I1142" s="69" t="s">
        <v>1309</v>
      </c>
      <c r="J1142" s="8" t="s">
        <v>412</v>
      </c>
      <c r="K1142" s="69" t="s">
        <v>175</v>
      </c>
      <c r="L1142" s="175"/>
      <c r="M1142" s="99"/>
      <c r="N1142" s="61">
        <v>29.62</v>
      </c>
      <c r="O1142" s="61">
        <v>-98.37</v>
      </c>
      <c r="P1142" s="99">
        <v>126.402078446346</v>
      </c>
      <c r="Q1142" s="69" t="s">
        <v>1664</v>
      </c>
      <c r="R1142" s="63" t="s">
        <v>1629</v>
      </c>
      <c r="S1142" s="69" t="s">
        <v>2399</v>
      </c>
      <c r="T1142" s="69" t="s">
        <v>171</v>
      </c>
      <c r="U1142" s="63" t="s">
        <v>13</v>
      </c>
      <c r="V1142" s="63"/>
      <c r="W1142" s="105"/>
      <c r="X1142" s="61">
        <v>68.38</v>
      </c>
      <c r="Y1142" s="61">
        <v>66.430000000000007</v>
      </c>
      <c r="Z1142" s="63"/>
      <c r="AA1142" s="137"/>
      <c r="AB1142" s="135"/>
      <c r="AC1142" s="105"/>
      <c r="AD1142" s="69"/>
      <c r="AE1142" s="63"/>
      <c r="AF1142" s="63"/>
      <c r="BK1142" s="10"/>
      <c r="BL1142" s="10"/>
      <c r="BM1142" s="10"/>
      <c r="BN1142" s="10"/>
      <c r="BO1142" s="10"/>
      <c r="BP1142" s="10"/>
      <c r="BQ1142" s="10"/>
      <c r="BR1142" s="10"/>
      <c r="BS1142" s="10"/>
      <c r="BT1142" s="10"/>
      <c r="BU1142" s="10"/>
      <c r="BV1142" s="10"/>
      <c r="BW1142" s="10"/>
      <c r="BX1142" s="10"/>
      <c r="BY1142" s="10"/>
      <c r="BZ1142" s="10"/>
      <c r="CA1142" s="10"/>
      <c r="CB1142" s="10"/>
      <c r="CC1142" s="10"/>
      <c r="CD1142" s="10"/>
      <c r="CE1142" s="10"/>
      <c r="CF1142" s="10"/>
      <c r="CG1142" s="10"/>
      <c r="CH1142" s="10"/>
      <c r="CI1142" s="10"/>
      <c r="CJ1142" s="10"/>
      <c r="CK1142" s="10"/>
      <c r="CL1142" s="10"/>
      <c r="CM1142" s="10"/>
      <c r="CN1142" s="10"/>
      <c r="CO1142" s="10"/>
      <c r="CP1142" s="10"/>
      <c r="CQ1142" s="10"/>
      <c r="CR1142" s="10"/>
      <c r="CS1142" s="10"/>
      <c r="CT1142" s="10"/>
      <c r="CU1142" s="10"/>
      <c r="CV1142" s="10"/>
      <c r="CW1142" s="10"/>
      <c r="CX1142" s="10"/>
      <c r="CY1142" s="10"/>
      <c r="CZ1142" s="10"/>
      <c r="DA1142" s="10"/>
      <c r="DB1142" s="10"/>
      <c r="DC1142" s="10"/>
      <c r="DD1142" s="10"/>
      <c r="DE1142" s="10"/>
      <c r="DF1142" s="10"/>
      <c r="DG1142" s="10"/>
      <c r="DH1142" s="10"/>
      <c r="DI1142" s="10"/>
      <c r="DJ1142" s="10"/>
      <c r="DK1142" s="10"/>
      <c r="DL1142" s="10"/>
      <c r="DM1142" s="10"/>
      <c r="DN1142" s="10"/>
      <c r="DO1142" s="10"/>
      <c r="DP1142" s="10"/>
      <c r="DQ1142" s="10"/>
      <c r="DR1142" s="10"/>
      <c r="DS1142" s="10"/>
      <c r="DT1142" s="10"/>
      <c r="DU1142" s="10"/>
      <c r="DV1142" s="10"/>
      <c r="DW1142" s="10"/>
      <c r="DX1142" s="10"/>
      <c r="DY1142" s="10"/>
      <c r="DZ1142" s="10"/>
      <c r="EA1142" s="10"/>
      <c r="EB1142" s="10"/>
      <c r="EC1142" s="10"/>
    </row>
    <row r="1143" spans="1:133" s="76" customFormat="1" ht="17" x14ac:dyDescent="0.2">
      <c r="A1143" s="100" t="str">
        <f>CONCATENATE(E1143," ",F1143)</f>
        <v>Homotherium  serum</v>
      </c>
      <c r="B1143" s="69" t="s">
        <v>1666</v>
      </c>
      <c r="C1143" s="69" t="s">
        <v>1586</v>
      </c>
      <c r="D1143" s="69" t="s">
        <v>2340</v>
      </c>
      <c r="E1143" s="106" t="s">
        <v>1641</v>
      </c>
      <c r="F1143" s="106" t="s">
        <v>1642</v>
      </c>
      <c r="G1143" s="69">
        <v>933</v>
      </c>
      <c r="H1143" s="69">
        <v>2140</v>
      </c>
      <c r="I1143" s="69" t="s">
        <v>1309</v>
      </c>
      <c r="J1143" s="8" t="s">
        <v>412</v>
      </c>
      <c r="K1143" s="69" t="s">
        <v>175</v>
      </c>
      <c r="L1143" s="175"/>
      <c r="M1143" s="99"/>
      <c r="N1143" s="61">
        <v>29.62</v>
      </c>
      <c r="O1143" s="61">
        <v>-98.37</v>
      </c>
      <c r="P1143" s="99">
        <v>126.402078446346</v>
      </c>
      <c r="Q1143" s="69" t="s">
        <v>1664</v>
      </c>
      <c r="R1143" s="63" t="s">
        <v>1629</v>
      </c>
      <c r="S1143" s="69" t="s">
        <v>2399</v>
      </c>
      <c r="T1143" s="69" t="s">
        <v>171</v>
      </c>
      <c r="U1143" s="63" t="s">
        <v>13</v>
      </c>
      <c r="V1143" s="63"/>
      <c r="W1143" s="105"/>
      <c r="X1143" s="61">
        <v>67.489999999999995</v>
      </c>
      <c r="Y1143" s="61">
        <v>65.02</v>
      </c>
      <c r="Z1143" s="63"/>
      <c r="AA1143" s="137"/>
      <c r="AB1143" s="135"/>
      <c r="AC1143" s="105"/>
      <c r="AD1143" s="69"/>
      <c r="AE1143" s="63"/>
      <c r="AF1143" s="63"/>
      <c r="BK1143" s="10"/>
      <c r="BL1143" s="10"/>
      <c r="BM1143" s="10"/>
      <c r="BN1143" s="10"/>
      <c r="BO1143" s="10"/>
      <c r="BP1143" s="10"/>
      <c r="BQ1143" s="10"/>
      <c r="BR1143" s="10"/>
      <c r="BS1143" s="10"/>
      <c r="BT1143" s="10"/>
      <c r="BU1143" s="10"/>
      <c r="BV1143" s="10"/>
      <c r="BW1143" s="10"/>
      <c r="BX1143" s="10"/>
      <c r="BY1143" s="10"/>
      <c r="BZ1143" s="10"/>
      <c r="CA1143" s="10"/>
      <c r="CB1143" s="10"/>
      <c r="CC1143" s="10"/>
      <c r="CD1143" s="10"/>
      <c r="CE1143" s="10"/>
      <c r="CF1143" s="10"/>
      <c r="CG1143" s="10"/>
      <c r="CH1143" s="10"/>
      <c r="CI1143" s="10"/>
      <c r="CJ1143" s="10"/>
      <c r="CK1143" s="10"/>
      <c r="CL1143" s="10"/>
      <c r="CM1143" s="10"/>
      <c r="CN1143" s="10"/>
      <c r="CO1143" s="10"/>
      <c r="CP1143" s="10"/>
      <c r="CQ1143" s="10"/>
      <c r="CR1143" s="10"/>
      <c r="CS1143" s="10"/>
      <c r="CT1143" s="10"/>
      <c r="CU1143" s="10"/>
      <c r="CV1143" s="10"/>
      <c r="CW1143" s="10"/>
      <c r="CX1143" s="10"/>
      <c r="CY1143" s="10"/>
      <c r="CZ1143" s="10"/>
      <c r="DA1143" s="10"/>
      <c r="DB1143" s="10"/>
      <c r="DC1143" s="10"/>
      <c r="DD1143" s="10"/>
      <c r="DE1143" s="10"/>
      <c r="DF1143" s="10"/>
      <c r="DG1143" s="10"/>
      <c r="DH1143" s="10"/>
      <c r="DI1143" s="10"/>
      <c r="DJ1143" s="10"/>
      <c r="DK1143" s="10"/>
      <c r="DL1143" s="10"/>
      <c r="DM1143" s="10"/>
      <c r="DN1143" s="10"/>
      <c r="DO1143" s="10"/>
      <c r="DP1143" s="10"/>
      <c r="DQ1143" s="10"/>
      <c r="DR1143" s="10"/>
      <c r="DS1143" s="10"/>
      <c r="DT1143" s="10"/>
      <c r="DU1143" s="10"/>
      <c r="DV1143" s="10"/>
      <c r="DW1143" s="10"/>
      <c r="DX1143" s="10"/>
      <c r="DY1143" s="10"/>
      <c r="DZ1143" s="10"/>
      <c r="EA1143" s="10"/>
      <c r="EB1143" s="10"/>
      <c r="EC1143" s="10"/>
    </row>
    <row r="1144" spans="1:133" s="76" customFormat="1" ht="17" x14ac:dyDescent="0.2">
      <c r="A1144" s="100" t="str">
        <f>CONCATENATE(E1144," ",F1144)</f>
        <v>Homotherium  serum</v>
      </c>
      <c r="B1144" s="69" t="s">
        <v>1666</v>
      </c>
      <c r="C1144" s="69" t="s">
        <v>1586</v>
      </c>
      <c r="D1144" s="69" t="s">
        <v>2340</v>
      </c>
      <c r="E1144" s="106" t="s">
        <v>1641</v>
      </c>
      <c r="F1144" s="106" t="s">
        <v>1642</v>
      </c>
      <c r="G1144" s="69">
        <v>933</v>
      </c>
      <c r="H1144" s="69">
        <v>3931</v>
      </c>
      <c r="I1144" s="69" t="s">
        <v>1309</v>
      </c>
      <c r="J1144" s="8" t="s">
        <v>412</v>
      </c>
      <c r="K1144" s="69" t="s">
        <v>175</v>
      </c>
      <c r="L1144" s="175"/>
      <c r="M1144" s="99"/>
      <c r="N1144" s="61">
        <v>29.62</v>
      </c>
      <c r="O1144" s="61">
        <v>-98.37</v>
      </c>
      <c r="P1144" s="99">
        <v>126.402078446346</v>
      </c>
      <c r="Q1144" s="69" t="s">
        <v>1664</v>
      </c>
      <c r="R1144" s="63" t="s">
        <v>1629</v>
      </c>
      <c r="S1144" s="69" t="s">
        <v>2399</v>
      </c>
      <c r="T1144" s="69" t="s">
        <v>171</v>
      </c>
      <c r="U1144" s="63" t="s">
        <v>13</v>
      </c>
      <c r="V1144" s="63"/>
      <c r="W1144" s="105"/>
      <c r="X1144" s="61">
        <v>67.900000000000006</v>
      </c>
      <c r="Y1144" s="61">
        <v>61.33</v>
      </c>
      <c r="Z1144" s="63"/>
      <c r="AA1144" s="137"/>
      <c r="AB1144" s="135"/>
      <c r="AC1144" s="105"/>
      <c r="AD1144" s="69"/>
      <c r="AE1144" s="63"/>
      <c r="AF1144" s="63"/>
      <c r="CX1144" s="10"/>
      <c r="CY1144" s="10"/>
      <c r="CZ1144" s="10"/>
      <c r="DA1144" s="10"/>
      <c r="DB1144" s="10"/>
      <c r="DC1144" s="10"/>
      <c r="DD1144" s="10"/>
      <c r="DE1144" s="10"/>
      <c r="DF1144" s="10"/>
      <c r="DG1144" s="10"/>
      <c r="DH1144" s="10"/>
      <c r="DI1144" s="10"/>
      <c r="DJ1144" s="10"/>
      <c r="DK1144" s="10"/>
      <c r="DL1144" s="10"/>
      <c r="DM1144" s="10"/>
      <c r="DN1144" s="10"/>
      <c r="DO1144" s="10"/>
      <c r="DP1144" s="10"/>
      <c r="DQ1144" s="10"/>
      <c r="DR1144" s="10"/>
      <c r="DS1144" s="10"/>
      <c r="DT1144" s="10"/>
      <c r="DU1144" s="10"/>
      <c r="DV1144" s="10"/>
      <c r="DW1144" s="10"/>
      <c r="DX1144" s="10"/>
      <c r="DY1144" s="10"/>
      <c r="DZ1144" s="10"/>
      <c r="EA1144" s="10"/>
      <c r="EB1144" s="10"/>
      <c r="EC1144" s="10"/>
    </row>
    <row r="1145" spans="1:133" s="76" customFormat="1" ht="17" x14ac:dyDescent="0.2">
      <c r="A1145" s="100" t="str">
        <f>CONCATENATE(E1145," ",F1145)</f>
        <v>Homotherium  serum</v>
      </c>
      <c r="B1145" s="69" t="s">
        <v>1666</v>
      </c>
      <c r="C1145" s="69" t="s">
        <v>1586</v>
      </c>
      <c r="D1145" s="69" t="s">
        <v>2340</v>
      </c>
      <c r="E1145" s="106" t="s">
        <v>1641</v>
      </c>
      <c r="F1145" s="106" t="s">
        <v>1642</v>
      </c>
      <c r="G1145" s="69">
        <v>933</v>
      </c>
      <c r="H1145" s="69">
        <v>2661</v>
      </c>
      <c r="I1145" s="69" t="s">
        <v>1309</v>
      </c>
      <c r="J1145" s="8" t="s">
        <v>412</v>
      </c>
      <c r="K1145" s="69" t="s">
        <v>175</v>
      </c>
      <c r="L1145" s="175"/>
      <c r="M1145" s="99"/>
      <c r="N1145" s="61">
        <v>29.62</v>
      </c>
      <c r="O1145" s="61">
        <v>-98.37</v>
      </c>
      <c r="P1145" s="99">
        <v>126.402078446346</v>
      </c>
      <c r="Q1145" s="69" t="s">
        <v>1664</v>
      </c>
      <c r="R1145" s="63" t="s">
        <v>1629</v>
      </c>
      <c r="S1145" s="69" t="s">
        <v>2399</v>
      </c>
      <c r="T1145" s="69" t="s">
        <v>171</v>
      </c>
      <c r="U1145" s="63" t="s">
        <v>13</v>
      </c>
      <c r="V1145" s="63"/>
      <c r="W1145" s="105"/>
      <c r="X1145" s="61">
        <v>77.459999999999994</v>
      </c>
      <c r="Y1145" s="61">
        <v>50.12</v>
      </c>
      <c r="Z1145" s="63"/>
      <c r="AA1145" s="137"/>
      <c r="AB1145" s="135"/>
      <c r="AC1145" s="105"/>
      <c r="AD1145" s="69"/>
      <c r="AE1145" s="63"/>
      <c r="AF1145" s="63"/>
      <c r="CX1145" s="10"/>
      <c r="CY1145" s="10"/>
      <c r="CZ1145" s="10"/>
      <c r="DA1145" s="10"/>
      <c r="DB1145" s="10"/>
      <c r="DC1145" s="10"/>
      <c r="DD1145" s="10"/>
      <c r="DE1145" s="10"/>
      <c r="DF1145" s="10"/>
      <c r="DG1145" s="10"/>
      <c r="DH1145" s="10"/>
      <c r="DI1145" s="10"/>
      <c r="DJ1145" s="10"/>
      <c r="DK1145" s="10"/>
      <c r="DL1145" s="10"/>
      <c r="DM1145" s="10"/>
      <c r="DN1145" s="10"/>
      <c r="DO1145" s="10"/>
      <c r="DP1145" s="10"/>
      <c r="DQ1145" s="10"/>
      <c r="DR1145" s="10"/>
      <c r="DS1145" s="10"/>
      <c r="DT1145" s="10"/>
      <c r="DU1145" s="10"/>
      <c r="DV1145" s="10"/>
      <c r="DW1145" s="10"/>
      <c r="DX1145" s="10"/>
      <c r="DY1145" s="10"/>
      <c r="DZ1145" s="10"/>
      <c r="EA1145" s="10"/>
      <c r="EB1145" s="10"/>
      <c r="EC1145" s="10"/>
    </row>
    <row r="1146" spans="1:133" s="76" customFormat="1" ht="17" x14ac:dyDescent="0.2">
      <c r="A1146" s="100" t="str">
        <f>CONCATENATE(E1146," ",F1146)</f>
        <v>Homotherium  serum</v>
      </c>
      <c r="B1146" s="69" t="s">
        <v>1666</v>
      </c>
      <c r="C1146" s="69" t="s">
        <v>1586</v>
      </c>
      <c r="D1146" s="69" t="s">
        <v>2340</v>
      </c>
      <c r="E1146" s="106" t="s">
        <v>1641</v>
      </c>
      <c r="F1146" s="106" t="s">
        <v>1642</v>
      </c>
      <c r="G1146" s="69">
        <v>933</v>
      </c>
      <c r="H1146" s="69">
        <v>545</v>
      </c>
      <c r="I1146" s="69" t="s">
        <v>1309</v>
      </c>
      <c r="J1146" s="8" t="s">
        <v>412</v>
      </c>
      <c r="K1146" s="69" t="s">
        <v>175</v>
      </c>
      <c r="L1146" s="175"/>
      <c r="M1146" s="99"/>
      <c r="N1146" s="61">
        <v>29.62</v>
      </c>
      <c r="O1146" s="61">
        <v>-98.37</v>
      </c>
      <c r="P1146" s="99">
        <v>126.402078446346</v>
      </c>
      <c r="Q1146" s="69" t="s">
        <v>1664</v>
      </c>
      <c r="R1146" s="63" t="s">
        <v>1629</v>
      </c>
      <c r="S1146" s="69" t="s">
        <v>2399</v>
      </c>
      <c r="T1146" s="69" t="s">
        <v>171</v>
      </c>
      <c r="U1146" s="63" t="s">
        <v>13</v>
      </c>
      <c r="V1146" s="63"/>
      <c r="W1146" s="105"/>
      <c r="X1146" s="61">
        <v>75.44</v>
      </c>
      <c r="Y1146" s="61">
        <v>49.74</v>
      </c>
      <c r="Z1146" s="63"/>
      <c r="AA1146" s="137"/>
      <c r="AB1146" s="135"/>
      <c r="AC1146" s="105"/>
      <c r="AD1146" s="69"/>
      <c r="AE1146" s="63"/>
      <c r="AF1146" s="63"/>
      <c r="CX1146" s="10"/>
      <c r="CY1146" s="10"/>
      <c r="CZ1146" s="10"/>
      <c r="DA1146" s="10"/>
      <c r="DB1146" s="10"/>
      <c r="DC1146" s="10"/>
      <c r="DD1146" s="10"/>
      <c r="DE1146" s="10"/>
      <c r="DF1146" s="10"/>
      <c r="DG1146" s="10"/>
      <c r="DH1146" s="10"/>
      <c r="DI1146" s="10"/>
      <c r="DJ1146" s="10"/>
      <c r="DK1146" s="10"/>
      <c r="DL1146" s="10"/>
      <c r="DM1146" s="10"/>
      <c r="DN1146" s="10"/>
      <c r="DO1146" s="10"/>
      <c r="DP1146" s="10"/>
      <c r="DQ1146" s="10"/>
      <c r="DR1146" s="10"/>
      <c r="DS1146" s="10"/>
      <c r="DT1146" s="10"/>
      <c r="DU1146" s="10"/>
      <c r="DV1146" s="10"/>
      <c r="DW1146" s="10"/>
      <c r="DX1146" s="10"/>
      <c r="DY1146" s="10"/>
      <c r="DZ1146" s="10"/>
      <c r="EA1146" s="10"/>
      <c r="EB1146" s="10"/>
      <c r="EC1146" s="10"/>
    </row>
    <row r="1147" spans="1:133" s="76" customFormat="1" ht="17" x14ac:dyDescent="0.2">
      <c r="A1147" s="100" t="str">
        <f>CONCATENATE(E1147," ",F1147)</f>
        <v>Homotherium  serum</v>
      </c>
      <c r="B1147" s="69" t="s">
        <v>1666</v>
      </c>
      <c r="C1147" s="69" t="s">
        <v>1586</v>
      </c>
      <c r="D1147" s="69" t="s">
        <v>2340</v>
      </c>
      <c r="E1147" s="106" t="s">
        <v>1641</v>
      </c>
      <c r="F1147" s="106" t="s">
        <v>1642</v>
      </c>
      <c r="G1147" s="69">
        <v>933</v>
      </c>
      <c r="H1147" s="69">
        <v>73</v>
      </c>
      <c r="I1147" s="69" t="s">
        <v>1309</v>
      </c>
      <c r="J1147" s="8" t="s">
        <v>412</v>
      </c>
      <c r="K1147" s="69" t="s">
        <v>175</v>
      </c>
      <c r="L1147" s="175"/>
      <c r="M1147" s="99"/>
      <c r="N1147" s="61">
        <v>29.62</v>
      </c>
      <c r="O1147" s="61">
        <v>-98.37</v>
      </c>
      <c r="P1147" s="99">
        <v>126.402078446346</v>
      </c>
      <c r="Q1147" s="69" t="s">
        <v>1664</v>
      </c>
      <c r="R1147" s="63" t="s">
        <v>1629</v>
      </c>
      <c r="S1147" s="69" t="s">
        <v>2399</v>
      </c>
      <c r="T1147" s="69" t="s">
        <v>171</v>
      </c>
      <c r="U1147" s="63" t="s">
        <v>13</v>
      </c>
      <c r="V1147" s="63"/>
      <c r="W1147" s="105"/>
      <c r="X1147" s="61">
        <v>74.400000000000006</v>
      </c>
      <c r="Y1147" s="61">
        <v>52.08</v>
      </c>
      <c r="Z1147" s="63"/>
      <c r="AA1147" s="137"/>
      <c r="AB1147" s="135"/>
      <c r="AC1147" s="105"/>
      <c r="AD1147" s="69"/>
      <c r="AE1147" s="63"/>
      <c r="AF1147" s="63"/>
      <c r="CX1147" s="10"/>
      <c r="CY1147" s="10"/>
      <c r="CZ1147" s="10"/>
      <c r="DA1147" s="10"/>
      <c r="DB1147" s="10"/>
      <c r="DC1147" s="10"/>
      <c r="DD1147" s="10"/>
      <c r="DE1147" s="10"/>
      <c r="DF1147" s="10"/>
      <c r="DG1147" s="10"/>
      <c r="DH1147" s="10"/>
      <c r="DI1147" s="10"/>
      <c r="DJ1147" s="10"/>
      <c r="DK1147" s="10"/>
      <c r="DL1147" s="10"/>
      <c r="DM1147" s="10"/>
      <c r="DN1147" s="10"/>
      <c r="DO1147" s="10"/>
      <c r="DP1147" s="10"/>
      <c r="DQ1147" s="10"/>
      <c r="DR1147" s="10"/>
      <c r="DS1147" s="10"/>
      <c r="DT1147" s="10"/>
      <c r="DU1147" s="10"/>
      <c r="DV1147" s="10"/>
      <c r="DW1147" s="10"/>
      <c r="DX1147" s="10"/>
      <c r="DY1147" s="10"/>
      <c r="DZ1147" s="10"/>
      <c r="EA1147" s="10"/>
      <c r="EB1147" s="10"/>
      <c r="EC1147" s="10"/>
    </row>
    <row r="1148" spans="1:133" s="76" customFormat="1" ht="17" x14ac:dyDescent="0.2">
      <c r="A1148" s="100" t="str">
        <f>CONCATENATE(E1148," ",F1148)</f>
        <v>Homotherium  serum</v>
      </c>
      <c r="B1148" s="69" t="s">
        <v>1666</v>
      </c>
      <c r="C1148" s="69" t="s">
        <v>1586</v>
      </c>
      <c r="D1148" s="69" t="s">
        <v>2340</v>
      </c>
      <c r="E1148" s="106" t="s">
        <v>1641</v>
      </c>
      <c r="F1148" s="106" t="s">
        <v>1642</v>
      </c>
      <c r="G1148" s="69">
        <v>933</v>
      </c>
      <c r="H1148" s="69">
        <v>150</v>
      </c>
      <c r="I1148" s="69" t="s">
        <v>1309</v>
      </c>
      <c r="J1148" s="8" t="s">
        <v>412</v>
      </c>
      <c r="K1148" s="69" t="s">
        <v>175</v>
      </c>
      <c r="L1148" s="175"/>
      <c r="M1148" s="99"/>
      <c r="N1148" s="61">
        <v>29.62</v>
      </c>
      <c r="O1148" s="61">
        <v>-98.37</v>
      </c>
      <c r="P1148" s="99">
        <v>126.402078446346</v>
      </c>
      <c r="Q1148" s="69" t="s">
        <v>1664</v>
      </c>
      <c r="R1148" s="63" t="s">
        <v>1629</v>
      </c>
      <c r="S1148" s="69" t="s">
        <v>2399</v>
      </c>
      <c r="T1148" s="69" t="s">
        <v>171</v>
      </c>
      <c r="U1148" s="63" t="s">
        <v>13</v>
      </c>
      <c r="V1148" s="63"/>
      <c r="W1148" s="105"/>
      <c r="X1148" s="61">
        <v>69.150000000000006</v>
      </c>
      <c r="Y1148" s="61">
        <v>46.68</v>
      </c>
      <c r="Z1148" s="63"/>
      <c r="AA1148" s="137"/>
      <c r="AB1148" s="135"/>
      <c r="AC1148" s="105"/>
      <c r="AD1148" s="69" t="s">
        <v>1665</v>
      </c>
      <c r="AE1148" s="63"/>
      <c r="AF1148" s="63"/>
      <c r="AG1148" s="60"/>
      <c r="AH1148" s="60"/>
      <c r="AI1148" s="60"/>
      <c r="AJ1148" s="60"/>
      <c r="AK1148" s="60"/>
      <c r="AL1148" s="60"/>
      <c r="AM1148" s="60"/>
      <c r="AN1148" s="60"/>
      <c r="AO1148" s="60"/>
      <c r="AP1148" s="60"/>
      <c r="AQ1148" s="60"/>
      <c r="AR1148" s="60"/>
      <c r="AS1148" s="60"/>
      <c r="AT1148" s="60"/>
      <c r="AU1148" s="60"/>
      <c r="AV1148" s="60"/>
      <c r="AW1148" s="60"/>
      <c r="AX1148" s="60"/>
      <c r="AY1148" s="60"/>
      <c r="AZ1148" s="60"/>
      <c r="BA1148" s="60"/>
      <c r="BB1148" s="60"/>
      <c r="BC1148" s="60"/>
      <c r="BD1148" s="60"/>
      <c r="BE1148" s="60"/>
      <c r="BF1148" s="60"/>
      <c r="BG1148" s="60"/>
      <c r="BH1148" s="60"/>
      <c r="BI1148" s="60"/>
      <c r="BJ1148" s="60"/>
      <c r="BK1148" s="66"/>
      <c r="BL1148" s="66"/>
      <c r="BM1148" s="66"/>
      <c r="BN1148" s="66"/>
      <c r="BO1148" s="66"/>
      <c r="BP1148" s="66"/>
      <c r="BQ1148" s="66"/>
      <c r="BR1148" s="66"/>
      <c r="BS1148" s="66"/>
      <c r="BT1148" s="66"/>
      <c r="BU1148" s="66"/>
      <c r="BV1148" s="66"/>
      <c r="BW1148" s="66"/>
      <c r="BX1148" s="66"/>
      <c r="BY1148" s="66"/>
      <c r="BZ1148" s="66"/>
      <c r="CA1148" s="66"/>
      <c r="CB1148" s="66"/>
      <c r="CC1148" s="66"/>
      <c r="CD1148" s="66"/>
      <c r="CE1148" s="66"/>
      <c r="CF1148" s="66"/>
      <c r="CG1148" s="66"/>
      <c r="CH1148" s="66"/>
      <c r="CI1148" s="66"/>
      <c r="CJ1148" s="66"/>
      <c r="CK1148" s="66"/>
      <c r="CL1148" s="66"/>
      <c r="CM1148" s="66"/>
      <c r="CN1148" s="66"/>
      <c r="CO1148" s="66"/>
      <c r="CP1148" s="66"/>
      <c r="CQ1148" s="66"/>
      <c r="CR1148" s="66"/>
      <c r="CS1148" s="66"/>
      <c r="CT1148" s="66"/>
      <c r="CU1148" s="66"/>
      <c r="CV1148" s="66"/>
      <c r="CW1148" s="66"/>
      <c r="CX1148" s="10"/>
      <c r="CY1148" s="10"/>
      <c r="CZ1148" s="10"/>
      <c r="DA1148" s="10"/>
      <c r="DB1148" s="10"/>
      <c r="DC1148" s="10"/>
      <c r="DD1148" s="10"/>
      <c r="DE1148" s="10"/>
      <c r="DF1148" s="10"/>
      <c r="DG1148" s="10"/>
      <c r="DH1148" s="10"/>
      <c r="DI1148" s="10"/>
      <c r="DJ1148" s="10"/>
      <c r="DK1148" s="10"/>
      <c r="DL1148" s="10"/>
      <c r="DM1148" s="10"/>
      <c r="DN1148" s="10"/>
      <c r="DO1148" s="10"/>
      <c r="DP1148" s="10"/>
      <c r="DQ1148" s="10"/>
      <c r="DR1148" s="10"/>
      <c r="DS1148" s="10"/>
      <c r="DT1148" s="10"/>
      <c r="DU1148" s="10"/>
      <c r="DV1148" s="10"/>
      <c r="DW1148" s="10"/>
      <c r="DX1148" s="10"/>
      <c r="DY1148" s="10"/>
      <c r="DZ1148" s="10"/>
      <c r="EA1148" s="10"/>
      <c r="EB1148" s="10"/>
      <c r="EC1148" s="10"/>
    </row>
    <row r="1149" spans="1:133" s="76" customFormat="1" ht="17" x14ac:dyDescent="0.2">
      <c r="A1149" s="100" t="str">
        <f>CONCATENATE(E1149," ",F1149)</f>
        <v>Homotherium  serum</v>
      </c>
      <c r="B1149" s="69" t="s">
        <v>1666</v>
      </c>
      <c r="C1149" s="69" t="s">
        <v>1586</v>
      </c>
      <c r="D1149" s="69" t="s">
        <v>2340</v>
      </c>
      <c r="E1149" s="106" t="s">
        <v>1641</v>
      </c>
      <c r="F1149" s="106" t="s">
        <v>1642</v>
      </c>
      <c r="G1149" s="69">
        <v>933</v>
      </c>
      <c r="H1149" s="69">
        <v>2292</v>
      </c>
      <c r="I1149" s="69" t="s">
        <v>1309</v>
      </c>
      <c r="J1149" s="8" t="s">
        <v>412</v>
      </c>
      <c r="K1149" s="69" t="s">
        <v>175</v>
      </c>
      <c r="L1149" s="175"/>
      <c r="M1149" s="99"/>
      <c r="N1149" s="61">
        <v>29.62</v>
      </c>
      <c r="O1149" s="61">
        <v>-98.37</v>
      </c>
      <c r="P1149" s="99">
        <v>126.402078446346</v>
      </c>
      <c r="Q1149" s="69" t="s">
        <v>1664</v>
      </c>
      <c r="R1149" s="63" t="s">
        <v>1629</v>
      </c>
      <c r="S1149" s="69" t="s">
        <v>2399</v>
      </c>
      <c r="T1149" s="69" t="s">
        <v>171</v>
      </c>
      <c r="U1149" s="63" t="s">
        <v>13</v>
      </c>
      <c r="V1149" s="63"/>
      <c r="W1149" s="105"/>
      <c r="X1149" s="61">
        <v>77.180000000000007</v>
      </c>
      <c r="Y1149" s="61">
        <v>48.52</v>
      </c>
      <c r="Z1149" s="63"/>
      <c r="AA1149" s="137"/>
      <c r="AB1149" s="135"/>
      <c r="AC1149" s="105"/>
      <c r="AD1149" s="69"/>
      <c r="AE1149" s="63"/>
      <c r="AF1149" s="63"/>
      <c r="BK1149" s="10"/>
      <c r="BL1149" s="10"/>
      <c r="BM1149" s="10"/>
      <c r="BN1149" s="10"/>
      <c r="BO1149" s="10"/>
      <c r="BP1149" s="10"/>
      <c r="BQ1149" s="10"/>
      <c r="BR1149" s="10"/>
      <c r="BS1149" s="10"/>
      <c r="BT1149" s="10"/>
      <c r="BU1149" s="10"/>
      <c r="BV1149" s="10"/>
      <c r="BW1149" s="10"/>
      <c r="BX1149" s="10"/>
      <c r="BY1149" s="10"/>
      <c r="BZ1149" s="10"/>
      <c r="CA1149" s="10"/>
      <c r="CB1149" s="10"/>
      <c r="CC1149" s="10"/>
      <c r="CD1149" s="10"/>
      <c r="CE1149" s="10"/>
      <c r="CF1149" s="10"/>
      <c r="CG1149" s="10"/>
      <c r="CH1149" s="10"/>
      <c r="CI1149" s="10"/>
      <c r="CJ1149" s="10"/>
      <c r="CK1149" s="10"/>
      <c r="CL1149" s="10"/>
      <c r="CM1149" s="10"/>
      <c r="CN1149" s="10"/>
      <c r="CO1149" s="10"/>
      <c r="CP1149" s="10"/>
      <c r="CQ1149" s="10"/>
      <c r="CR1149" s="10"/>
      <c r="CS1149" s="10"/>
      <c r="CT1149" s="10"/>
      <c r="CU1149" s="10"/>
      <c r="CV1149" s="10"/>
      <c r="CW1149" s="10"/>
      <c r="CX1149" s="10"/>
      <c r="CY1149" s="10"/>
      <c r="CZ1149" s="10"/>
      <c r="DA1149" s="10"/>
      <c r="DB1149" s="10"/>
      <c r="DC1149" s="10"/>
      <c r="DD1149" s="10"/>
      <c r="DE1149" s="10"/>
      <c r="DF1149" s="10"/>
      <c r="DG1149" s="10"/>
      <c r="DH1149" s="10"/>
      <c r="DI1149" s="10"/>
      <c r="DJ1149" s="10"/>
      <c r="DK1149" s="10"/>
      <c r="DL1149" s="10"/>
      <c r="DM1149" s="10"/>
      <c r="DN1149" s="10"/>
      <c r="DO1149" s="10"/>
      <c r="DP1149" s="10"/>
      <c r="DQ1149" s="10"/>
      <c r="DR1149" s="10"/>
      <c r="DS1149" s="10"/>
      <c r="DT1149" s="10"/>
      <c r="DU1149" s="10"/>
      <c r="DV1149" s="10"/>
      <c r="DW1149" s="10"/>
      <c r="DX1149" s="10"/>
      <c r="DY1149" s="10"/>
      <c r="DZ1149" s="10"/>
      <c r="EA1149" s="10"/>
      <c r="EB1149" s="10"/>
      <c r="EC1149" s="10"/>
    </row>
    <row r="1150" spans="1:133" s="76" customFormat="1" ht="17" x14ac:dyDescent="0.2">
      <c r="A1150" s="100" t="str">
        <f>CONCATENATE(E1150," ",F1150)</f>
        <v>Homotherium  serum</v>
      </c>
      <c r="B1150" s="69" t="s">
        <v>1666</v>
      </c>
      <c r="C1150" s="69" t="s">
        <v>1586</v>
      </c>
      <c r="D1150" s="69" t="s">
        <v>2340</v>
      </c>
      <c r="E1150" s="106" t="s">
        <v>1641</v>
      </c>
      <c r="F1150" s="106" t="s">
        <v>1642</v>
      </c>
      <c r="G1150" s="69">
        <v>933</v>
      </c>
      <c r="H1150" s="69">
        <v>3392</v>
      </c>
      <c r="I1150" s="69" t="s">
        <v>1309</v>
      </c>
      <c r="J1150" s="8" t="s">
        <v>412</v>
      </c>
      <c r="K1150" s="69" t="s">
        <v>175</v>
      </c>
      <c r="L1150" s="175"/>
      <c r="M1150" s="99"/>
      <c r="N1150" s="61">
        <v>29.62</v>
      </c>
      <c r="O1150" s="61">
        <v>-98.37</v>
      </c>
      <c r="P1150" s="99">
        <v>126.402078446346</v>
      </c>
      <c r="Q1150" s="69" t="s">
        <v>1664</v>
      </c>
      <c r="R1150" s="63" t="s">
        <v>1629</v>
      </c>
      <c r="S1150" s="69" t="s">
        <v>2399</v>
      </c>
      <c r="T1150" s="69" t="s">
        <v>171</v>
      </c>
      <c r="U1150" s="63" t="s">
        <v>13</v>
      </c>
      <c r="V1150" s="63"/>
      <c r="W1150" s="105"/>
      <c r="X1150" s="61">
        <v>73.05</v>
      </c>
      <c r="Y1150" s="61">
        <v>46.54</v>
      </c>
      <c r="Z1150" s="63"/>
      <c r="AA1150" s="137"/>
      <c r="AB1150" s="135"/>
      <c r="AC1150" s="105"/>
      <c r="AD1150" s="69"/>
      <c r="AE1150" s="63"/>
      <c r="AF1150" s="63"/>
      <c r="BK1150" s="10"/>
      <c r="BL1150" s="10"/>
      <c r="BM1150" s="10"/>
      <c r="BN1150" s="10"/>
      <c r="BO1150" s="10"/>
      <c r="BP1150" s="10"/>
      <c r="BQ1150" s="10"/>
      <c r="BR1150" s="10"/>
      <c r="BS1150" s="10"/>
      <c r="BT1150" s="10"/>
      <c r="BU1150" s="10"/>
      <c r="BV1150" s="10"/>
      <c r="BW1150" s="10"/>
      <c r="BX1150" s="10"/>
      <c r="BY1150" s="10"/>
      <c r="BZ1150" s="10"/>
      <c r="CA1150" s="10"/>
      <c r="CB1150" s="10"/>
      <c r="CC1150" s="10"/>
      <c r="CD1150" s="10"/>
      <c r="CE1150" s="10"/>
      <c r="CF1150" s="10"/>
      <c r="CG1150" s="10"/>
      <c r="CH1150" s="10"/>
      <c r="CI1150" s="10"/>
      <c r="CJ1150" s="10"/>
      <c r="CK1150" s="10"/>
      <c r="CL1150" s="10"/>
      <c r="CM1150" s="10"/>
      <c r="CN1150" s="10"/>
      <c r="CO1150" s="10"/>
      <c r="CP1150" s="10"/>
      <c r="CQ1150" s="10"/>
      <c r="CR1150" s="10"/>
      <c r="CS1150" s="10"/>
      <c r="CT1150" s="10"/>
      <c r="CU1150" s="10"/>
      <c r="CV1150" s="10"/>
      <c r="CW1150" s="10"/>
      <c r="CX1150" s="10"/>
      <c r="CY1150" s="10"/>
      <c r="CZ1150" s="10"/>
      <c r="DA1150" s="10"/>
      <c r="DB1150" s="10"/>
      <c r="DC1150" s="10"/>
      <c r="DD1150" s="10"/>
      <c r="DE1150" s="10"/>
      <c r="DF1150" s="10"/>
      <c r="DG1150" s="10"/>
      <c r="DH1150" s="10"/>
      <c r="DI1150" s="10"/>
      <c r="DJ1150" s="10"/>
      <c r="DK1150" s="10"/>
      <c r="DL1150" s="10"/>
      <c r="DM1150" s="10"/>
      <c r="DN1150" s="10"/>
      <c r="DO1150" s="10"/>
      <c r="DP1150" s="10"/>
      <c r="DQ1150" s="10"/>
      <c r="DR1150" s="10"/>
      <c r="DS1150" s="10"/>
      <c r="DT1150" s="10"/>
      <c r="DU1150" s="10"/>
      <c r="DV1150" s="10"/>
      <c r="DW1150" s="10"/>
      <c r="DX1150" s="10"/>
      <c r="DY1150" s="10"/>
      <c r="DZ1150" s="10"/>
      <c r="EA1150" s="10"/>
      <c r="EB1150" s="10"/>
      <c r="EC1150" s="10"/>
    </row>
    <row r="1151" spans="1:133" s="76" customFormat="1" ht="17" x14ac:dyDescent="0.2">
      <c r="A1151" s="100" t="str">
        <f>CONCATENATE(E1151," ",F1151)</f>
        <v>Homotherium  serum</v>
      </c>
      <c r="B1151" s="69" t="s">
        <v>1656</v>
      </c>
      <c r="C1151" s="69" t="s">
        <v>1586</v>
      </c>
      <c r="D1151" s="69" t="s">
        <v>2340</v>
      </c>
      <c r="E1151" s="106" t="s">
        <v>1641</v>
      </c>
      <c r="F1151" s="106" t="s">
        <v>1642</v>
      </c>
      <c r="G1151" s="69">
        <v>933</v>
      </c>
      <c r="H1151" s="69">
        <v>373</v>
      </c>
      <c r="I1151" s="69" t="s">
        <v>1309</v>
      </c>
      <c r="J1151" s="8" t="s">
        <v>412</v>
      </c>
      <c r="K1151" s="69" t="s">
        <v>175</v>
      </c>
      <c r="L1151" s="175"/>
      <c r="M1151" s="99"/>
      <c r="N1151" s="61">
        <v>29.62</v>
      </c>
      <c r="O1151" s="61">
        <v>-98.37</v>
      </c>
      <c r="P1151" s="99">
        <v>126.402078446346</v>
      </c>
      <c r="Q1151" s="69" t="s">
        <v>1664</v>
      </c>
      <c r="R1151" s="63" t="s">
        <v>1629</v>
      </c>
      <c r="S1151" s="69" t="s">
        <v>2399</v>
      </c>
      <c r="T1151" s="69" t="s">
        <v>171</v>
      </c>
      <c r="U1151" s="63" t="s">
        <v>13</v>
      </c>
      <c r="V1151" s="63"/>
      <c r="W1151" s="105"/>
      <c r="X1151" s="61">
        <v>70.11</v>
      </c>
      <c r="Y1151" s="61">
        <v>62.99</v>
      </c>
      <c r="Z1151" s="63"/>
      <c r="AA1151" s="137"/>
      <c r="AB1151" s="135"/>
      <c r="AC1151" s="105"/>
      <c r="AD1151" s="69" t="s">
        <v>1662</v>
      </c>
      <c r="AE1151" s="63"/>
      <c r="AF1151" s="63"/>
      <c r="BK1151" s="10"/>
      <c r="BL1151" s="10"/>
      <c r="BM1151" s="10"/>
      <c r="BN1151" s="10"/>
      <c r="BO1151" s="10"/>
      <c r="BP1151" s="10"/>
      <c r="BQ1151" s="10"/>
      <c r="BR1151" s="10"/>
      <c r="BS1151" s="10"/>
      <c r="BT1151" s="10"/>
      <c r="BU1151" s="10"/>
      <c r="BV1151" s="10"/>
      <c r="BW1151" s="10"/>
      <c r="BX1151" s="10"/>
      <c r="BY1151" s="10"/>
      <c r="BZ1151" s="10"/>
      <c r="CA1151" s="10"/>
      <c r="CB1151" s="10"/>
      <c r="CC1151" s="10"/>
      <c r="CD1151" s="10"/>
      <c r="CE1151" s="10"/>
      <c r="CF1151" s="10"/>
      <c r="CG1151" s="10"/>
      <c r="CH1151" s="10"/>
      <c r="CI1151" s="10"/>
      <c r="CJ1151" s="10"/>
      <c r="CK1151" s="10"/>
      <c r="CL1151" s="10"/>
      <c r="CM1151" s="10"/>
      <c r="CN1151" s="10"/>
      <c r="CO1151" s="10"/>
      <c r="CP1151" s="10"/>
      <c r="CQ1151" s="10"/>
      <c r="CR1151" s="10"/>
      <c r="CS1151" s="10"/>
      <c r="CT1151" s="10"/>
      <c r="CU1151" s="10"/>
      <c r="CV1151" s="10"/>
      <c r="CW1151" s="10"/>
      <c r="CX1151" s="10"/>
      <c r="CY1151" s="10"/>
      <c r="CZ1151" s="10"/>
      <c r="DA1151" s="10"/>
      <c r="DB1151" s="10"/>
      <c r="DC1151" s="10"/>
      <c r="DD1151" s="10"/>
      <c r="DE1151" s="10"/>
      <c r="DF1151" s="10"/>
      <c r="DG1151" s="10"/>
      <c r="DH1151" s="10"/>
      <c r="DI1151" s="10"/>
      <c r="DJ1151" s="10"/>
      <c r="DK1151" s="10"/>
      <c r="DL1151" s="10"/>
      <c r="DM1151" s="10"/>
      <c r="DN1151" s="10"/>
      <c r="DO1151" s="10"/>
      <c r="DP1151" s="10"/>
      <c r="DQ1151" s="10"/>
      <c r="DR1151" s="10"/>
      <c r="DS1151" s="10"/>
      <c r="DT1151" s="10"/>
      <c r="DU1151" s="10"/>
      <c r="DV1151" s="10"/>
      <c r="DW1151" s="10"/>
      <c r="DX1151" s="10"/>
      <c r="DY1151" s="10"/>
      <c r="DZ1151" s="10"/>
      <c r="EA1151" s="10"/>
      <c r="EB1151" s="10"/>
      <c r="EC1151" s="10"/>
    </row>
    <row r="1152" spans="1:133" s="76" customFormat="1" ht="17" x14ac:dyDescent="0.2">
      <c r="A1152" s="100" t="str">
        <f>CONCATENATE(E1152," ",F1152)</f>
        <v>Homotherium  serum</v>
      </c>
      <c r="B1152" s="69" t="s">
        <v>1666</v>
      </c>
      <c r="C1152" s="69" t="s">
        <v>1586</v>
      </c>
      <c r="D1152" s="69" t="s">
        <v>2340</v>
      </c>
      <c r="E1152" s="106" t="s">
        <v>1641</v>
      </c>
      <c r="F1152" s="106" t="s">
        <v>1642</v>
      </c>
      <c r="G1152" s="69">
        <v>933</v>
      </c>
      <c r="H1152" s="69">
        <v>545</v>
      </c>
      <c r="I1152" s="69" t="s">
        <v>1309</v>
      </c>
      <c r="J1152" s="8" t="s">
        <v>412</v>
      </c>
      <c r="K1152" s="69" t="s">
        <v>175</v>
      </c>
      <c r="L1152" s="175"/>
      <c r="M1152" s="99"/>
      <c r="N1152" s="61">
        <v>29.62</v>
      </c>
      <c r="O1152" s="61">
        <v>-98.37</v>
      </c>
      <c r="P1152" s="99">
        <v>126.402078446346</v>
      </c>
      <c r="Q1152" s="69" t="s">
        <v>1664</v>
      </c>
      <c r="R1152" s="63" t="s">
        <v>1629</v>
      </c>
      <c r="S1152" s="69" t="s">
        <v>2399</v>
      </c>
      <c r="T1152" s="69" t="s">
        <v>171</v>
      </c>
      <c r="U1152" s="63" t="s">
        <v>13</v>
      </c>
      <c r="V1152" s="63"/>
      <c r="W1152" s="105"/>
      <c r="X1152" s="61">
        <v>75.53</v>
      </c>
      <c r="Y1152" s="61">
        <v>48.91</v>
      </c>
      <c r="Z1152" s="63"/>
      <c r="AA1152" s="137"/>
      <c r="AB1152" s="135"/>
      <c r="AC1152" s="105"/>
      <c r="AD1152" s="69"/>
      <c r="AE1152" s="63"/>
      <c r="AF1152" s="63"/>
      <c r="BK1152" s="10"/>
      <c r="BL1152" s="10"/>
      <c r="BM1152" s="10"/>
      <c r="BN1152" s="10"/>
      <c r="BO1152" s="10"/>
      <c r="BP1152" s="10"/>
      <c r="BQ1152" s="10"/>
      <c r="BR1152" s="10"/>
      <c r="BS1152" s="10"/>
      <c r="BT1152" s="10"/>
      <c r="BU1152" s="10"/>
      <c r="BV1152" s="10"/>
      <c r="BW1152" s="10"/>
      <c r="BX1152" s="10"/>
      <c r="BY1152" s="10"/>
      <c r="BZ1152" s="10"/>
      <c r="CA1152" s="10"/>
      <c r="CB1152" s="10"/>
      <c r="CC1152" s="10"/>
      <c r="CD1152" s="10"/>
      <c r="CE1152" s="10"/>
      <c r="CF1152" s="10"/>
      <c r="CG1152" s="10"/>
      <c r="CH1152" s="10"/>
      <c r="CI1152" s="10"/>
      <c r="CJ1152" s="10"/>
      <c r="CK1152" s="10"/>
      <c r="CL1152" s="10"/>
      <c r="CM1152" s="10"/>
      <c r="CN1152" s="10"/>
      <c r="CO1152" s="10"/>
      <c r="CP1152" s="10"/>
      <c r="CQ1152" s="10"/>
      <c r="CR1152" s="10"/>
      <c r="CS1152" s="10"/>
      <c r="CT1152" s="10"/>
      <c r="CU1152" s="10"/>
      <c r="CV1152" s="10"/>
      <c r="CW1152" s="10"/>
      <c r="CX1152" s="10"/>
      <c r="CY1152" s="10"/>
      <c r="CZ1152" s="10"/>
      <c r="DA1152" s="10"/>
      <c r="DB1152" s="10"/>
      <c r="DC1152" s="10"/>
      <c r="DD1152" s="10"/>
      <c r="DE1152" s="10"/>
      <c r="DF1152" s="10"/>
      <c r="DG1152" s="10"/>
      <c r="DH1152" s="10"/>
      <c r="DI1152" s="10"/>
      <c r="DJ1152" s="10"/>
      <c r="DK1152" s="10"/>
      <c r="DL1152" s="10"/>
      <c r="DM1152" s="10"/>
      <c r="DN1152" s="10"/>
      <c r="DO1152" s="10"/>
      <c r="DP1152" s="10"/>
      <c r="DQ1152" s="10"/>
      <c r="DR1152" s="10"/>
      <c r="DS1152" s="10"/>
      <c r="DT1152" s="10"/>
      <c r="DU1152" s="10"/>
      <c r="DV1152" s="10"/>
      <c r="DW1152" s="10"/>
      <c r="DX1152" s="10"/>
      <c r="DY1152" s="10"/>
      <c r="DZ1152" s="10"/>
      <c r="EA1152" s="10"/>
      <c r="EB1152" s="10"/>
      <c r="EC1152" s="10"/>
    </row>
    <row r="1153" spans="1:133" s="76" customFormat="1" ht="17" x14ac:dyDescent="0.2">
      <c r="A1153" s="100" t="str">
        <f>CONCATENATE(E1153," ",F1153)</f>
        <v>Homotherium  serum</v>
      </c>
      <c r="B1153" s="69" t="s">
        <v>1666</v>
      </c>
      <c r="C1153" s="69" t="s">
        <v>1586</v>
      </c>
      <c r="D1153" s="69" t="s">
        <v>2340</v>
      </c>
      <c r="E1153" s="106" t="s">
        <v>1641</v>
      </c>
      <c r="F1153" s="106" t="s">
        <v>1642</v>
      </c>
      <c r="G1153" s="69">
        <v>933</v>
      </c>
      <c r="H1153" s="69">
        <v>2689</v>
      </c>
      <c r="I1153" s="69" t="s">
        <v>1309</v>
      </c>
      <c r="J1153" s="8" t="s">
        <v>412</v>
      </c>
      <c r="K1153" s="69" t="s">
        <v>175</v>
      </c>
      <c r="L1153" s="175"/>
      <c r="M1153" s="99"/>
      <c r="N1153" s="61">
        <v>29.62</v>
      </c>
      <c r="O1153" s="61">
        <v>-98.37</v>
      </c>
      <c r="P1153" s="99">
        <v>126.402078446346</v>
      </c>
      <c r="Q1153" s="69" t="s">
        <v>1664</v>
      </c>
      <c r="R1153" s="63" t="s">
        <v>1629</v>
      </c>
      <c r="S1153" s="69" t="s">
        <v>2399</v>
      </c>
      <c r="T1153" s="69" t="s">
        <v>171</v>
      </c>
      <c r="U1153" s="63" t="s">
        <v>13</v>
      </c>
      <c r="V1153" s="63"/>
      <c r="W1153" s="105"/>
      <c r="X1153" s="61">
        <v>67.37</v>
      </c>
      <c r="Y1153" s="61">
        <v>56.49</v>
      </c>
      <c r="Z1153" s="63"/>
      <c r="AA1153" s="137"/>
      <c r="AB1153" s="135"/>
      <c r="AC1153" s="105"/>
      <c r="AD1153" s="69"/>
      <c r="AE1153" s="63"/>
      <c r="AF1153" s="63"/>
      <c r="BK1153" s="10"/>
      <c r="BL1153" s="10"/>
      <c r="BM1153" s="10"/>
      <c r="BN1153" s="10"/>
      <c r="BO1153" s="10"/>
      <c r="BP1153" s="10"/>
      <c r="BQ1153" s="10"/>
      <c r="BR1153" s="10"/>
      <c r="BS1153" s="10"/>
      <c r="BT1153" s="10"/>
      <c r="BU1153" s="10"/>
      <c r="BV1153" s="10"/>
      <c r="BW1153" s="10"/>
      <c r="BX1153" s="10"/>
      <c r="BY1153" s="10"/>
      <c r="BZ1153" s="10"/>
      <c r="CA1153" s="10"/>
      <c r="CB1153" s="10"/>
      <c r="CC1153" s="10"/>
      <c r="CD1153" s="10"/>
      <c r="CE1153" s="10"/>
      <c r="CF1153" s="10"/>
      <c r="CG1153" s="10"/>
      <c r="CH1153" s="10"/>
      <c r="CI1153" s="10"/>
      <c r="CJ1153" s="10"/>
      <c r="CK1153" s="10"/>
      <c r="CL1153" s="10"/>
      <c r="CM1153" s="10"/>
      <c r="CN1153" s="10"/>
      <c r="CO1153" s="10"/>
      <c r="CP1153" s="10"/>
      <c r="CQ1153" s="10"/>
      <c r="CR1153" s="10"/>
      <c r="CS1153" s="10"/>
      <c r="CT1153" s="10"/>
      <c r="CU1153" s="10"/>
      <c r="CV1153" s="10"/>
      <c r="CW1153" s="10"/>
      <c r="CX1153" s="10"/>
      <c r="CY1153" s="10"/>
      <c r="CZ1153" s="10"/>
      <c r="DA1153" s="10"/>
      <c r="DB1153" s="10"/>
      <c r="DC1153" s="10"/>
      <c r="DD1153" s="10"/>
      <c r="DE1153" s="10"/>
      <c r="DF1153" s="10"/>
      <c r="DG1153" s="10"/>
      <c r="DH1153" s="10"/>
      <c r="DI1153" s="10"/>
      <c r="DJ1153" s="10"/>
      <c r="DK1153" s="10"/>
      <c r="DL1153" s="10"/>
      <c r="DM1153" s="10"/>
      <c r="DN1153" s="10"/>
      <c r="DO1153" s="10"/>
      <c r="DP1153" s="10"/>
      <c r="DQ1153" s="10"/>
      <c r="DR1153" s="10"/>
      <c r="DS1153" s="10"/>
      <c r="DT1153" s="10"/>
      <c r="DU1153" s="10"/>
      <c r="DV1153" s="10"/>
      <c r="DW1153" s="10"/>
      <c r="DX1153" s="10"/>
      <c r="DY1153" s="10"/>
      <c r="DZ1153" s="10"/>
      <c r="EA1153" s="10"/>
      <c r="EB1153" s="10"/>
      <c r="EC1153" s="10"/>
    </row>
    <row r="1154" spans="1:133" s="76" customFormat="1" ht="17" x14ac:dyDescent="0.2">
      <c r="A1154" s="100" t="str">
        <f>CONCATENATE(E1154," ",F1154)</f>
        <v>Homotherium  serum</v>
      </c>
      <c r="B1154" s="69" t="s">
        <v>1643</v>
      </c>
      <c r="C1154" s="69" t="s">
        <v>1586</v>
      </c>
      <c r="D1154" s="69" t="s">
        <v>2340</v>
      </c>
      <c r="E1154" s="106" t="s">
        <v>1641</v>
      </c>
      <c r="F1154" s="106" t="s">
        <v>1642</v>
      </c>
      <c r="G1154" s="69">
        <v>933</v>
      </c>
      <c r="H1154" s="69">
        <v>1</v>
      </c>
      <c r="I1154" s="69" t="s">
        <v>1309</v>
      </c>
      <c r="J1154" s="8" t="s">
        <v>412</v>
      </c>
      <c r="K1154" s="69" t="s">
        <v>175</v>
      </c>
      <c r="L1154" s="175"/>
      <c r="M1154" s="99"/>
      <c r="N1154" s="61">
        <v>29.62</v>
      </c>
      <c r="O1154" s="61">
        <v>-98.37</v>
      </c>
      <c r="P1154" s="99">
        <v>126.402078446346</v>
      </c>
      <c r="Q1154" s="69" t="s">
        <v>207</v>
      </c>
      <c r="R1154" s="69" t="s">
        <v>2363</v>
      </c>
      <c r="S1154" s="69"/>
      <c r="T1154" s="69" t="s">
        <v>166</v>
      </c>
      <c r="U1154" s="63" t="s">
        <v>13</v>
      </c>
      <c r="V1154" s="63"/>
      <c r="W1154" s="105"/>
      <c r="X1154" s="61">
        <v>28.03</v>
      </c>
      <c r="Y1154" s="61">
        <v>10.82</v>
      </c>
      <c r="Z1154" s="63"/>
      <c r="AA1154" s="137"/>
      <c r="AB1154" s="135"/>
      <c r="AC1154" s="105"/>
      <c r="AD1154" s="69"/>
      <c r="AE1154" s="63"/>
      <c r="AF1154" s="63"/>
      <c r="BK1154" s="10"/>
      <c r="BL1154" s="10"/>
      <c r="BM1154" s="10"/>
      <c r="BN1154" s="10"/>
      <c r="BO1154" s="10"/>
      <c r="BP1154" s="10"/>
      <c r="BQ1154" s="10"/>
      <c r="BR1154" s="10"/>
      <c r="BS1154" s="10"/>
      <c r="BT1154" s="10"/>
      <c r="BU1154" s="10"/>
      <c r="BV1154" s="10"/>
      <c r="BW1154" s="10"/>
      <c r="BX1154" s="10"/>
      <c r="BY1154" s="10"/>
      <c r="BZ1154" s="10"/>
      <c r="CA1154" s="10"/>
      <c r="CB1154" s="10"/>
      <c r="CC1154" s="10"/>
      <c r="CD1154" s="10"/>
      <c r="CE1154" s="10"/>
      <c r="CF1154" s="10"/>
      <c r="CG1154" s="10"/>
      <c r="CH1154" s="10"/>
      <c r="CI1154" s="10"/>
      <c r="CJ1154" s="10"/>
      <c r="CK1154" s="10"/>
      <c r="CL1154" s="10"/>
      <c r="CM1154" s="10"/>
      <c r="CN1154" s="10"/>
      <c r="CO1154" s="10"/>
      <c r="CP1154" s="10"/>
      <c r="CQ1154" s="10"/>
      <c r="CR1154" s="10"/>
      <c r="CS1154" s="10"/>
      <c r="CT1154" s="10"/>
      <c r="CU1154" s="10"/>
      <c r="CV1154" s="10"/>
      <c r="CW1154" s="10"/>
      <c r="CX1154" s="10"/>
      <c r="CY1154" s="10"/>
      <c r="CZ1154" s="10"/>
      <c r="DA1154" s="10"/>
      <c r="DB1154" s="10"/>
      <c r="DC1154" s="10"/>
      <c r="DD1154" s="10"/>
      <c r="DE1154" s="10"/>
      <c r="DF1154" s="10"/>
      <c r="DG1154" s="10"/>
      <c r="DH1154" s="10"/>
      <c r="DI1154" s="10"/>
      <c r="DJ1154" s="10"/>
      <c r="DK1154" s="10"/>
      <c r="DL1154" s="10"/>
      <c r="DM1154" s="10"/>
      <c r="DN1154" s="10"/>
      <c r="DO1154" s="10"/>
      <c r="DP1154" s="10"/>
      <c r="DQ1154" s="10"/>
      <c r="DR1154" s="10"/>
      <c r="DS1154" s="10"/>
      <c r="DT1154" s="10"/>
      <c r="DU1154" s="10"/>
      <c r="DV1154" s="10"/>
      <c r="DW1154" s="10"/>
      <c r="DX1154" s="10"/>
      <c r="DY1154" s="10"/>
      <c r="DZ1154" s="10"/>
      <c r="EA1154" s="10"/>
      <c r="EB1154" s="10"/>
      <c r="EC1154" s="10"/>
    </row>
    <row r="1155" spans="1:133" s="76" customFormat="1" ht="17" x14ac:dyDescent="0.2">
      <c r="A1155" s="100" t="str">
        <f>CONCATENATE(E1155," ",F1155)</f>
        <v>Homotherium  serum</v>
      </c>
      <c r="B1155" s="69" t="s">
        <v>1666</v>
      </c>
      <c r="C1155" s="69" t="s">
        <v>1586</v>
      </c>
      <c r="D1155" s="69" t="s">
        <v>2340</v>
      </c>
      <c r="E1155" s="106" t="s">
        <v>1641</v>
      </c>
      <c r="F1155" s="106" t="s">
        <v>1642</v>
      </c>
      <c r="G1155" s="69">
        <v>933</v>
      </c>
      <c r="H1155" s="69">
        <v>65</v>
      </c>
      <c r="I1155" s="69" t="s">
        <v>1309</v>
      </c>
      <c r="J1155" s="8" t="s">
        <v>412</v>
      </c>
      <c r="K1155" s="69" t="s">
        <v>175</v>
      </c>
      <c r="L1155" s="175"/>
      <c r="M1155" s="99"/>
      <c r="N1155" s="61">
        <v>29.62</v>
      </c>
      <c r="O1155" s="61">
        <v>-98.37</v>
      </c>
      <c r="P1155" s="99">
        <v>126.402078446346</v>
      </c>
      <c r="Q1155" s="69" t="s">
        <v>207</v>
      </c>
      <c r="R1155" s="69" t="s">
        <v>2363</v>
      </c>
      <c r="S1155" s="69"/>
      <c r="T1155" s="69" t="s">
        <v>171</v>
      </c>
      <c r="U1155" s="63" t="s">
        <v>13</v>
      </c>
      <c r="V1155" s="63"/>
      <c r="W1155" s="105"/>
      <c r="X1155" s="61">
        <v>36.92</v>
      </c>
      <c r="Y1155" s="61">
        <v>10.9</v>
      </c>
      <c r="Z1155" s="63"/>
      <c r="AA1155" s="137"/>
      <c r="AB1155" s="135"/>
      <c r="AC1155" s="105"/>
      <c r="AD1155" s="69"/>
      <c r="AE1155" s="63"/>
      <c r="AF1155" s="63"/>
      <c r="BK1155" s="10"/>
      <c r="BL1155" s="10"/>
      <c r="BM1155" s="10"/>
      <c r="BN1155" s="10"/>
      <c r="BO1155" s="10"/>
      <c r="BP1155" s="10"/>
      <c r="BQ1155" s="10"/>
      <c r="BR1155" s="10"/>
      <c r="BS1155" s="10"/>
      <c r="BT1155" s="10"/>
      <c r="BU1155" s="10"/>
      <c r="BV1155" s="10"/>
      <c r="BW1155" s="10"/>
      <c r="BX1155" s="10"/>
      <c r="BY1155" s="10"/>
      <c r="BZ1155" s="10"/>
      <c r="CA1155" s="10"/>
      <c r="CB1155" s="10"/>
      <c r="CC1155" s="10"/>
      <c r="CD1155" s="10"/>
      <c r="CE1155" s="10"/>
      <c r="CF1155" s="10"/>
      <c r="CG1155" s="10"/>
      <c r="CH1155" s="10"/>
      <c r="CI1155" s="10"/>
      <c r="CJ1155" s="10"/>
      <c r="CK1155" s="10"/>
      <c r="CL1155" s="10"/>
      <c r="CM1155" s="10"/>
      <c r="CN1155" s="10"/>
      <c r="CO1155" s="10"/>
      <c r="CP1155" s="10"/>
      <c r="CQ1155" s="10"/>
      <c r="CR1155" s="10"/>
      <c r="CS1155" s="10"/>
      <c r="CT1155" s="10"/>
      <c r="CU1155" s="10"/>
      <c r="CV1155" s="10"/>
      <c r="CW1155" s="10"/>
      <c r="CX1155" s="10"/>
      <c r="CY1155" s="10"/>
      <c r="CZ1155" s="10"/>
      <c r="DA1155" s="10"/>
      <c r="DB1155" s="10"/>
      <c r="DC1155" s="10"/>
      <c r="DD1155" s="10"/>
      <c r="DE1155" s="10"/>
      <c r="DF1155" s="10"/>
      <c r="DG1155" s="10"/>
      <c r="DH1155" s="10"/>
      <c r="DI1155" s="10"/>
      <c r="DJ1155" s="10"/>
      <c r="DK1155" s="10"/>
      <c r="DL1155" s="10"/>
      <c r="DM1155" s="10"/>
      <c r="DN1155" s="10"/>
      <c r="DO1155" s="10"/>
      <c r="DP1155" s="10"/>
      <c r="DQ1155" s="10"/>
      <c r="DR1155" s="10"/>
      <c r="DS1155" s="10"/>
      <c r="DT1155" s="10"/>
      <c r="DU1155" s="10"/>
      <c r="DV1155" s="10"/>
      <c r="DW1155" s="10"/>
      <c r="DX1155" s="10"/>
      <c r="DY1155" s="10"/>
      <c r="DZ1155" s="10"/>
      <c r="EA1155" s="10"/>
      <c r="EB1155" s="10"/>
      <c r="EC1155" s="10"/>
    </row>
    <row r="1156" spans="1:133" s="76" customFormat="1" ht="17" x14ac:dyDescent="0.2">
      <c r="A1156" s="100" t="str">
        <f>CONCATENATE(E1156," ",F1156)</f>
        <v>Homotherium  serum</v>
      </c>
      <c r="B1156" s="69" t="s">
        <v>1643</v>
      </c>
      <c r="C1156" s="69" t="s">
        <v>1586</v>
      </c>
      <c r="D1156" s="69" t="s">
        <v>2340</v>
      </c>
      <c r="E1156" s="106" t="s">
        <v>1641</v>
      </c>
      <c r="F1156" s="106" t="s">
        <v>1642</v>
      </c>
      <c r="G1156" s="69">
        <v>933</v>
      </c>
      <c r="H1156" s="69">
        <v>375</v>
      </c>
      <c r="I1156" s="69" t="s">
        <v>1309</v>
      </c>
      <c r="J1156" s="8" t="s">
        <v>412</v>
      </c>
      <c r="K1156" s="69" t="s">
        <v>175</v>
      </c>
      <c r="L1156" s="175"/>
      <c r="M1156" s="99"/>
      <c r="N1156" s="61">
        <v>29.62</v>
      </c>
      <c r="O1156" s="61">
        <v>-98.37</v>
      </c>
      <c r="P1156" s="99">
        <v>126.402078446346</v>
      </c>
      <c r="Q1156" s="69" t="s">
        <v>207</v>
      </c>
      <c r="R1156" s="69" t="s">
        <v>2363</v>
      </c>
      <c r="S1156" s="69"/>
      <c r="T1156" s="69" t="s">
        <v>166</v>
      </c>
      <c r="U1156" s="63" t="s">
        <v>13</v>
      </c>
      <c r="V1156" s="63"/>
      <c r="W1156" s="105"/>
      <c r="X1156" s="61">
        <v>26.06</v>
      </c>
      <c r="Y1156" s="61">
        <v>10.63</v>
      </c>
      <c r="Z1156" s="63"/>
      <c r="AA1156" s="137"/>
      <c r="AB1156" s="135"/>
      <c r="AC1156" s="105"/>
      <c r="AD1156" s="69" t="s">
        <v>1903</v>
      </c>
      <c r="AE1156" s="63"/>
      <c r="AF1156" s="63"/>
      <c r="BK1156" s="10"/>
      <c r="BL1156" s="10"/>
      <c r="BM1156" s="10"/>
      <c r="BN1156" s="10"/>
      <c r="BO1156" s="10"/>
      <c r="BP1156" s="10"/>
      <c r="BQ1156" s="10"/>
      <c r="BR1156" s="10"/>
      <c r="BS1156" s="10"/>
      <c r="BT1156" s="10"/>
      <c r="BU1156" s="10"/>
      <c r="BV1156" s="10"/>
      <c r="BW1156" s="10"/>
      <c r="BX1156" s="10"/>
      <c r="BY1156" s="10"/>
      <c r="BZ1156" s="10"/>
      <c r="CA1156" s="10"/>
      <c r="CB1156" s="10"/>
      <c r="CC1156" s="10"/>
      <c r="CD1156" s="10"/>
      <c r="CE1156" s="10"/>
      <c r="CF1156" s="10"/>
      <c r="CG1156" s="10"/>
      <c r="CH1156" s="10"/>
      <c r="CI1156" s="10"/>
      <c r="CJ1156" s="10"/>
      <c r="CK1156" s="10"/>
      <c r="CL1156" s="10"/>
      <c r="CM1156" s="10"/>
      <c r="CN1156" s="10"/>
      <c r="CO1156" s="10"/>
      <c r="CP1156" s="10"/>
      <c r="CQ1156" s="10"/>
      <c r="CR1156" s="10"/>
      <c r="CS1156" s="10"/>
      <c r="CT1156" s="10"/>
      <c r="CU1156" s="10"/>
      <c r="CV1156" s="10"/>
      <c r="CW1156" s="10"/>
      <c r="CX1156" s="10"/>
      <c r="CY1156" s="10"/>
      <c r="CZ1156" s="10"/>
      <c r="DA1156" s="10"/>
      <c r="DB1156" s="10"/>
      <c r="DC1156" s="10"/>
      <c r="DD1156" s="10"/>
      <c r="DE1156" s="10"/>
      <c r="DF1156" s="10"/>
      <c r="DG1156" s="10"/>
      <c r="DH1156" s="10"/>
      <c r="DI1156" s="10"/>
      <c r="DJ1156" s="10"/>
      <c r="DK1156" s="10"/>
      <c r="DL1156" s="10"/>
      <c r="DM1156" s="10"/>
      <c r="DN1156" s="10"/>
      <c r="DO1156" s="10"/>
      <c r="DP1156" s="10"/>
      <c r="DQ1156" s="10"/>
      <c r="DR1156" s="10"/>
      <c r="DS1156" s="10"/>
      <c r="DT1156" s="10"/>
      <c r="DU1156" s="10"/>
      <c r="DV1156" s="10"/>
      <c r="DW1156" s="10"/>
      <c r="DX1156" s="10"/>
      <c r="DY1156" s="10"/>
      <c r="DZ1156" s="10"/>
      <c r="EA1156" s="10"/>
      <c r="EB1156" s="10"/>
      <c r="EC1156" s="10"/>
    </row>
    <row r="1157" spans="1:133" s="76" customFormat="1" ht="17" x14ac:dyDescent="0.2">
      <c r="A1157" s="100" t="str">
        <f>CONCATENATE(E1157," ",F1157)</f>
        <v>Homotherium  serum</v>
      </c>
      <c r="B1157" s="69" t="s">
        <v>1643</v>
      </c>
      <c r="C1157" s="69" t="s">
        <v>1586</v>
      </c>
      <c r="D1157" s="69" t="s">
        <v>2340</v>
      </c>
      <c r="E1157" s="106" t="s">
        <v>1641</v>
      </c>
      <c r="F1157" s="106" t="s">
        <v>1642</v>
      </c>
      <c r="G1157" s="69">
        <v>933</v>
      </c>
      <c r="H1157" s="69">
        <v>322</v>
      </c>
      <c r="I1157" s="69" t="s">
        <v>1309</v>
      </c>
      <c r="J1157" s="8" t="s">
        <v>412</v>
      </c>
      <c r="K1157" s="69" t="s">
        <v>175</v>
      </c>
      <c r="L1157" s="175"/>
      <c r="M1157" s="99"/>
      <c r="N1157" s="61">
        <v>29.62</v>
      </c>
      <c r="O1157" s="61">
        <v>-98.37</v>
      </c>
      <c r="P1157" s="99">
        <v>126.402078446346</v>
      </c>
      <c r="Q1157" s="69" t="s">
        <v>207</v>
      </c>
      <c r="R1157" s="69" t="s">
        <v>2363</v>
      </c>
      <c r="S1157" s="69"/>
      <c r="T1157" s="69" t="s">
        <v>166</v>
      </c>
      <c r="U1157" s="63" t="s">
        <v>13</v>
      </c>
      <c r="V1157" s="63"/>
      <c r="W1157" s="105"/>
      <c r="X1157" s="61">
        <v>27.19</v>
      </c>
      <c r="Y1157" s="61">
        <v>10.06</v>
      </c>
      <c r="Z1157" s="63"/>
      <c r="AA1157" s="137"/>
      <c r="AB1157" s="135"/>
      <c r="AC1157" s="105"/>
      <c r="AD1157" s="69"/>
      <c r="AE1157" s="63"/>
      <c r="AF1157" s="63"/>
      <c r="BK1157" s="10"/>
      <c r="BL1157" s="10"/>
      <c r="BM1157" s="10"/>
      <c r="BN1157" s="10"/>
      <c r="BO1157" s="10"/>
      <c r="BP1157" s="10"/>
      <c r="BQ1157" s="10"/>
      <c r="BR1157" s="10"/>
      <c r="BS1157" s="10"/>
      <c r="BT1157" s="10"/>
      <c r="BU1157" s="10"/>
      <c r="BV1157" s="10"/>
      <c r="BW1157" s="10"/>
      <c r="BX1157" s="10"/>
      <c r="BY1157" s="10"/>
      <c r="BZ1157" s="10"/>
      <c r="CA1157" s="10"/>
      <c r="CB1157" s="10"/>
      <c r="CC1157" s="10"/>
      <c r="CD1157" s="10"/>
      <c r="CE1157" s="10"/>
      <c r="CF1157" s="10"/>
      <c r="CG1157" s="10"/>
      <c r="CH1157" s="10"/>
      <c r="CI1157" s="10"/>
      <c r="CJ1157" s="10"/>
      <c r="CK1157" s="10"/>
      <c r="CL1157" s="10"/>
      <c r="CM1157" s="10"/>
      <c r="CN1157" s="10"/>
      <c r="CO1157" s="10"/>
      <c r="CP1157" s="10"/>
      <c r="CQ1157" s="10"/>
      <c r="CR1157" s="10"/>
      <c r="CS1157" s="10"/>
      <c r="CT1157" s="10"/>
      <c r="CU1157" s="10"/>
      <c r="CV1157" s="10"/>
      <c r="CW1157" s="10"/>
      <c r="CX1157" s="10"/>
      <c r="CY1157" s="10"/>
      <c r="CZ1157" s="10"/>
      <c r="DA1157" s="10"/>
      <c r="DB1157" s="10"/>
      <c r="DC1157" s="10"/>
      <c r="DD1157" s="10"/>
      <c r="DE1157" s="10"/>
      <c r="DF1157" s="10"/>
      <c r="DG1157" s="10"/>
      <c r="DH1157" s="10"/>
      <c r="DI1157" s="10"/>
      <c r="DJ1157" s="10"/>
      <c r="DK1157" s="10"/>
      <c r="DL1157" s="10"/>
      <c r="DM1157" s="10"/>
      <c r="DN1157" s="10"/>
      <c r="DO1157" s="10"/>
      <c r="DP1157" s="10"/>
      <c r="DQ1157" s="10"/>
      <c r="DR1157" s="10"/>
      <c r="DS1157" s="10"/>
      <c r="DT1157" s="10"/>
      <c r="DU1157" s="10"/>
      <c r="DV1157" s="10"/>
      <c r="DW1157" s="10"/>
      <c r="DX1157" s="10"/>
      <c r="DY1157" s="10"/>
      <c r="DZ1157" s="10"/>
      <c r="EA1157" s="10"/>
      <c r="EB1157" s="10"/>
      <c r="EC1157" s="10"/>
    </row>
    <row r="1158" spans="1:133" s="76" customFormat="1" ht="17" x14ac:dyDescent="0.2">
      <c r="A1158" s="100" t="str">
        <f>CONCATENATE(E1158," ",F1158)</f>
        <v>Homotherium  serum</v>
      </c>
      <c r="B1158" s="69" t="s">
        <v>1643</v>
      </c>
      <c r="C1158" s="69" t="s">
        <v>1586</v>
      </c>
      <c r="D1158" s="69" t="s">
        <v>2340</v>
      </c>
      <c r="E1158" s="106" t="s">
        <v>1641</v>
      </c>
      <c r="F1158" s="106" t="s">
        <v>1642</v>
      </c>
      <c r="G1158" s="69">
        <v>933</v>
      </c>
      <c r="H1158" s="69">
        <v>4495</v>
      </c>
      <c r="I1158" s="69" t="s">
        <v>1309</v>
      </c>
      <c r="J1158" s="8" t="s">
        <v>412</v>
      </c>
      <c r="K1158" s="69" t="s">
        <v>175</v>
      </c>
      <c r="L1158" s="175"/>
      <c r="M1158" s="99"/>
      <c r="N1158" s="61">
        <v>29.62</v>
      </c>
      <c r="O1158" s="61">
        <v>-98.37</v>
      </c>
      <c r="P1158" s="99">
        <v>126.402078446346</v>
      </c>
      <c r="Q1158" s="69" t="s">
        <v>207</v>
      </c>
      <c r="R1158" s="69" t="s">
        <v>2363</v>
      </c>
      <c r="S1158" s="69"/>
      <c r="T1158" s="69" t="s">
        <v>166</v>
      </c>
      <c r="U1158" s="63" t="s">
        <v>13</v>
      </c>
      <c r="V1158" s="63"/>
      <c r="W1158" s="105"/>
      <c r="X1158" s="61">
        <v>26.13</v>
      </c>
      <c r="Y1158" s="61">
        <v>10.5</v>
      </c>
      <c r="Z1158" s="63"/>
      <c r="AA1158" s="137"/>
      <c r="AB1158" s="135"/>
      <c r="AC1158" s="105"/>
      <c r="AD1158" s="69"/>
      <c r="AE1158" s="63"/>
      <c r="AF1158" s="63"/>
      <c r="BK1158" s="10"/>
      <c r="BL1158" s="10"/>
      <c r="BM1158" s="10"/>
      <c r="BN1158" s="10"/>
      <c r="BO1158" s="10"/>
      <c r="BP1158" s="10"/>
      <c r="BQ1158" s="10"/>
      <c r="BR1158" s="10"/>
      <c r="BS1158" s="10"/>
      <c r="BT1158" s="10"/>
      <c r="BU1158" s="10"/>
      <c r="BV1158" s="10"/>
      <c r="BW1158" s="10"/>
      <c r="BX1158" s="10"/>
      <c r="BY1158" s="10"/>
      <c r="BZ1158" s="10"/>
      <c r="CA1158" s="10"/>
      <c r="CB1158" s="10"/>
      <c r="CC1158" s="10"/>
      <c r="CD1158" s="10"/>
      <c r="CE1158" s="10"/>
      <c r="CF1158" s="10"/>
      <c r="CG1158" s="10"/>
      <c r="CH1158" s="10"/>
      <c r="CI1158" s="10"/>
      <c r="CJ1158" s="10"/>
      <c r="CK1158" s="10"/>
      <c r="CL1158" s="10"/>
      <c r="CM1158" s="10"/>
      <c r="CN1158" s="10"/>
      <c r="CO1158" s="10"/>
      <c r="CP1158" s="10"/>
      <c r="CQ1158" s="10"/>
      <c r="CR1158" s="10"/>
      <c r="CS1158" s="10"/>
      <c r="CT1158" s="10"/>
      <c r="CU1158" s="10"/>
      <c r="CV1158" s="10"/>
      <c r="CW1158" s="10"/>
      <c r="CX1158" s="10"/>
      <c r="CY1158" s="10"/>
      <c r="CZ1158" s="10"/>
      <c r="DA1158" s="10"/>
      <c r="DB1158" s="10"/>
      <c r="DC1158" s="10"/>
      <c r="DD1158" s="10"/>
      <c r="DE1158" s="10"/>
      <c r="DF1158" s="10"/>
      <c r="DG1158" s="10"/>
      <c r="DH1158" s="10"/>
      <c r="DI1158" s="10"/>
      <c r="DJ1158" s="10"/>
      <c r="DK1158" s="10"/>
      <c r="DL1158" s="10"/>
      <c r="DM1158" s="10"/>
      <c r="DN1158" s="10"/>
      <c r="DO1158" s="10"/>
      <c r="DP1158" s="10"/>
      <c r="DQ1158" s="10"/>
      <c r="DR1158" s="10"/>
      <c r="DS1158" s="10"/>
      <c r="DT1158" s="10"/>
      <c r="DU1158" s="10"/>
      <c r="DV1158" s="10"/>
      <c r="DW1158" s="10"/>
      <c r="DX1158" s="10"/>
      <c r="DY1158" s="10"/>
      <c r="DZ1158" s="10"/>
      <c r="EA1158" s="10"/>
      <c r="EB1158" s="10"/>
      <c r="EC1158" s="10"/>
    </row>
    <row r="1159" spans="1:133" s="76" customFormat="1" ht="17" x14ac:dyDescent="0.2">
      <c r="A1159" s="100" t="str">
        <f>CONCATENATE(E1159," ",F1159)</f>
        <v>Homotherium  serum</v>
      </c>
      <c r="B1159" s="69" t="s">
        <v>1666</v>
      </c>
      <c r="C1159" s="69" t="s">
        <v>1586</v>
      </c>
      <c r="D1159" s="69" t="s">
        <v>2340</v>
      </c>
      <c r="E1159" s="106" t="s">
        <v>1641</v>
      </c>
      <c r="F1159" s="106" t="s">
        <v>1642</v>
      </c>
      <c r="G1159" s="69">
        <v>933</v>
      </c>
      <c r="H1159" s="69">
        <v>896</v>
      </c>
      <c r="I1159" s="69" t="s">
        <v>1309</v>
      </c>
      <c r="J1159" s="8" t="s">
        <v>412</v>
      </c>
      <c r="K1159" s="69" t="s">
        <v>175</v>
      </c>
      <c r="L1159" s="175"/>
      <c r="M1159" s="99"/>
      <c r="N1159" s="61">
        <v>29.62</v>
      </c>
      <c r="O1159" s="61">
        <v>-98.37</v>
      </c>
      <c r="P1159" s="99">
        <v>126.402078446346</v>
      </c>
      <c r="Q1159" s="69" t="s">
        <v>207</v>
      </c>
      <c r="R1159" s="69" t="s">
        <v>2363</v>
      </c>
      <c r="S1159" s="69"/>
      <c r="T1159" s="69" t="s">
        <v>171</v>
      </c>
      <c r="U1159" s="63" t="s">
        <v>13</v>
      </c>
      <c r="V1159" s="63"/>
      <c r="W1159" s="105"/>
      <c r="X1159" s="61">
        <v>35.33</v>
      </c>
      <c r="Y1159" s="61">
        <v>10.94</v>
      </c>
      <c r="Z1159" s="63"/>
      <c r="AA1159" s="137"/>
      <c r="AB1159" s="135"/>
      <c r="AC1159" s="105"/>
      <c r="AD1159" s="69"/>
      <c r="AE1159" s="63"/>
      <c r="AF1159" s="63"/>
      <c r="BK1159" s="10"/>
      <c r="BL1159" s="10"/>
      <c r="BM1159" s="10"/>
      <c r="BN1159" s="10"/>
      <c r="BO1159" s="10"/>
      <c r="BP1159" s="10"/>
      <c r="BQ1159" s="10"/>
      <c r="BR1159" s="10"/>
      <c r="BS1159" s="10"/>
      <c r="BT1159" s="10"/>
      <c r="BU1159" s="10"/>
      <c r="BV1159" s="10"/>
      <c r="BW1159" s="10"/>
      <c r="BX1159" s="10"/>
      <c r="BY1159" s="10"/>
      <c r="BZ1159" s="10"/>
      <c r="CA1159" s="10"/>
      <c r="CB1159" s="10"/>
      <c r="CC1159" s="10"/>
      <c r="CD1159" s="10"/>
      <c r="CE1159" s="10"/>
      <c r="CF1159" s="10"/>
      <c r="CG1159" s="10"/>
      <c r="CH1159" s="10"/>
      <c r="CI1159" s="10"/>
      <c r="CJ1159" s="10"/>
      <c r="CK1159" s="10"/>
      <c r="CL1159" s="10"/>
      <c r="CM1159" s="10"/>
      <c r="CN1159" s="10"/>
      <c r="CO1159" s="10"/>
      <c r="CP1159" s="10"/>
      <c r="CQ1159" s="10"/>
      <c r="CR1159" s="10"/>
      <c r="CS1159" s="10"/>
      <c r="CT1159" s="10"/>
      <c r="CU1159" s="10"/>
      <c r="CV1159" s="10"/>
      <c r="CW1159" s="10"/>
      <c r="CX1159" s="10"/>
      <c r="CY1159" s="10"/>
      <c r="CZ1159" s="10"/>
      <c r="DA1159" s="10"/>
      <c r="DB1159" s="10"/>
      <c r="DC1159" s="10"/>
      <c r="DD1159" s="10"/>
      <c r="DE1159" s="10"/>
      <c r="DF1159" s="10"/>
      <c r="DG1159" s="10"/>
      <c r="DH1159" s="10"/>
      <c r="DI1159" s="10"/>
      <c r="DJ1159" s="10"/>
      <c r="DK1159" s="10"/>
      <c r="DL1159" s="10"/>
      <c r="DM1159" s="10"/>
      <c r="DN1159" s="10"/>
      <c r="DO1159" s="10"/>
      <c r="DP1159" s="10"/>
      <c r="DQ1159" s="10"/>
      <c r="DR1159" s="10"/>
      <c r="DS1159" s="10"/>
      <c r="DT1159" s="10"/>
      <c r="DU1159" s="10"/>
      <c r="DV1159" s="10"/>
      <c r="DW1159" s="10"/>
      <c r="DX1159" s="10"/>
      <c r="DY1159" s="10"/>
      <c r="DZ1159" s="10"/>
      <c r="EA1159" s="10"/>
      <c r="EB1159" s="10"/>
      <c r="EC1159" s="10"/>
    </row>
    <row r="1160" spans="1:133" s="76" customFormat="1" ht="17" x14ac:dyDescent="0.2">
      <c r="A1160" s="100" t="str">
        <f>CONCATENATE(E1160," ",F1160)</f>
        <v>Homotherium  serum</v>
      </c>
      <c r="B1160" s="69" t="s">
        <v>1666</v>
      </c>
      <c r="C1160" s="69" t="s">
        <v>1586</v>
      </c>
      <c r="D1160" s="69" t="s">
        <v>2340</v>
      </c>
      <c r="E1160" s="106" t="s">
        <v>1641</v>
      </c>
      <c r="F1160" s="106" t="s">
        <v>1642</v>
      </c>
      <c r="G1160" s="69">
        <v>933</v>
      </c>
      <c r="H1160" s="69">
        <v>3269</v>
      </c>
      <c r="I1160" s="69" t="s">
        <v>1309</v>
      </c>
      <c r="J1160" s="8" t="s">
        <v>412</v>
      </c>
      <c r="K1160" s="69" t="s">
        <v>175</v>
      </c>
      <c r="L1160" s="175"/>
      <c r="M1160" s="99"/>
      <c r="N1160" s="61">
        <v>29.62</v>
      </c>
      <c r="O1160" s="61">
        <v>-98.37</v>
      </c>
      <c r="P1160" s="99">
        <v>126.402078446346</v>
      </c>
      <c r="Q1160" s="69" t="s">
        <v>207</v>
      </c>
      <c r="R1160" s="69" t="s">
        <v>2363</v>
      </c>
      <c r="S1160" s="69"/>
      <c r="T1160" s="69" t="s">
        <v>171</v>
      </c>
      <c r="U1160" s="63" t="s">
        <v>13</v>
      </c>
      <c r="V1160" s="63"/>
      <c r="W1160" s="105"/>
      <c r="X1160" s="61">
        <v>30.95</v>
      </c>
      <c r="Y1160" s="61">
        <v>9.8000000000000007</v>
      </c>
      <c r="Z1160" s="63"/>
      <c r="AA1160" s="137"/>
      <c r="AB1160" s="135"/>
      <c r="AC1160" s="105"/>
      <c r="AD1160" s="69" t="s">
        <v>2213</v>
      </c>
      <c r="AE1160" s="63"/>
      <c r="AF1160" s="63"/>
      <c r="BK1160" s="10"/>
      <c r="BL1160" s="10"/>
      <c r="BM1160" s="10"/>
      <c r="BN1160" s="10"/>
      <c r="BO1160" s="10"/>
      <c r="BP1160" s="10"/>
      <c r="BQ1160" s="10"/>
      <c r="BR1160" s="10"/>
      <c r="BS1160" s="10"/>
      <c r="BT1160" s="10"/>
      <c r="BU1160" s="10"/>
      <c r="BV1160" s="10"/>
      <c r="BW1160" s="10"/>
      <c r="BX1160" s="10"/>
      <c r="BY1160" s="10"/>
      <c r="BZ1160" s="10"/>
      <c r="CA1160" s="10"/>
      <c r="CB1160" s="10"/>
      <c r="CC1160" s="10"/>
      <c r="CD1160" s="10"/>
      <c r="CE1160" s="10"/>
      <c r="CF1160" s="10"/>
      <c r="CG1160" s="10"/>
      <c r="CH1160" s="10"/>
      <c r="CI1160" s="10"/>
      <c r="CJ1160" s="10"/>
      <c r="CK1160" s="10"/>
      <c r="CL1160" s="10"/>
      <c r="CM1160" s="10"/>
      <c r="CN1160" s="10"/>
      <c r="CO1160" s="10"/>
      <c r="CP1160" s="10"/>
      <c r="CQ1160" s="10"/>
      <c r="CR1160" s="10"/>
      <c r="CS1160" s="10"/>
      <c r="CT1160" s="10"/>
      <c r="CU1160" s="10"/>
      <c r="CV1160" s="10"/>
      <c r="CW1160" s="10"/>
      <c r="CX1160" s="10"/>
      <c r="CY1160" s="10"/>
      <c r="CZ1160" s="10"/>
      <c r="DA1160" s="10"/>
      <c r="DB1160" s="10"/>
      <c r="DC1160" s="10"/>
      <c r="DD1160" s="10"/>
      <c r="DE1160" s="10"/>
      <c r="DF1160" s="10"/>
      <c r="DG1160" s="10"/>
      <c r="DH1160" s="10"/>
      <c r="DI1160" s="10"/>
      <c r="DJ1160" s="10"/>
      <c r="DK1160" s="10"/>
      <c r="DL1160" s="10"/>
      <c r="DM1160" s="10"/>
      <c r="DN1160" s="10"/>
      <c r="DO1160" s="10"/>
      <c r="DP1160" s="10"/>
      <c r="DQ1160" s="10"/>
      <c r="DR1160" s="10"/>
      <c r="DS1160" s="10"/>
      <c r="DT1160" s="10"/>
      <c r="DU1160" s="10"/>
      <c r="DV1160" s="10"/>
      <c r="DW1160" s="10"/>
      <c r="DX1160" s="10"/>
      <c r="DY1160" s="10"/>
      <c r="DZ1160" s="10"/>
      <c r="EA1160" s="10"/>
      <c r="EB1160" s="10"/>
      <c r="EC1160" s="10"/>
    </row>
    <row r="1161" spans="1:133" s="76" customFormat="1" ht="17" x14ac:dyDescent="0.2">
      <c r="A1161" s="100" t="str">
        <f>CONCATENATE(E1161," ",F1161)</f>
        <v>Homotherium  serum</v>
      </c>
      <c r="B1161" s="69" t="s">
        <v>1643</v>
      </c>
      <c r="C1161" s="69" t="s">
        <v>1586</v>
      </c>
      <c r="D1161" s="69" t="s">
        <v>2340</v>
      </c>
      <c r="E1161" s="106" t="s">
        <v>1641</v>
      </c>
      <c r="F1161" s="106" t="s">
        <v>1642</v>
      </c>
      <c r="G1161" s="69">
        <v>933</v>
      </c>
      <c r="H1161" s="69">
        <v>1283</v>
      </c>
      <c r="I1161" s="69" t="s">
        <v>1309</v>
      </c>
      <c r="J1161" s="8" t="s">
        <v>412</v>
      </c>
      <c r="K1161" s="69" t="s">
        <v>175</v>
      </c>
      <c r="L1161" s="175"/>
      <c r="M1161" s="99"/>
      <c r="N1161" s="61">
        <v>29.62</v>
      </c>
      <c r="O1161" s="61">
        <v>-98.37</v>
      </c>
      <c r="P1161" s="99">
        <v>126.402078446346</v>
      </c>
      <c r="Q1161" s="69" t="s">
        <v>207</v>
      </c>
      <c r="R1161" s="69" t="s">
        <v>2363</v>
      </c>
      <c r="S1161" s="69"/>
      <c r="T1161" s="69" t="s">
        <v>171</v>
      </c>
      <c r="U1161" s="63" t="s">
        <v>13</v>
      </c>
      <c r="V1161" s="63"/>
      <c r="W1161" s="105"/>
      <c r="X1161" s="61">
        <v>28.83</v>
      </c>
      <c r="Y1161" s="61">
        <v>10.199999999999999</v>
      </c>
      <c r="Z1161" s="63"/>
      <c r="AA1161" s="137"/>
      <c r="AB1161" s="135"/>
      <c r="AC1161" s="105"/>
      <c r="AD1161" s="69" t="s">
        <v>1667</v>
      </c>
      <c r="AE1161" s="63"/>
      <c r="AF1161" s="63"/>
      <c r="BK1161" s="10"/>
      <c r="BL1161" s="10"/>
      <c r="BM1161" s="10"/>
      <c r="BN1161" s="10"/>
      <c r="BO1161" s="10"/>
      <c r="BP1161" s="10"/>
      <c r="BQ1161" s="10"/>
      <c r="BR1161" s="10"/>
      <c r="BS1161" s="10"/>
      <c r="BT1161" s="10"/>
      <c r="BU1161" s="10"/>
      <c r="BV1161" s="10"/>
      <c r="BW1161" s="10"/>
      <c r="BX1161" s="10"/>
      <c r="BY1161" s="10"/>
      <c r="BZ1161" s="10"/>
      <c r="CA1161" s="10"/>
      <c r="CB1161" s="10"/>
      <c r="CC1161" s="10"/>
      <c r="CD1161" s="10"/>
      <c r="CE1161" s="10"/>
      <c r="CF1161" s="10"/>
      <c r="CG1161" s="10"/>
      <c r="CH1161" s="10"/>
      <c r="CI1161" s="10"/>
      <c r="CJ1161" s="10"/>
      <c r="CK1161" s="10"/>
      <c r="CL1161" s="10"/>
      <c r="CM1161" s="10"/>
      <c r="CN1161" s="10"/>
      <c r="CO1161" s="10"/>
      <c r="CP1161" s="10"/>
      <c r="CQ1161" s="10"/>
      <c r="CR1161" s="10"/>
      <c r="CS1161" s="10"/>
      <c r="CT1161" s="10"/>
      <c r="CU1161" s="10"/>
      <c r="CV1161" s="10"/>
      <c r="CW1161" s="10"/>
      <c r="CX1161" s="10"/>
      <c r="CY1161" s="10"/>
      <c r="CZ1161" s="10"/>
      <c r="DA1161" s="10"/>
      <c r="DB1161" s="10"/>
      <c r="DC1161" s="10"/>
      <c r="DD1161" s="10"/>
      <c r="DE1161" s="10"/>
      <c r="DF1161" s="10"/>
      <c r="DG1161" s="10"/>
      <c r="DH1161" s="10"/>
      <c r="DI1161" s="10"/>
      <c r="DJ1161" s="10"/>
      <c r="DK1161" s="10"/>
      <c r="DL1161" s="10"/>
      <c r="DM1161" s="10"/>
      <c r="DN1161" s="10"/>
      <c r="DO1161" s="10"/>
      <c r="DP1161" s="10"/>
      <c r="DQ1161" s="10"/>
      <c r="DR1161" s="10"/>
      <c r="DS1161" s="10"/>
      <c r="DT1161" s="10"/>
      <c r="DU1161" s="10"/>
      <c r="DV1161" s="10"/>
      <c r="DW1161" s="10"/>
      <c r="DX1161" s="10"/>
      <c r="DY1161" s="10"/>
      <c r="DZ1161" s="10"/>
      <c r="EA1161" s="10"/>
      <c r="EB1161" s="10"/>
      <c r="EC1161" s="10"/>
    </row>
    <row r="1162" spans="1:133" s="76" customFormat="1" ht="17" x14ac:dyDescent="0.2">
      <c r="A1162" s="100" t="str">
        <f>CONCATENATE(E1162," ",F1162)</f>
        <v>Homotherium  serum</v>
      </c>
      <c r="B1162" s="69" t="s">
        <v>1643</v>
      </c>
      <c r="C1162" s="69" t="s">
        <v>1586</v>
      </c>
      <c r="D1162" s="69" t="s">
        <v>2340</v>
      </c>
      <c r="E1162" s="106" t="s">
        <v>1641</v>
      </c>
      <c r="F1162" s="106" t="s">
        <v>1642</v>
      </c>
      <c r="G1162" s="69">
        <v>933</v>
      </c>
      <c r="H1162" s="69">
        <v>2042</v>
      </c>
      <c r="I1162" s="69" t="s">
        <v>1309</v>
      </c>
      <c r="J1162" s="8" t="s">
        <v>412</v>
      </c>
      <c r="K1162" s="69" t="s">
        <v>175</v>
      </c>
      <c r="L1162" s="175"/>
      <c r="M1162" s="99"/>
      <c r="N1162" s="61">
        <v>29.62</v>
      </c>
      <c r="O1162" s="61">
        <v>-98.37</v>
      </c>
      <c r="P1162" s="99">
        <v>126.402078446346</v>
      </c>
      <c r="Q1162" s="69" t="s">
        <v>207</v>
      </c>
      <c r="R1162" s="69" t="s">
        <v>2363</v>
      </c>
      <c r="S1162" s="69"/>
      <c r="T1162" s="69" t="s">
        <v>166</v>
      </c>
      <c r="U1162" s="63" t="s">
        <v>13</v>
      </c>
      <c r="V1162" s="63"/>
      <c r="W1162" s="105"/>
      <c r="X1162" s="61">
        <v>26.21</v>
      </c>
      <c r="Y1162" s="61">
        <v>10.48</v>
      </c>
      <c r="Z1162" s="63"/>
      <c r="AA1162" s="137"/>
      <c r="AB1162" s="135"/>
      <c r="AC1162" s="105"/>
      <c r="AD1162" s="69"/>
      <c r="AE1162" s="63"/>
      <c r="AF1162" s="63"/>
      <c r="BK1162" s="10"/>
      <c r="BL1162" s="10"/>
      <c r="BM1162" s="10"/>
      <c r="BN1162" s="10"/>
      <c r="BO1162" s="10"/>
      <c r="BP1162" s="10"/>
      <c r="BQ1162" s="10"/>
      <c r="BR1162" s="10"/>
      <c r="BS1162" s="10"/>
      <c r="BT1162" s="10"/>
      <c r="BU1162" s="10"/>
      <c r="BV1162" s="10"/>
      <c r="BW1162" s="10"/>
      <c r="BX1162" s="10"/>
      <c r="BY1162" s="10"/>
      <c r="BZ1162" s="10"/>
      <c r="CA1162" s="10"/>
      <c r="CB1162" s="10"/>
      <c r="CC1162" s="10"/>
      <c r="CD1162" s="10"/>
      <c r="CE1162" s="10"/>
      <c r="CF1162" s="10"/>
      <c r="CG1162" s="10"/>
      <c r="CH1162" s="10"/>
      <c r="CI1162" s="10"/>
      <c r="CJ1162" s="10"/>
      <c r="CK1162" s="10"/>
      <c r="CL1162" s="10"/>
      <c r="CM1162" s="10"/>
      <c r="CN1162" s="10"/>
      <c r="CO1162" s="10"/>
      <c r="CP1162" s="10"/>
      <c r="CQ1162" s="10"/>
      <c r="CR1162" s="10"/>
      <c r="CS1162" s="10"/>
      <c r="CT1162" s="10"/>
      <c r="CU1162" s="10"/>
      <c r="CV1162" s="10"/>
      <c r="CW1162" s="10"/>
      <c r="CX1162" s="10"/>
      <c r="CY1162" s="10"/>
      <c r="CZ1162" s="10"/>
      <c r="DA1162" s="10"/>
      <c r="DB1162" s="10"/>
      <c r="DC1162" s="10"/>
      <c r="DD1162" s="10"/>
      <c r="DE1162" s="10"/>
      <c r="DF1162" s="10"/>
      <c r="DG1162" s="10"/>
      <c r="DH1162" s="10"/>
      <c r="DI1162" s="10"/>
      <c r="DJ1162" s="10"/>
      <c r="DK1162" s="10"/>
      <c r="DL1162" s="10"/>
      <c r="DM1162" s="10"/>
      <c r="DN1162" s="10"/>
      <c r="DO1162" s="10"/>
      <c r="DP1162" s="10"/>
      <c r="DQ1162" s="10"/>
      <c r="DR1162" s="10"/>
      <c r="DS1162" s="10"/>
      <c r="DT1162" s="10"/>
      <c r="DU1162" s="10"/>
      <c r="DV1162" s="10"/>
      <c r="DW1162" s="10"/>
      <c r="DX1162" s="10"/>
      <c r="DY1162" s="10"/>
      <c r="DZ1162" s="10"/>
      <c r="EA1162" s="10"/>
      <c r="EB1162" s="10"/>
      <c r="EC1162" s="10"/>
    </row>
    <row r="1163" spans="1:133" s="76" customFormat="1" ht="17" x14ac:dyDescent="0.2">
      <c r="A1163" s="100" t="str">
        <f>CONCATENATE(E1163," ",F1163)</f>
        <v>Homotherium  serum</v>
      </c>
      <c r="B1163" s="69" t="s">
        <v>1643</v>
      </c>
      <c r="C1163" s="69" t="s">
        <v>1586</v>
      </c>
      <c r="D1163" s="69" t="s">
        <v>2340</v>
      </c>
      <c r="E1163" s="106" t="s">
        <v>1641</v>
      </c>
      <c r="F1163" s="106" t="s">
        <v>1642</v>
      </c>
      <c r="G1163" s="69">
        <v>933</v>
      </c>
      <c r="H1163" s="69">
        <v>2456</v>
      </c>
      <c r="I1163" s="69" t="s">
        <v>1309</v>
      </c>
      <c r="J1163" s="8" t="s">
        <v>412</v>
      </c>
      <c r="K1163" s="69" t="s">
        <v>175</v>
      </c>
      <c r="L1163" s="175"/>
      <c r="M1163" s="99"/>
      <c r="N1163" s="61">
        <v>29.62</v>
      </c>
      <c r="O1163" s="61">
        <v>-98.37</v>
      </c>
      <c r="P1163" s="99">
        <v>126.402078446346</v>
      </c>
      <c r="Q1163" s="69" t="s">
        <v>207</v>
      </c>
      <c r="R1163" s="69" t="s">
        <v>2363</v>
      </c>
      <c r="S1163" s="69"/>
      <c r="T1163" s="69" t="s">
        <v>166</v>
      </c>
      <c r="U1163" s="63" t="s">
        <v>13</v>
      </c>
      <c r="V1163" s="63"/>
      <c r="W1163" s="105"/>
      <c r="X1163" s="61">
        <v>29.37</v>
      </c>
      <c r="Y1163" s="61">
        <v>10.59</v>
      </c>
      <c r="Z1163" s="63"/>
      <c r="AA1163" s="137"/>
      <c r="AB1163" s="135"/>
      <c r="AC1163" s="105"/>
      <c r="AD1163" s="69" t="s">
        <v>1667</v>
      </c>
      <c r="AE1163" s="63"/>
      <c r="AF1163" s="63"/>
      <c r="BK1163" s="10"/>
      <c r="BL1163" s="10"/>
      <c r="BM1163" s="10"/>
      <c r="BN1163" s="10"/>
      <c r="BO1163" s="10"/>
      <c r="BP1163" s="10"/>
      <c r="BQ1163" s="10"/>
      <c r="BR1163" s="10"/>
      <c r="BS1163" s="10"/>
      <c r="BT1163" s="10"/>
      <c r="BU1163" s="10"/>
      <c r="BV1163" s="10"/>
      <c r="BW1163" s="10"/>
      <c r="BX1163" s="10"/>
      <c r="BY1163" s="10"/>
      <c r="BZ1163" s="10"/>
      <c r="CA1163" s="10"/>
      <c r="CB1163" s="10"/>
      <c r="CC1163" s="10"/>
      <c r="CD1163" s="10"/>
      <c r="CE1163" s="10"/>
      <c r="CF1163" s="10"/>
      <c r="CG1163" s="10"/>
      <c r="CH1163" s="10"/>
      <c r="CI1163" s="10"/>
      <c r="CJ1163" s="10"/>
      <c r="CK1163" s="10"/>
      <c r="CL1163" s="10"/>
      <c r="CM1163" s="10"/>
      <c r="CN1163" s="10"/>
      <c r="CO1163" s="10"/>
      <c r="CP1163" s="10"/>
      <c r="CQ1163" s="10"/>
      <c r="CR1163" s="10"/>
      <c r="CS1163" s="10"/>
      <c r="CT1163" s="10"/>
      <c r="CU1163" s="10"/>
      <c r="CV1163" s="10"/>
      <c r="CW1163" s="10"/>
      <c r="CX1163" s="10"/>
      <c r="CY1163" s="10"/>
      <c r="CZ1163" s="10"/>
      <c r="DA1163" s="10"/>
      <c r="DB1163" s="10"/>
      <c r="DC1163" s="10"/>
      <c r="DD1163" s="10"/>
      <c r="DE1163" s="10"/>
      <c r="DF1163" s="10"/>
      <c r="DG1163" s="10"/>
      <c r="DH1163" s="10"/>
      <c r="DI1163" s="10"/>
      <c r="DJ1163" s="10"/>
      <c r="DK1163" s="10"/>
      <c r="DL1163" s="10"/>
      <c r="DM1163" s="10"/>
      <c r="DN1163" s="10"/>
      <c r="DO1163" s="10"/>
      <c r="DP1163" s="10"/>
      <c r="DQ1163" s="10"/>
      <c r="DR1163" s="10"/>
      <c r="DS1163" s="10"/>
      <c r="DT1163" s="10"/>
      <c r="DU1163" s="10"/>
      <c r="DV1163" s="10"/>
      <c r="DW1163" s="10"/>
      <c r="DX1163" s="10"/>
      <c r="DY1163" s="10"/>
      <c r="DZ1163" s="10"/>
      <c r="EA1163" s="10"/>
      <c r="EB1163" s="10"/>
      <c r="EC1163" s="10"/>
    </row>
    <row r="1164" spans="1:133" s="76" customFormat="1" ht="17" x14ac:dyDescent="0.2">
      <c r="A1164" s="100" t="str">
        <f>CONCATENATE(E1164," ",F1164)</f>
        <v>Homotherium  serum</v>
      </c>
      <c r="B1164" s="69" t="s">
        <v>1643</v>
      </c>
      <c r="C1164" s="69" t="s">
        <v>1586</v>
      </c>
      <c r="D1164" s="69" t="s">
        <v>2340</v>
      </c>
      <c r="E1164" s="106" t="s">
        <v>1641</v>
      </c>
      <c r="F1164" s="106" t="s">
        <v>1642</v>
      </c>
      <c r="G1164" s="69">
        <v>933</v>
      </c>
      <c r="H1164" s="69">
        <v>3353</v>
      </c>
      <c r="I1164" s="69" t="s">
        <v>1309</v>
      </c>
      <c r="J1164" s="8" t="s">
        <v>412</v>
      </c>
      <c r="K1164" s="69" t="s">
        <v>175</v>
      </c>
      <c r="L1164" s="175"/>
      <c r="M1164" s="99"/>
      <c r="N1164" s="61">
        <v>29.62</v>
      </c>
      <c r="O1164" s="61">
        <v>-98.37</v>
      </c>
      <c r="P1164" s="99">
        <v>126.402078446346</v>
      </c>
      <c r="Q1164" s="69" t="s">
        <v>207</v>
      </c>
      <c r="R1164" s="69" t="s">
        <v>2363</v>
      </c>
      <c r="S1164" s="69"/>
      <c r="T1164" s="69" t="s">
        <v>171</v>
      </c>
      <c r="U1164" s="63" t="s">
        <v>13</v>
      </c>
      <c r="V1164" s="63"/>
      <c r="W1164" s="105"/>
      <c r="X1164" s="61">
        <v>28.45</v>
      </c>
      <c r="Y1164" s="61">
        <v>9.67</v>
      </c>
      <c r="Z1164" s="63"/>
      <c r="AA1164" s="137"/>
      <c r="AB1164" s="135"/>
      <c r="AC1164" s="105"/>
      <c r="AD1164" s="69" t="s">
        <v>1667</v>
      </c>
      <c r="AE1164" s="63"/>
      <c r="AF1164" s="63"/>
      <c r="BK1164" s="10"/>
      <c r="BL1164" s="10"/>
      <c r="BM1164" s="10"/>
      <c r="BN1164" s="10"/>
      <c r="BO1164" s="10"/>
      <c r="BP1164" s="10"/>
      <c r="BQ1164" s="10"/>
      <c r="BR1164" s="10"/>
      <c r="BS1164" s="10"/>
      <c r="BT1164" s="10"/>
      <c r="BU1164" s="10"/>
      <c r="BV1164" s="10"/>
      <c r="BW1164" s="10"/>
      <c r="BX1164" s="10"/>
      <c r="BY1164" s="10"/>
      <c r="BZ1164" s="10"/>
      <c r="CA1164" s="10"/>
      <c r="CB1164" s="10"/>
      <c r="CC1164" s="10"/>
      <c r="CD1164" s="10"/>
      <c r="CE1164" s="10"/>
      <c r="CF1164" s="10"/>
      <c r="CG1164" s="10"/>
      <c r="CH1164" s="10"/>
      <c r="CI1164" s="10"/>
      <c r="CJ1164" s="10"/>
      <c r="CK1164" s="10"/>
      <c r="CL1164" s="10"/>
      <c r="CM1164" s="10"/>
      <c r="CN1164" s="10"/>
      <c r="CO1164" s="10"/>
      <c r="CP1164" s="10"/>
      <c r="CQ1164" s="10"/>
      <c r="CR1164" s="10"/>
      <c r="CS1164" s="10"/>
      <c r="CT1164" s="10"/>
      <c r="CU1164" s="10"/>
      <c r="CV1164" s="10"/>
      <c r="CW1164" s="10"/>
      <c r="CX1164" s="10"/>
      <c r="CY1164" s="10"/>
      <c r="CZ1164" s="10"/>
      <c r="DA1164" s="10"/>
      <c r="DB1164" s="10"/>
      <c r="DC1164" s="10"/>
      <c r="DD1164" s="10"/>
      <c r="DE1164" s="10"/>
      <c r="DF1164" s="10"/>
      <c r="DG1164" s="10"/>
      <c r="DH1164" s="10"/>
      <c r="DI1164" s="10"/>
      <c r="DJ1164" s="10"/>
      <c r="DK1164" s="10"/>
      <c r="DL1164" s="10"/>
      <c r="DM1164" s="10"/>
      <c r="DN1164" s="10"/>
      <c r="DO1164" s="10"/>
      <c r="DP1164" s="10"/>
      <c r="DQ1164" s="10"/>
      <c r="DR1164" s="10"/>
      <c r="DS1164" s="10"/>
      <c r="DT1164" s="10"/>
      <c r="DU1164" s="10"/>
      <c r="DV1164" s="10"/>
      <c r="DW1164" s="10"/>
      <c r="DX1164" s="10"/>
      <c r="DY1164" s="10"/>
      <c r="DZ1164" s="10"/>
      <c r="EA1164" s="10"/>
      <c r="EB1164" s="10"/>
      <c r="EC1164" s="10"/>
    </row>
    <row r="1165" spans="1:133" s="76" customFormat="1" ht="17" x14ac:dyDescent="0.2">
      <c r="A1165" s="100" t="str">
        <f>CONCATENATE(E1165," ",F1165)</f>
        <v>Homotherium  serum</v>
      </c>
      <c r="B1165" s="69" t="s">
        <v>1643</v>
      </c>
      <c r="C1165" s="69" t="s">
        <v>1586</v>
      </c>
      <c r="D1165" s="69" t="s">
        <v>2340</v>
      </c>
      <c r="E1165" s="106" t="s">
        <v>1641</v>
      </c>
      <c r="F1165" s="106" t="s">
        <v>1642</v>
      </c>
      <c r="G1165" s="69">
        <v>933</v>
      </c>
      <c r="H1165" s="69">
        <v>3512</v>
      </c>
      <c r="I1165" s="69" t="s">
        <v>1309</v>
      </c>
      <c r="J1165" s="8" t="s">
        <v>412</v>
      </c>
      <c r="K1165" s="69" t="s">
        <v>175</v>
      </c>
      <c r="L1165" s="175"/>
      <c r="M1165" s="99"/>
      <c r="N1165" s="61">
        <v>29.62</v>
      </c>
      <c r="O1165" s="61">
        <v>-98.37</v>
      </c>
      <c r="P1165" s="99">
        <v>126.402078446346</v>
      </c>
      <c r="Q1165" s="69" t="s">
        <v>207</v>
      </c>
      <c r="R1165" s="69" t="s">
        <v>2363</v>
      </c>
      <c r="S1165" s="69"/>
      <c r="T1165" s="69" t="s">
        <v>166</v>
      </c>
      <c r="U1165" s="63" t="s">
        <v>13</v>
      </c>
      <c r="V1165" s="63"/>
      <c r="W1165" s="105"/>
      <c r="X1165" s="61">
        <v>26.74</v>
      </c>
      <c r="Y1165" s="61">
        <v>10.8</v>
      </c>
      <c r="Z1165" s="63"/>
      <c r="AA1165" s="137"/>
      <c r="AB1165" s="135"/>
      <c r="AC1165" s="105"/>
      <c r="AD1165" s="69"/>
      <c r="AE1165" s="63"/>
      <c r="AF1165" s="63"/>
      <c r="BK1165" s="10"/>
      <c r="BL1165" s="10"/>
      <c r="BM1165" s="10"/>
      <c r="BN1165" s="10"/>
      <c r="BO1165" s="10"/>
      <c r="BP1165" s="10"/>
      <c r="BQ1165" s="10"/>
      <c r="BR1165" s="10"/>
      <c r="BS1165" s="10"/>
      <c r="BT1165" s="10"/>
      <c r="BU1165" s="10"/>
      <c r="BV1165" s="10"/>
      <c r="BW1165" s="10"/>
      <c r="BX1165" s="10"/>
      <c r="BY1165" s="10"/>
      <c r="BZ1165" s="10"/>
      <c r="CA1165" s="10"/>
      <c r="CB1165" s="10"/>
      <c r="CC1165" s="10"/>
      <c r="CD1165" s="10"/>
      <c r="CE1165" s="10"/>
      <c r="CF1165" s="10"/>
      <c r="CG1165" s="10"/>
      <c r="CH1165" s="10"/>
      <c r="CI1165" s="10"/>
      <c r="CJ1165" s="10"/>
      <c r="CK1165" s="10"/>
      <c r="CL1165" s="10"/>
      <c r="CM1165" s="10"/>
      <c r="CN1165" s="10"/>
      <c r="CO1165" s="10"/>
      <c r="CP1165" s="10"/>
      <c r="CQ1165" s="10"/>
      <c r="CR1165" s="10"/>
      <c r="CS1165" s="10"/>
      <c r="CT1165" s="10"/>
      <c r="CU1165" s="10"/>
      <c r="CV1165" s="10"/>
      <c r="CW1165" s="10"/>
      <c r="CX1165" s="10"/>
      <c r="CY1165" s="10"/>
      <c r="CZ1165" s="10"/>
      <c r="DA1165" s="10"/>
      <c r="DB1165" s="10"/>
      <c r="DC1165" s="10"/>
      <c r="DD1165" s="10"/>
      <c r="DE1165" s="10"/>
      <c r="DF1165" s="10"/>
      <c r="DG1165" s="10"/>
      <c r="DH1165" s="10"/>
      <c r="DI1165" s="10"/>
      <c r="DJ1165" s="10"/>
      <c r="DK1165" s="10"/>
      <c r="DL1165" s="10"/>
      <c r="DM1165" s="10"/>
      <c r="DN1165" s="10"/>
      <c r="DO1165" s="10"/>
      <c r="DP1165" s="10"/>
      <c r="DQ1165" s="10"/>
      <c r="DR1165" s="10"/>
      <c r="DS1165" s="10"/>
      <c r="DT1165" s="10"/>
      <c r="DU1165" s="10"/>
      <c r="DV1165" s="10"/>
      <c r="DW1165" s="10"/>
      <c r="DX1165" s="10"/>
      <c r="DY1165" s="10"/>
      <c r="DZ1165" s="10"/>
      <c r="EA1165" s="10"/>
      <c r="EB1165" s="10"/>
      <c r="EC1165" s="10"/>
    </row>
    <row r="1166" spans="1:133" s="76" customFormat="1" ht="17" x14ac:dyDescent="0.2">
      <c r="A1166" s="100" t="str">
        <f>CONCATENATE(E1166," ",F1166)</f>
        <v>Homotherium  serum</v>
      </c>
      <c r="B1166" s="69" t="s">
        <v>1643</v>
      </c>
      <c r="C1166" s="69" t="s">
        <v>1586</v>
      </c>
      <c r="D1166" s="69" t="s">
        <v>2340</v>
      </c>
      <c r="E1166" s="106" t="s">
        <v>1641</v>
      </c>
      <c r="F1166" s="106" t="s">
        <v>1642</v>
      </c>
      <c r="G1166" s="69">
        <v>933</v>
      </c>
      <c r="H1166" s="69">
        <v>3533</v>
      </c>
      <c r="I1166" s="69" t="s">
        <v>1309</v>
      </c>
      <c r="J1166" s="8" t="s">
        <v>412</v>
      </c>
      <c r="K1166" s="69" t="s">
        <v>175</v>
      </c>
      <c r="L1166" s="175"/>
      <c r="M1166" s="99"/>
      <c r="N1166" s="61">
        <v>29.62</v>
      </c>
      <c r="O1166" s="61">
        <v>-98.37</v>
      </c>
      <c r="P1166" s="99">
        <v>126.402078446346</v>
      </c>
      <c r="Q1166" s="69" t="s">
        <v>207</v>
      </c>
      <c r="R1166" s="69" t="s">
        <v>2363</v>
      </c>
      <c r="S1166" s="69"/>
      <c r="T1166" s="69" t="s">
        <v>171</v>
      </c>
      <c r="U1166" s="63" t="s">
        <v>13</v>
      </c>
      <c r="V1166" s="63"/>
      <c r="W1166" s="105"/>
      <c r="X1166" s="61">
        <v>29.69</v>
      </c>
      <c r="Y1166" s="61">
        <v>11.26</v>
      </c>
      <c r="Z1166" s="63"/>
      <c r="AA1166" s="137"/>
      <c r="AB1166" s="135"/>
      <c r="AC1166" s="105"/>
      <c r="AD1166" s="69" t="s">
        <v>1667</v>
      </c>
      <c r="AE1166" s="63"/>
      <c r="AF1166" s="63"/>
      <c r="BK1166" s="10"/>
      <c r="BL1166" s="10"/>
      <c r="BM1166" s="10"/>
      <c r="BN1166" s="10"/>
      <c r="BO1166" s="10"/>
      <c r="BP1166" s="10"/>
      <c r="BQ1166" s="10"/>
      <c r="BR1166" s="10"/>
      <c r="BS1166" s="10"/>
      <c r="BT1166" s="10"/>
      <c r="BU1166" s="10"/>
      <c r="BV1166" s="10"/>
      <c r="BW1166" s="10"/>
      <c r="BX1166" s="10"/>
      <c r="BY1166" s="10"/>
      <c r="BZ1166" s="10"/>
      <c r="CA1166" s="10"/>
      <c r="CB1166" s="10"/>
      <c r="CC1166" s="10"/>
      <c r="CD1166" s="10"/>
      <c r="CE1166" s="10"/>
      <c r="CF1166" s="10"/>
      <c r="CG1166" s="10"/>
      <c r="CH1166" s="10"/>
      <c r="CI1166" s="10"/>
      <c r="CJ1166" s="10"/>
      <c r="CK1166" s="10"/>
      <c r="CL1166" s="10"/>
      <c r="CM1166" s="10"/>
      <c r="CN1166" s="10"/>
      <c r="CO1166" s="10"/>
      <c r="CP1166" s="10"/>
      <c r="CQ1166" s="10"/>
      <c r="CR1166" s="10"/>
      <c r="CS1166" s="10"/>
      <c r="CT1166" s="10"/>
      <c r="CU1166" s="10"/>
      <c r="CV1166" s="10"/>
      <c r="CW1166" s="10"/>
      <c r="CX1166" s="10"/>
      <c r="CY1166" s="10"/>
      <c r="CZ1166" s="10"/>
      <c r="DA1166" s="10"/>
      <c r="DB1166" s="10"/>
      <c r="DC1166" s="10"/>
      <c r="DD1166" s="10"/>
      <c r="DE1166" s="10"/>
      <c r="DF1166" s="10"/>
      <c r="DG1166" s="10"/>
      <c r="DH1166" s="10"/>
      <c r="DI1166" s="10"/>
      <c r="DJ1166" s="10"/>
      <c r="DK1166" s="10"/>
      <c r="DL1166" s="10"/>
      <c r="DM1166" s="10"/>
      <c r="DN1166" s="10"/>
      <c r="DO1166" s="10"/>
      <c r="DP1166" s="10"/>
      <c r="DQ1166" s="10"/>
      <c r="DR1166" s="10"/>
      <c r="DS1166" s="10"/>
      <c r="DT1166" s="10"/>
      <c r="DU1166" s="10"/>
      <c r="DV1166" s="10"/>
      <c r="DW1166" s="10"/>
      <c r="DX1166" s="10"/>
      <c r="DY1166" s="10"/>
      <c r="DZ1166" s="10"/>
      <c r="EA1166" s="10"/>
      <c r="EB1166" s="10"/>
      <c r="EC1166" s="10"/>
    </row>
    <row r="1167" spans="1:133" s="76" customFormat="1" ht="17" x14ac:dyDescent="0.2">
      <c r="A1167" s="100" t="str">
        <f>CONCATENATE(E1167," ",F1167)</f>
        <v>Homotherium  serum</v>
      </c>
      <c r="B1167" s="69" t="s">
        <v>1643</v>
      </c>
      <c r="C1167" s="69" t="s">
        <v>1586</v>
      </c>
      <c r="D1167" s="69" t="s">
        <v>2340</v>
      </c>
      <c r="E1167" s="106" t="s">
        <v>1641</v>
      </c>
      <c r="F1167" s="106" t="s">
        <v>1642</v>
      </c>
      <c r="G1167" s="69">
        <v>933</v>
      </c>
      <c r="H1167" s="69">
        <v>3919</v>
      </c>
      <c r="I1167" s="69" t="s">
        <v>1309</v>
      </c>
      <c r="J1167" s="8" t="s">
        <v>412</v>
      </c>
      <c r="K1167" s="69" t="s">
        <v>175</v>
      </c>
      <c r="L1167" s="175"/>
      <c r="M1167" s="99"/>
      <c r="N1167" s="61">
        <v>29.62</v>
      </c>
      <c r="O1167" s="61">
        <v>-98.37</v>
      </c>
      <c r="P1167" s="99">
        <v>126.402078446346</v>
      </c>
      <c r="Q1167" s="69" t="s">
        <v>207</v>
      </c>
      <c r="R1167" s="69" t="s">
        <v>2363</v>
      </c>
      <c r="S1167" s="69"/>
      <c r="T1167" s="69" t="s">
        <v>171</v>
      </c>
      <c r="U1167" s="63" t="s">
        <v>13</v>
      </c>
      <c r="V1167" s="63"/>
      <c r="W1167" s="105"/>
      <c r="X1167" s="61">
        <v>26.83</v>
      </c>
      <c r="Y1167" s="61">
        <v>10.1</v>
      </c>
      <c r="Z1167" s="63"/>
      <c r="AA1167" s="137"/>
      <c r="AB1167" s="135"/>
      <c r="AC1167" s="105"/>
      <c r="AD1167" s="69"/>
      <c r="AE1167" s="63"/>
      <c r="AF1167" s="63"/>
      <c r="BK1167" s="10"/>
      <c r="BL1167" s="10"/>
      <c r="BM1167" s="10"/>
      <c r="BN1167" s="10"/>
      <c r="BO1167" s="10"/>
      <c r="BP1167" s="10"/>
      <c r="BQ1167" s="10"/>
      <c r="BR1167" s="10"/>
      <c r="BS1167" s="10"/>
      <c r="BT1167" s="10"/>
      <c r="BU1167" s="10"/>
      <c r="BV1167" s="10"/>
      <c r="BW1167" s="10"/>
      <c r="BX1167" s="10"/>
      <c r="BY1167" s="10"/>
      <c r="BZ1167" s="10"/>
      <c r="CA1167" s="10"/>
      <c r="CB1167" s="10"/>
      <c r="CC1167" s="10"/>
      <c r="CD1167" s="10"/>
      <c r="CE1167" s="10"/>
      <c r="CF1167" s="10"/>
      <c r="CG1167" s="10"/>
      <c r="CH1167" s="10"/>
      <c r="CI1167" s="10"/>
      <c r="CJ1167" s="10"/>
      <c r="CK1167" s="10"/>
      <c r="CL1167" s="10"/>
      <c r="CM1167" s="10"/>
      <c r="CN1167" s="10"/>
      <c r="CO1167" s="10"/>
      <c r="CP1167" s="10"/>
      <c r="CQ1167" s="10"/>
      <c r="CR1167" s="10"/>
      <c r="CS1167" s="10"/>
      <c r="CT1167" s="10"/>
      <c r="CU1167" s="10"/>
      <c r="CV1167" s="10"/>
      <c r="CW1167" s="10"/>
      <c r="CX1167" s="10"/>
      <c r="CY1167" s="10"/>
      <c r="CZ1167" s="10"/>
      <c r="DA1167" s="10"/>
      <c r="DB1167" s="10"/>
      <c r="DC1167" s="10"/>
      <c r="DD1167" s="10"/>
      <c r="DE1167" s="10"/>
      <c r="DF1167" s="10"/>
      <c r="DG1167" s="10"/>
      <c r="DH1167" s="10"/>
      <c r="DI1167" s="10"/>
      <c r="DJ1167" s="10"/>
      <c r="DK1167" s="10"/>
      <c r="DL1167" s="10"/>
      <c r="DM1167" s="10"/>
      <c r="DN1167" s="10"/>
      <c r="DO1167" s="10"/>
      <c r="DP1167" s="10"/>
      <c r="DQ1167" s="10"/>
      <c r="DR1167" s="10"/>
      <c r="DS1167" s="10"/>
      <c r="DT1167" s="10"/>
      <c r="DU1167" s="10"/>
      <c r="DV1167" s="10"/>
      <c r="DW1167" s="10"/>
      <c r="DX1167" s="10"/>
      <c r="DY1167" s="10"/>
      <c r="DZ1167" s="10"/>
      <c r="EA1167" s="10"/>
      <c r="EB1167" s="10"/>
      <c r="EC1167" s="10"/>
    </row>
    <row r="1168" spans="1:133" s="76" customFormat="1" ht="17" x14ac:dyDescent="0.2">
      <c r="A1168" s="100" t="str">
        <f>CONCATENATE(E1168," ",F1168)</f>
        <v>Homotherium  serum</v>
      </c>
      <c r="B1168" s="69" t="s">
        <v>1666</v>
      </c>
      <c r="C1168" s="69" t="s">
        <v>1586</v>
      </c>
      <c r="D1168" s="69" t="s">
        <v>2340</v>
      </c>
      <c r="E1168" s="106" t="s">
        <v>1641</v>
      </c>
      <c r="F1168" s="106" t="s">
        <v>1642</v>
      </c>
      <c r="G1168" s="69">
        <v>933</v>
      </c>
      <c r="H1168" s="69">
        <v>2291</v>
      </c>
      <c r="I1168" s="69" t="s">
        <v>1309</v>
      </c>
      <c r="J1168" s="8" t="s">
        <v>412</v>
      </c>
      <c r="K1168" s="69" t="s">
        <v>175</v>
      </c>
      <c r="L1168" s="175"/>
      <c r="M1168" s="99"/>
      <c r="N1168" s="61">
        <v>29.62</v>
      </c>
      <c r="O1168" s="61">
        <v>-98.37</v>
      </c>
      <c r="P1168" s="99">
        <v>126.402078446346</v>
      </c>
      <c r="Q1168" s="69" t="s">
        <v>207</v>
      </c>
      <c r="R1168" s="69" t="s">
        <v>2363</v>
      </c>
      <c r="S1168" s="69"/>
      <c r="T1168" s="69" t="s">
        <v>166</v>
      </c>
      <c r="U1168" s="63" t="s">
        <v>13</v>
      </c>
      <c r="V1168" s="63"/>
      <c r="W1168" s="105"/>
      <c r="X1168" s="61">
        <v>26.68</v>
      </c>
      <c r="Y1168" s="61">
        <v>10.5</v>
      </c>
      <c r="Z1168" s="63"/>
      <c r="AA1168" s="137"/>
      <c r="AB1168" s="135"/>
      <c r="AC1168" s="105"/>
      <c r="AD1168" s="69" t="s">
        <v>2216</v>
      </c>
      <c r="AE1168" s="63"/>
      <c r="AF1168" s="63"/>
      <c r="BK1168" s="10"/>
      <c r="BL1168" s="10"/>
      <c r="BM1168" s="10"/>
      <c r="BN1168" s="10"/>
      <c r="BO1168" s="10"/>
      <c r="BP1168" s="10"/>
      <c r="BQ1168" s="10"/>
      <c r="BR1168" s="10"/>
      <c r="BS1168" s="10"/>
      <c r="BT1168" s="10"/>
      <c r="BU1168" s="10"/>
      <c r="BV1168" s="10"/>
      <c r="BW1168" s="10"/>
      <c r="BX1168" s="10"/>
      <c r="BY1168" s="10"/>
      <c r="BZ1168" s="10"/>
      <c r="CA1168" s="10"/>
      <c r="CB1168" s="10"/>
      <c r="CC1168" s="10"/>
      <c r="CD1168" s="10"/>
      <c r="CE1168" s="10"/>
      <c r="CF1168" s="10"/>
      <c r="CG1168" s="10"/>
      <c r="CH1168" s="10"/>
      <c r="CI1168" s="10"/>
      <c r="CJ1168" s="10"/>
      <c r="CK1168" s="10"/>
      <c r="CL1168" s="10"/>
      <c r="CM1168" s="10"/>
      <c r="CN1168" s="10"/>
      <c r="CO1168" s="10"/>
      <c r="CP1168" s="10"/>
      <c r="CQ1168" s="10"/>
      <c r="CR1168" s="10"/>
      <c r="CS1168" s="10"/>
      <c r="CT1168" s="10"/>
      <c r="CU1168" s="10"/>
      <c r="CV1168" s="10"/>
      <c r="CW1168" s="10"/>
      <c r="CX1168" s="10"/>
      <c r="CY1168" s="10"/>
      <c r="CZ1168" s="10"/>
      <c r="DA1168" s="10"/>
      <c r="DB1168" s="10"/>
      <c r="DC1168" s="10"/>
      <c r="DD1168" s="10"/>
      <c r="DE1168" s="10"/>
      <c r="DF1168" s="10"/>
      <c r="DG1168" s="10"/>
      <c r="DH1168" s="10"/>
      <c r="DI1168" s="10"/>
      <c r="DJ1168" s="10"/>
      <c r="DK1168" s="10"/>
      <c r="DL1168" s="10"/>
      <c r="DM1168" s="10"/>
      <c r="DN1168" s="10"/>
      <c r="DO1168" s="10"/>
      <c r="DP1168" s="10"/>
      <c r="DQ1168" s="10"/>
      <c r="DR1168" s="10"/>
      <c r="DS1168" s="10"/>
      <c r="DT1168" s="10"/>
      <c r="DU1168" s="10"/>
      <c r="DV1168" s="10"/>
      <c r="DW1168" s="10"/>
      <c r="DX1168" s="10"/>
      <c r="DY1168" s="10"/>
      <c r="DZ1168" s="10"/>
      <c r="EA1168" s="10"/>
      <c r="EB1168" s="10"/>
      <c r="EC1168" s="10"/>
    </row>
    <row r="1169" spans="1:133" s="76" customFormat="1" ht="17" x14ac:dyDescent="0.2">
      <c r="A1169" s="100" t="str">
        <f>CONCATENATE(E1169," ",F1169)</f>
        <v>Homotherium  serum</v>
      </c>
      <c r="B1169" s="69" t="s">
        <v>1666</v>
      </c>
      <c r="C1169" s="69" t="s">
        <v>1586</v>
      </c>
      <c r="D1169" s="69" t="s">
        <v>2340</v>
      </c>
      <c r="E1169" s="106" t="s">
        <v>1641</v>
      </c>
      <c r="F1169" s="106" t="s">
        <v>1642</v>
      </c>
      <c r="G1169" s="69">
        <v>933</v>
      </c>
      <c r="H1169" s="69">
        <v>608</v>
      </c>
      <c r="I1169" s="69" t="s">
        <v>1309</v>
      </c>
      <c r="J1169" s="8" t="s">
        <v>412</v>
      </c>
      <c r="K1169" s="69" t="s">
        <v>175</v>
      </c>
      <c r="L1169" s="175"/>
      <c r="M1169" s="99"/>
      <c r="N1169" s="61">
        <v>29.62</v>
      </c>
      <c r="O1169" s="61">
        <v>-98.37</v>
      </c>
      <c r="P1169" s="99">
        <v>126.402078446346</v>
      </c>
      <c r="Q1169" s="69" t="s">
        <v>2214</v>
      </c>
      <c r="R1169" s="69" t="s">
        <v>2372</v>
      </c>
      <c r="S1169" s="69"/>
      <c r="T1169" s="69" t="s">
        <v>166</v>
      </c>
      <c r="U1169" s="63" t="s">
        <v>13</v>
      </c>
      <c r="V1169" s="63"/>
      <c r="W1169" s="105"/>
      <c r="X1169" s="61">
        <v>19.18</v>
      </c>
      <c r="Y1169" s="61">
        <v>9.07</v>
      </c>
      <c r="Z1169" s="63"/>
      <c r="AA1169" s="137"/>
      <c r="AB1169" s="135"/>
      <c r="AC1169" s="105"/>
      <c r="AD1169" s="69"/>
      <c r="AE1169" s="190"/>
      <c r="AF1169" s="190"/>
      <c r="AG1169" s="197"/>
      <c r="AH1169" s="197"/>
      <c r="AI1169" s="197"/>
      <c r="AJ1169" s="197"/>
      <c r="AK1169" s="197"/>
      <c r="AL1169" s="197"/>
      <c r="AM1169" s="197"/>
      <c r="AN1169" s="197"/>
      <c r="AO1169" s="197"/>
      <c r="AP1169" s="197"/>
      <c r="AQ1169" s="197"/>
      <c r="AR1169" s="197"/>
      <c r="AS1169" s="197"/>
      <c r="AT1169" s="197"/>
      <c r="AU1169" s="197"/>
      <c r="AV1169" s="197"/>
      <c r="AW1169" s="197"/>
      <c r="AX1169" s="197"/>
      <c r="AY1169" s="197"/>
      <c r="AZ1169" s="197"/>
      <c r="BA1169" s="197"/>
      <c r="BB1169" s="197"/>
      <c r="BC1169" s="197"/>
      <c r="BD1169" s="197"/>
      <c r="BE1169" s="197"/>
      <c r="BF1169" s="197"/>
      <c r="BG1169" s="197"/>
      <c r="BH1169" s="197"/>
      <c r="BI1169" s="197"/>
      <c r="BJ1169" s="197"/>
      <c r="BK1169" s="197"/>
      <c r="BL1169" s="197"/>
      <c r="BM1169" s="197"/>
      <c r="BN1169" s="197"/>
      <c r="BO1169" s="197"/>
      <c r="BP1169" s="197"/>
      <c r="BQ1169" s="197"/>
      <c r="BR1169" s="197"/>
      <c r="BS1169" s="197"/>
      <c r="BT1169" s="197"/>
      <c r="BU1169" s="197"/>
      <c r="BV1169" s="197"/>
      <c r="BW1169" s="197"/>
      <c r="BX1169" s="197"/>
      <c r="BY1169" s="197"/>
      <c r="BZ1169" s="197"/>
      <c r="CA1169" s="197"/>
      <c r="CB1169" s="197"/>
      <c r="CC1169" s="197"/>
      <c r="CD1169" s="197"/>
      <c r="CE1169" s="197"/>
      <c r="CF1169" s="197"/>
      <c r="CG1169" s="197"/>
      <c r="CH1169" s="197"/>
      <c r="CI1169" s="197"/>
      <c r="CJ1169" s="197"/>
      <c r="CK1169" s="197"/>
      <c r="CL1169" s="197"/>
      <c r="CM1169" s="197"/>
      <c r="CN1169" s="197"/>
      <c r="CO1169" s="197"/>
      <c r="CP1169" s="197"/>
      <c r="CQ1169" s="197"/>
      <c r="CR1169" s="197"/>
      <c r="CS1169" s="197"/>
      <c r="CT1169" s="197"/>
      <c r="CU1169" s="197"/>
      <c r="CV1169" s="197"/>
      <c r="CW1169" s="197"/>
      <c r="CX1169" s="197"/>
      <c r="CY1169" s="197"/>
      <c r="CZ1169" s="197"/>
      <c r="DA1169" s="197"/>
      <c r="DB1169" s="197"/>
      <c r="DC1169" s="197"/>
      <c r="DD1169" s="197"/>
      <c r="DE1169" s="197"/>
      <c r="DF1169" s="197"/>
      <c r="DG1169" s="197"/>
      <c r="DH1169" s="197"/>
      <c r="DI1169" s="197"/>
      <c r="DJ1169" s="197"/>
      <c r="DK1169" s="197"/>
      <c r="DL1169" s="197"/>
      <c r="DM1169" s="197"/>
      <c r="DN1169" s="197"/>
      <c r="DO1169" s="197"/>
      <c r="DP1169" s="197"/>
      <c r="DQ1169" s="197"/>
      <c r="DR1169" s="197"/>
      <c r="DS1169" s="197"/>
      <c r="DT1169" s="197"/>
      <c r="DU1169" s="197"/>
      <c r="DV1169" s="197"/>
      <c r="DW1169" s="197"/>
      <c r="DX1169" s="197"/>
      <c r="DY1169" s="197"/>
      <c r="DZ1169" s="197"/>
      <c r="EA1169" s="10"/>
      <c r="EB1169" s="10"/>
      <c r="EC1169" s="10"/>
    </row>
    <row r="1170" spans="1:133" s="76" customFormat="1" ht="17" x14ac:dyDescent="0.2">
      <c r="A1170" s="100" t="str">
        <f>CONCATENATE(E1170," ",F1170)</f>
        <v>Homotherium  serum</v>
      </c>
      <c r="B1170" s="69" t="s">
        <v>1666</v>
      </c>
      <c r="C1170" s="69" t="s">
        <v>1586</v>
      </c>
      <c r="D1170" s="69" t="s">
        <v>2340</v>
      </c>
      <c r="E1170" s="106" t="s">
        <v>1641</v>
      </c>
      <c r="F1170" s="106" t="s">
        <v>1642</v>
      </c>
      <c r="G1170" s="69">
        <v>933</v>
      </c>
      <c r="H1170" s="69">
        <v>1460</v>
      </c>
      <c r="I1170" s="69" t="s">
        <v>1309</v>
      </c>
      <c r="J1170" s="8" t="s">
        <v>412</v>
      </c>
      <c r="K1170" s="69" t="s">
        <v>175</v>
      </c>
      <c r="L1170" s="175"/>
      <c r="M1170" s="99"/>
      <c r="N1170" s="61">
        <v>29.62</v>
      </c>
      <c r="O1170" s="61">
        <v>-98.37</v>
      </c>
      <c r="P1170" s="99">
        <v>126.402078446346</v>
      </c>
      <c r="Q1170" s="69" t="s">
        <v>377</v>
      </c>
      <c r="R1170" s="69" t="s">
        <v>2372</v>
      </c>
      <c r="S1170" s="69"/>
      <c r="T1170" s="69" t="s">
        <v>171</v>
      </c>
      <c r="U1170" s="63" t="s">
        <v>13</v>
      </c>
      <c r="V1170" s="63"/>
      <c r="W1170" s="105"/>
      <c r="X1170" s="61">
        <v>18.489999999999998</v>
      </c>
      <c r="Y1170" s="61">
        <v>8.51</v>
      </c>
      <c r="Z1170" s="63"/>
      <c r="AA1170" s="137"/>
      <c r="AB1170" s="135"/>
      <c r="AC1170" s="105"/>
      <c r="AD1170" s="69"/>
      <c r="AE1170" s="190"/>
      <c r="AF1170" s="190"/>
      <c r="AG1170" s="197"/>
      <c r="AH1170" s="197"/>
      <c r="AI1170" s="197"/>
      <c r="AJ1170" s="197"/>
      <c r="AK1170" s="197"/>
      <c r="AL1170" s="197"/>
      <c r="AM1170" s="197"/>
      <c r="AN1170" s="197"/>
      <c r="AO1170" s="197"/>
      <c r="AP1170" s="197"/>
      <c r="AQ1170" s="197"/>
      <c r="AR1170" s="197"/>
      <c r="AS1170" s="197"/>
      <c r="AT1170" s="197"/>
      <c r="AU1170" s="197"/>
      <c r="AV1170" s="197"/>
      <c r="AW1170" s="197"/>
      <c r="AX1170" s="197"/>
      <c r="AY1170" s="197"/>
      <c r="AZ1170" s="197"/>
      <c r="BA1170" s="197"/>
      <c r="BB1170" s="197"/>
      <c r="BC1170" s="197"/>
      <c r="BD1170" s="197"/>
      <c r="BE1170" s="197"/>
      <c r="BF1170" s="197"/>
      <c r="BG1170" s="197"/>
      <c r="BH1170" s="197"/>
      <c r="BI1170" s="197"/>
      <c r="BJ1170" s="197"/>
      <c r="BK1170" s="197"/>
      <c r="BL1170" s="197"/>
      <c r="BM1170" s="197"/>
      <c r="BN1170" s="197"/>
      <c r="BO1170" s="197"/>
      <c r="BP1170" s="197"/>
      <c r="BQ1170" s="197"/>
      <c r="BR1170" s="197"/>
      <c r="BS1170" s="197"/>
      <c r="BT1170" s="197"/>
      <c r="BU1170" s="197"/>
      <c r="BV1170" s="197"/>
      <c r="BW1170" s="197"/>
      <c r="BX1170" s="197"/>
      <c r="BY1170" s="197"/>
      <c r="BZ1170" s="197"/>
      <c r="CA1170" s="197"/>
      <c r="CB1170" s="197"/>
      <c r="CC1170" s="197"/>
      <c r="CD1170" s="197"/>
      <c r="CE1170" s="197"/>
      <c r="CF1170" s="197"/>
      <c r="CG1170" s="197"/>
      <c r="CH1170" s="197"/>
      <c r="CI1170" s="197"/>
      <c r="CJ1170" s="197"/>
      <c r="CK1170" s="197"/>
      <c r="CL1170" s="197"/>
      <c r="CM1170" s="197"/>
      <c r="CN1170" s="197"/>
      <c r="CO1170" s="197"/>
      <c r="CP1170" s="197"/>
      <c r="CQ1170" s="197"/>
      <c r="CR1170" s="197"/>
      <c r="CS1170" s="197"/>
      <c r="CT1170" s="197"/>
      <c r="CU1170" s="197"/>
      <c r="CV1170" s="197"/>
      <c r="CW1170" s="197"/>
      <c r="CX1170" s="197"/>
      <c r="CY1170" s="197"/>
      <c r="CZ1170" s="197"/>
      <c r="DA1170" s="197"/>
      <c r="DB1170" s="197"/>
      <c r="DC1170" s="197"/>
      <c r="DD1170" s="197"/>
      <c r="DE1170" s="197"/>
      <c r="DF1170" s="197"/>
      <c r="DG1170" s="197"/>
      <c r="DH1170" s="197"/>
      <c r="DI1170" s="197"/>
      <c r="DJ1170" s="197"/>
      <c r="DK1170" s="197"/>
      <c r="DL1170" s="197"/>
      <c r="DM1170" s="197"/>
      <c r="DN1170" s="197"/>
      <c r="DO1170" s="197"/>
      <c r="DP1170" s="197"/>
      <c r="DQ1170" s="197"/>
      <c r="DR1170" s="197"/>
      <c r="DS1170" s="197"/>
      <c r="DT1170" s="197"/>
      <c r="DU1170" s="197"/>
      <c r="DV1170" s="197"/>
      <c r="DW1170" s="197"/>
      <c r="DX1170" s="197"/>
      <c r="DY1170" s="197"/>
      <c r="DZ1170" s="197"/>
      <c r="EA1170" s="10"/>
      <c r="EB1170" s="10"/>
      <c r="EC1170" s="10"/>
    </row>
    <row r="1171" spans="1:133" s="76" customFormat="1" ht="17" x14ac:dyDescent="0.2">
      <c r="A1171" s="100" t="str">
        <f>CONCATENATE(E1171," ",F1171)</f>
        <v>Homotherium  serum</v>
      </c>
      <c r="B1171" s="69" t="s">
        <v>1666</v>
      </c>
      <c r="C1171" s="69" t="s">
        <v>1586</v>
      </c>
      <c r="D1171" s="69" t="s">
        <v>2340</v>
      </c>
      <c r="E1171" s="106" t="s">
        <v>1641</v>
      </c>
      <c r="F1171" s="106" t="s">
        <v>1642</v>
      </c>
      <c r="G1171" s="69">
        <v>933</v>
      </c>
      <c r="H1171" s="69">
        <v>3423</v>
      </c>
      <c r="I1171" s="69" t="s">
        <v>1309</v>
      </c>
      <c r="J1171" s="8" t="s">
        <v>412</v>
      </c>
      <c r="K1171" s="69" t="s">
        <v>175</v>
      </c>
      <c r="L1171" s="175"/>
      <c r="M1171" s="99"/>
      <c r="N1171" s="61">
        <v>29.62</v>
      </c>
      <c r="O1171" s="61">
        <v>-98.37</v>
      </c>
      <c r="P1171" s="99">
        <v>126.402078446346</v>
      </c>
      <c r="Q1171" s="69" t="s">
        <v>377</v>
      </c>
      <c r="R1171" s="69" t="s">
        <v>2372</v>
      </c>
      <c r="S1171" s="69"/>
      <c r="T1171" s="69" t="s">
        <v>166</v>
      </c>
      <c r="U1171" s="63" t="s">
        <v>13</v>
      </c>
      <c r="V1171" s="63"/>
      <c r="W1171" s="105"/>
      <c r="X1171" s="61">
        <v>18.39</v>
      </c>
      <c r="Y1171" s="61">
        <v>8.31</v>
      </c>
      <c r="Z1171" s="63"/>
      <c r="AA1171" s="137"/>
      <c r="AB1171" s="135"/>
      <c r="AC1171" s="105"/>
      <c r="AD1171" s="69"/>
      <c r="AE1171" s="190"/>
      <c r="AF1171" s="190"/>
      <c r="AG1171" s="197"/>
      <c r="AH1171" s="197"/>
      <c r="AI1171" s="197"/>
      <c r="AJ1171" s="197"/>
      <c r="AK1171" s="197"/>
      <c r="AL1171" s="197"/>
      <c r="AM1171" s="197"/>
      <c r="AN1171" s="197"/>
      <c r="AO1171" s="197"/>
      <c r="AP1171" s="197"/>
      <c r="AQ1171" s="197"/>
      <c r="AR1171" s="197"/>
      <c r="AS1171" s="197"/>
      <c r="AT1171" s="197"/>
      <c r="AU1171" s="197"/>
      <c r="AV1171" s="197"/>
      <c r="AW1171" s="197"/>
      <c r="AX1171" s="197"/>
      <c r="AY1171" s="197"/>
      <c r="AZ1171" s="197"/>
      <c r="BA1171" s="197"/>
      <c r="BB1171" s="197"/>
      <c r="BC1171" s="197"/>
      <c r="BD1171" s="197"/>
      <c r="BE1171" s="197"/>
      <c r="BF1171" s="197"/>
      <c r="BG1171" s="197"/>
      <c r="BH1171" s="197"/>
      <c r="BI1171" s="197"/>
      <c r="BJ1171" s="197"/>
      <c r="BK1171" s="197"/>
      <c r="BL1171" s="197"/>
      <c r="BM1171" s="197"/>
      <c r="BN1171" s="197"/>
      <c r="BO1171" s="197"/>
      <c r="BP1171" s="197"/>
      <c r="BQ1171" s="197"/>
      <c r="BR1171" s="197"/>
      <c r="BS1171" s="197"/>
      <c r="BT1171" s="197"/>
      <c r="BU1171" s="197"/>
      <c r="BV1171" s="197"/>
      <c r="BW1171" s="197"/>
      <c r="BX1171" s="197"/>
      <c r="BY1171" s="197"/>
      <c r="BZ1171" s="197"/>
      <c r="CA1171" s="197"/>
      <c r="CB1171" s="197"/>
      <c r="CC1171" s="197"/>
      <c r="CD1171" s="197"/>
      <c r="CE1171" s="197"/>
      <c r="CF1171" s="197"/>
      <c r="CG1171" s="197"/>
      <c r="CH1171" s="197"/>
      <c r="CI1171" s="197"/>
      <c r="CJ1171" s="197"/>
      <c r="CK1171" s="197"/>
      <c r="CL1171" s="197"/>
      <c r="CM1171" s="197"/>
      <c r="CN1171" s="197"/>
      <c r="CO1171" s="197"/>
      <c r="CP1171" s="197"/>
      <c r="CQ1171" s="197"/>
      <c r="CR1171" s="197"/>
      <c r="CS1171" s="197"/>
      <c r="CT1171" s="197"/>
      <c r="CU1171" s="197"/>
      <c r="CV1171" s="197"/>
      <c r="CW1171" s="197"/>
      <c r="CX1171" s="197"/>
      <c r="CY1171" s="197"/>
      <c r="CZ1171" s="197"/>
      <c r="DA1171" s="197"/>
      <c r="DB1171" s="197"/>
      <c r="DC1171" s="197"/>
      <c r="DD1171" s="197"/>
      <c r="DE1171" s="197"/>
      <c r="DF1171" s="197"/>
      <c r="DG1171" s="197"/>
      <c r="DH1171" s="197"/>
      <c r="DI1171" s="197"/>
      <c r="DJ1171" s="197"/>
      <c r="DK1171" s="197"/>
      <c r="DL1171" s="197"/>
      <c r="DM1171" s="197"/>
      <c r="DN1171" s="197"/>
      <c r="DO1171" s="197"/>
      <c r="DP1171" s="197"/>
      <c r="DQ1171" s="197"/>
      <c r="DR1171" s="197"/>
      <c r="DS1171" s="197"/>
      <c r="DT1171" s="197"/>
      <c r="DU1171" s="197"/>
      <c r="DV1171" s="197"/>
      <c r="DW1171" s="197"/>
      <c r="DX1171" s="197"/>
      <c r="DY1171" s="197"/>
      <c r="DZ1171" s="197"/>
      <c r="EA1171" s="10"/>
      <c r="EB1171" s="10"/>
      <c r="EC1171" s="10"/>
    </row>
    <row r="1172" spans="1:133" s="76" customFormat="1" ht="17" x14ac:dyDescent="0.2">
      <c r="A1172" s="100" t="str">
        <f>CONCATENATE(E1172," ",F1172)</f>
        <v>Homotherium  serum</v>
      </c>
      <c r="B1172" s="69" t="s">
        <v>1666</v>
      </c>
      <c r="C1172" s="69" t="s">
        <v>1586</v>
      </c>
      <c r="D1172" s="69" t="s">
        <v>2340</v>
      </c>
      <c r="E1172" s="106" t="s">
        <v>1641</v>
      </c>
      <c r="F1172" s="106" t="s">
        <v>1642</v>
      </c>
      <c r="G1172" s="69">
        <v>933</v>
      </c>
      <c r="H1172" s="69">
        <v>3918</v>
      </c>
      <c r="I1172" s="69" t="s">
        <v>1309</v>
      </c>
      <c r="J1172" s="8" t="s">
        <v>412</v>
      </c>
      <c r="K1172" s="69" t="s">
        <v>175</v>
      </c>
      <c r="L1172" s="175"/>
      <c r="M1172" s="99"/>
      <c r="N1172" s="61">
        <v>29.62</v>
      </c>
      <c r="O1172" s="61">
        <v>-98.37</v>
      </c>
      <c r="P1172" s="99">
        <v>126.402078446346</v>
      </c>
      <c r="Q1172" s="69" t="s">
        <v>377</v>
      </c>
      <c r="R1172" s="69" t="s">
        <v>2372</v>
      </c>
      <c r="S1172" s="69"/>
      <c r="T1172" s="69" t="s">
        <v>166</v>
      </c>
      <c r="U1172" s="63" t="s">
        <v>13</v>
      </c>
      <c r="V1172" s="63"/>
      <c r="W1172" s="105"/>
      <c r="X1172" s="61">
        <v>18.95</v>
      </c>
      <c r="Y1172" s="61">
        <v>8.23</v>
      </c>
      <c r="Z1172" s="63"/>
      <c r="AA1172" s="137"/>
      <c r="AB1172" s="135"/>
      <c r="AC1172" s="105"/>
      <c r="AD1172" s="69"/>
      <c r="AE1172" s="190"/>
      <c r="AF1172" s="190"/>
      <c r="AG1172" s="197"/>
      <c r="AH1172" s="197"/>
      <c r="AI1172" s="197"/>
      <c r="AJ1172" s="197"/>
      <c r="AK1172" s="197"/>
      <c r="AL1172" s="197"/>
      <c r="AM1172" s="197"/>
      <c r="AN1172" s="197"/>
      <c r="AO1172" s="197"/>
      <c r="AP1172" s="197"/>
      <c r="AQ1172" s="197"/>
      <c r="AR1172" s="197"/>
      <c r="AS1172" s="197"/>
      <c r="AT1172" s="197"/>
      <c r="AU1172" s="197"/>
      <c r="AV1172" s="197"/>
      <c r="AW1172" s="197"/>
      <c r="AX1172" s="197"/>
      <c r="AY1172" s="197"/>
      <c r="AZ1172" s="197"/>
      <c r="BA1172" s="197"/>
      <c r="BB1172" s="197"/>
      <c r="BC1172" s="197"/>
      <c r="BD1172" s="197"/>
      <c r="BE1172" s="197"/>
      <c r="BF1172" s="197"/>
      <c r="BG1172" s="197"/>
      <c r="BH1172" s="197"/>
      <c r="BI1172" s="197"/>
      <c r="BJ1172" s="197"/>
      <c r="BK1172" s="197"/>
      <c r="BL1172" s="197"/>
      <c r="BM1172" s="197"/>
      <c r="BN1172" s="197"/>
      <c r="BO1172" s="197"/>
      <c r="BP1172" s="197"/>
      <c r="BQ1172" s="197"/>
      <c r="BR1172" s="197"/>
      <c r="BS1172" s="197"/>
      <c r="BT1172" s="197"/>
      <c r="BU1172" s="197"/>
      <c r="BV1172" s="197"/>
      <c r="BW1172" s="197"/>
      <c r="BX1172" s="197"/>
      <c r="BY1172" s="197"/>
      <c r="BZ1172" s="197"/>
      <c r="CA1172" s="197"/>
      <c r="CB1172" s="197"/>
      <c r="CC1172" s="197"/>
      <c r="CD1172" s="197"/>
      <c r="CE1172" s="197"/>
      <c r="CF1172" s="197"/>
      <c r="CG1172" s="197"/>
      <c r="CH1172" s="197"/>
      <c r="CI1172" s="197"/>
      <c r="CJ1172" s="197"/>
      <c r="CK1172" s="197"/>
      <c r="CL1172" s="197"/>
      <c r="CM1172" s="197"/>
      <c r="CN1172" s="197"/>
      <c r="CO1172" s="197"/>
      <c r="CP1172" s="197"/>
      <c r="CQ1172" s="197"/>
      <c r="CR1172" s="197"/>
      <c r="CS1172" s="197"/>
      <c r="CT1172" s="197"/>
      <c r="CU1172" s="197"/>
      <c r="CV1172" s="197"/>
      <c r="CW1172" s="197"/>
      <c r="CX1172" s="197"/>
      <c r="CY1172" s="197"/>
      <c r="CZ1172" s="197"/>
      <c r="DA1172" s="197"/>
      <c r="DB1172" s="197"/>
      <c r="DC1172" s="197"/>
      <c r="DD1172" s="197"/>
      <c r="DE1172" s="197"/>
      <c r="DF1172" s="197"/>
      <c r="DG1172" s="197"/>
      <c r="DH1172" s="197"/>
      <c r="DI1172" s="197"/>
      <c r="DJ1172" s="197"/>
      <c r="DK1172" s="197"/>
      <c r="DL1172" s="197"/>
      <c r="DM1172" s="197"/>
      <c r="DN1172" s="197"/>
      <c r="DO1172" s="197"/>
      <c r="DP1172" s="197"/>
      <c r="DQ1172" s="197"/>
      <c r="DR1172" s="197"/>
      <c r="DS1172" s="197"/>
      <c r="DT1172" s="197"/>
      <c r="DU1172" s="197"/>
      <c r="DV1172" s="197"/>
      <c r="DW1172" s="197"/>
      <c r="DX1172" s="197"/>
      <c r="DY1172" s="197"/>
      <c r="DZ1172" s="197"/>
      <c r="EA1172" s="10"/>
      <c r="EB1172" s="10"/>
      <c r="EC1172" s="10"/>
    </row>
    <row r="1173" spans="1:133" s="76" customFormat="1" ht="17" x14ac:dyDescent="0.2">
      <c r="A1173" s="100" t="str">
        <f>CONCATENATE(E1173," ",F1173)</f>
        <v>Homotherium  serum</v>
      </c>
      <c r="B1173" s="69" t="s">
        <v>1643</v>
      </c>
      <c r="C1173" s="69" t="s">
        <v>1586</v>
      </c>
      <c r="D1173" s="69" t="s">
        <v>2340</v>
      </c>
      <c r="E1173" s="106" t="s">
        <v>1641</v>
      </c>
      <c r="F1173" s="106" t="s">
        <v>1642</v>
      </c>
      <c r="G1173" s="69">
        <v>933</v>
      </c>
      <c r="H1173" s="69">
        <v>3444</v>
      </c>
      <c r="I1173" s="69" t="s">
        <v>1309</v>
      </c>
      <c r="J1173" s="8" t="s">
        <v>412</v>
      </c>
      <c r="K1173" s="69" t="s">
        <v>175</v>
      </c>
      <c r="L1173" s="175"/>
      <c r="M1173" s="99"/>
      <c r="N1173" s="61">
        <v>29.62</v>
      </c>
      <c r="O1173" s="61">
        <v>-98.37</v>
      </c>
      <c r="P1173" s="99">
        <v>126.402078446346</v>
      </c>
      <c r="Q1173" s="69" t="s">
        <v>1281</v>
      </c>
      <c r="R1173" s="63" t="s">
        <v>2389</v>
      </c>
      <c r="S1173" s="63" t="s">
        <v>2398</v>
      </c>
      <c r="T1173" s="69"/>
      <c r="U1173" s="63" t="s">
        <v>13</v>
      </c>
      <c r="V1173" s="63"/>
      <c r="W1173" s="105"/>
      <c r="X1173" s="61">
        <v>142</v>
      </c>
      <c r="Y1173" s="61"/>
      <c r="Z1173" s="63"/>
      <c r="AA1173" s="137"/>
      <c r="AB1173" s="135"/>
      <c r="AC1173" s="105"/>
      <c r="AD1173" s="69"/>
      <c r="AE1173" s="190"/>
      <c r="AF1173" s="190"/>
      <c r="AG1173" s="197"/>
      <c r="AH1173" s="197"/>
      <c r="AI1173" s="197"/>
      <c r="AJ1173" s="197"/>
      <c r="AK1173" s="197"/>
      <c r="AL1173" s="197"/>
      <c r="AM1173" s="197"/>
      <c r="AN1173" s="197"/>
      <c r="AO1173" s="197"/>
      <c r="AP1173" s="197"/>
      <c r="AQ1173" s="197"/>
      <c r="AR1173" s="197"/>
      <c r="AS1173" s="197"/>
      <c r="AT1173" s="197"/>
      <c r="AU1173" s="197"/>
      <c r="AV1173" s="197"/>
      <c r="AW1173" s="197"/>
      <c r="AX1173" s="197"/>
      <c r="AY1173" s="197"/>
      <c r="AZ1173" s="197"/>
      <c r="BA1173" s="197"/>
      <c r="BB1173" s="197"/>
      <c r="BC1173" s="197"/>
      <c r="BD1173" s="197"/>
      <c r="BE1173" s="197"/>
      <c r="BF1173" s="197"/>
      <c r="BG1173" s="197"/>
      <c r="BH1173" s="197"/>
      <c r="BI1173" s="197"/>
      <c r="BJ1173" s="197"/>
      <c r="BK1173" s="197"/>
      <c r="BL1173" s="197"/>
      <c r="BM1173" s="197"/>
      <c r="BN1173" s="197"/>
      <c r="BO1173" s="197"/>
      <c r="BP1173" s="197"/>
      <c r="BQ1173" s="197"/>
      <c r="BR1173" s="197"/>
      <c r="BS1173" s="197"/>
      <c r="BT1173" s="197"/>
      <c r="BU1173" s="197"/>
      <c r="BV1173" s="197"/>
      <c r="BW1173" s="197"/>
      <c r="BX1173" s="197"/>
      <c r="BY1173" s="197"/>
      <c r="BZ1173" s="197"/>
      <c r="CA1173" s="197"/>
      <c r="CB1173" s="197"/>
      <c r="CC1173" s="197"/>
      <c r="CD1173" s="197"/>
      <c r="CE1173" s="197"/>
      <c r="CF1173" s="197"/>
      <c r="CG1173" s="197"/>
      <c r="CH1173" s="197"/>
      <c r="CI1173" s="197"/>
      <c r="CJ1173" s="197"/>
      <c r="CK1173" s="197"/>
      <c r="CL1173" s="197"/>
      <c r="CM1173" s="197"/>
      <c r="CN1173" s="197"/>
      <c r="CO1173" s="197"/>
      <c r="CP1173" s="197"/>
      <c r="CQ1173" s="197"/>
      <c r="CR1173" s="197"/>
      <c r="CS1173" s="197"/>
      <c r="CT1173" s="197"/>
      <c r="CU1173" s="197"/>
      <c r="CV1173" s="197"/>
      <c r="CW1173" s="197"/>
      <c r="CX1173" s="197"/>
      <c r="CY1173" s="197"/>
      <c r="CZ1173" s="197"/>
      <c r="DA1173" s="197"/>
      <c r="DB1173" s="197"/>
      <c r="DC1173" s="197"/>
      <c r="DD1173" s="197"/>
      <c r="DE1173" s="197"/>
      <c r="DF1173" s="197"/>
      <c r="DG1173" s="197"/>
      <c r="DH1173" s="197"/>
      <c r="DI1173" s="197"/>
      <c r="DJ1173" s="197"/>
      <c r="DK1173" s="197"/>
      <c r="DL1173" s="197"/>
      <c r="DM1173" s="197"/>
      <c r="DN1173" s="197"/>
      <c r="DO1173" s="197"/>
      <c r="DP1173" s="197"/>
      <c r="DQ1173" s="197"/>
      <c r="DR1173" s="197"/>
      <c r="DS1173" s="197"/>
      <c r="DT1173" s="197"/>
      <c r="DU1173" s="197"/>
      <c r="DV1173" s="197"/>
      <c r="DW1173" s="197"/>
      <c r="DX1173" s="197"/>
      <c r="DY1173" s="197"/>
      <c r="DZ1173" s="197"/>
      <c r="EA1173" s="10"/>
      <c r="EB1173" s="10"/>
      <c r="EC1173" s="10"/>
    </row>
    <row r="1174" spans="1:133" s="76" customFormat="1" ht="17" x14ac:dyDescent="0.2">
      <c r="A1174" s="100" t="str">
        <f>CONCATENATE(E1174," ",F1174)</f>
        <v>Homotherium  serum</v>
      </c>
      <c r="B1174" s="69" t="s">
        <v>1640</v>
      </c>
      <c r="C1174" s="69" t="s">
        <v>1586</v>
      </c>
      <c r="D1174" s="69" t="s">
        <v>2340</v>
      </c>
      <c r="E1174" s="106" t="s">
        <v>1641</v>
      </c>
      <c r="F1174" s="106" t="s">
        <v>1642</v>
      </c>
      <c r="G1174" s="69">
        <v>933</v>
      </c>
      <c r="H1174" s="69">
        <v>3582</v>
      </c>
      <c r="I1174" s="69" t="s">
        <v>1309</v>
      </c>
      <c r="J1174" s="8" t="s">
        <v>412</v>
      </c>
      <c r="K1174" s="69" t="s">
        <v>175</v>
      </c>
      <c r="L1174" s="175"/>
      <c r="M1174" s="99"/>
      <c r="N1174" s="61">
        <v>29.62</v>
      </c>
      <c r="O1174" s="61">
        <v>-98.37</v>
      </c>
      <c r="P1174" s="99">
        <v>126.402078446346</v>
      </c>
      <c r="Q1174" s="69" t="s">
        <v>154</v>
      </c>
      <c r="R1174" s="69" t="s">
        <v>2375</v>
      </c>
      <c r="S1174" s="69"/>
      <c r="T1174" s="69" t="s">
        <v>166</v>
      </c>
      <c r="U1174" s="63" t="s">
        <v>13</v>
      </c>
      <c r="V1174" s="63"/>
      <c r="W1174" s="105"/>
      <c r="X1174" s="61">
        <v>38.94</v>
      </c>
      <c r="Y1174" s="61">
        <v>12.92</v>
      </c>
      <c r="Z1174" s="63"/>
      <c r="AA1174" s="137"/>
      <c r="AB1174" s="135"/>
      <c r="AC1174" s="105"/>
      <c r="AD1174" s="69" t="s">
        <v>1644</v>
      </c>
      <c r="AE1174" s="63"/>
      <c r="AF1174" s="63"/>
      <c r="BK1174" s="10"/>
      <c r="BL1174" s="10"/>
      <c r="BM1174" s="10"/>
      <c r="BN1174" s="10"/>
      <c r="BO1174" s="10"/>
      <c r="BP1174" s="10"/>
      <c r="BQ1174" s="10"/>
      <c r="BR1174" s="10"/>
      <c r="BS1174" s="10"/>
      <c r="BT1174" s="10"/>
      <c r="BU1174" s="10"/>
      <c r="BV1174" s="10"/>
      <c r="BW1174" s="10"/>
      <c r="BX1174" s="10"/>
      <c r="BY1174" s="10"/>
      <c r="BZ1174" s="10"/>
      <c r="CA1174" s="10"/>
      <c r="CB1174" s="10"/>
      <c r="CC1174" s="10"/>
      <c r="CD1174" s="10"/>
      <c r="CE1174" s="10"/>
      <c r="CF1174" s="10"/>
      <c r="CG1174" s="10"/>
      <c r="CH1174" s="10"/>
      <c r="CI1174" s="10"/>
      <c r="CJ1174" s="10"/>
      <c r="CK1174" s="10"/>
      <c r="CL1174" s="10"/>
      <c r="CM1174" s="10"/>
      <c r="CN1174" s="10"/>
      <c r="CO1174" s="10"/>
      <c r="CP1174" s="10"/>
      <c r="CQ1174" s="10"/>
      <c r="CR1174" s="10"/>
      <c r="CS1174" s="10"/>
      <c r="CT1174" s="10"/>
      <c r="CU1174" s="10"/>
      <c r="CV1174" s="10"/>
      <c r="CW1174" s="10"/>
      <c r="CX1174" s="10"/>
      <c r="CY1174" s="10"/>
      <c r="CZ1174" s="10"/>
      <c r="DA1174" s="10"/>
      <c r="DB1174" s="10"/>
      <c r="DC1174" s="10"/>
      <c r="DD1174" s="10"/>
      <c r="DE1174" s="10"/>
      <c r="DF1174" s="10"/>
      <c r="DG1174" s="10"/>
      <c r="DH1174" s="10"/>
      <c r="DI1174" s="10"/>
      <c r="DJ1174" s="10"/>
      <c r="DK1174" s="10"/>
      <c r="DL1174" s="10"/>
      <c r="DM1174" s="10"/>
      <c r="DN1174" s="10"/>
      <c r="DO1174" s="10"/>
      <c r="DP1174" s="10"/>
      <c r="DQ1174" s="10"/>
      <c r="DR1174" s="10"/>
      <c r="DS1174" s="10"/>
      <c r="DT1174" s="10"/>
      <c r="DU1174" s="10"/>
      <c r="DV1174" s="10"/>
      <c r="DW1174" s="10"/>
      <c r="DX1174" s="10"/>
      <c r="DY1174" s="10"/>
      <c r="DZ1174" s="10"/>
      <c r="EA1174" s="10"/>
      <c r="EB1174" s="10"/>
      <c r="EC1174" s="10"/>
    </row>
    <row r="1175" spans="1:133" s="76" customFormat="1" ht="17" x14ac:dyDescent="0.2">
      <c r="A1175" s="100" t="str">
        <f>CONCATENATE(E1175," ",F1175)</f>
        <v>Homotherium  serum</v>
      </c>
      <c r="B1175" s="69" t="s">
        <v>1643</v>
      </c>
      <c r="C1175" s="69" t="s">
        <v>1586</v>
      </c>
      <c r="D1175" s="69" t="s">
        <v>2340</v>
      </c>
      <c r="E1175" s="106" t="s">
        <v>1641</v>
      </c>
      <c r="F1175" s="106" t="s">
        <v>1642</v>
      </c>
      <c r="G1175" s="69">
        <v>933</v>
      </c>
      <c r="H1175" s="69">
        <v>3309</v>
      </c>
      <c r="I1175" s="69" t="s">
        <v>1309</v>
      </c>
      <c r="J1175" s="8" t="s">
        <v>412</v>
      </c>
      <c r="K1175" s="69" t="s">
        <v>175</v>
      </c>
      <c r="L1175" s="175"/>
      <c r="M1175" s="99"/>
      <c r="N1175" s="61">
        <v>29.62</v>
      </c>
      <c r="O1175" s="61">
        <v>-98.37</v>
      </c>
      <c r="P1175" s="99">
        <v>126.402078446346</v>
      </c>
      <c r="Q1175" s="69" t="s">
        <v>210</v>
      </c>
      <c r="R1175" s="69" t="s">
        <v>2387</v>
      </c>
      <c r="S1175" s="69"/>
      <c r="T1175" s="69"/>
      <c r="U1175" s="63" t="s">
        <v>13</v>
      </c>
      <c r="V1175" s="63"/>
      <c r="W1175" s="105"/>
      <c r="X1175" s="61">
        <v>36.86</v>
      </c>
      <c r="Y1175" s="61">
        <v>10.84</v>
      </c>
      <c r="Z1175" s="63"/>
      <c r="AA1175" s="137"/>
      <c r="AB1175" s="135"/>
      <c r="AC1175" s="105"/>
      <c r="AD1175" s="69"/>
      <c r="AE1175" s="63"/>
      <c r="AF1175" s="63"/>
      <c r="EA1175" s="10"/>
      <c r="EB1175" s="10"/>
      <c r="EC1175" s="10"/>
    </row>
    <row r="1176" spans="1:133" s="76" customFormat="1" ht="17" x14ac:dyDescent="0.2">
      <c r="A1176" s="100" t="str">
        <f>CONCATENATE(E1176," ",F1176)</f>
        <v>Homotherium  serum</v>
      </c>
      <c r="B1176" s="69" t="s">
        <v>1643</v>
      </c>
      <c r="C1176" s="69" t="s">
        <v>1586</v>
      </c>
      <c r="D1176" s="69" t="s">
        <v>2340</v>
      </c>
      <c r="E1176" s="106" t="s">
        <v>1641</v>
      </c>
      <c r="F1176" s="106" t="s">
        <v>1642</v>
      </c>
      <c r="G1176" s="69">
        <v>933</v>
      </c>
      <c r="H1176" s="69">
        <v>323</v>
      </c>
      <c r="I1176" s="69" t="s">
        <v>1309</v>
      </c>
      <c r="J1176" s="8" t="s">
        <v>412</v>
      </c>
      <c r="K1176" s="69" t="s">
        <v>175</v>
      </c>
      <c r="L1176" s="175"/>
      <c r="M1176" s="99"/>
      <c r="N1176" s="61">
        <v>29.62</v>
      </c>
      <c r="O1176" s="61">
        <v>-98.37</v>
      </c>
      <c r="P1176" s="99">
        <v>126.402078446346</v>
      </c>
      <c r="Q1176" s="69" t="s">
        <v>1208</v>
      </c>
      <c r="R1176" s="69" t="s">
        <v>2388</v>
      </c>
      <c r="S1176" s="69"/>
      <c r="T1176" s="69" t="s">
        <v>166</v>
      </c>
      <c r="U1176" s="63" t="s">
        <v>13</v>
      </c>
      <c r="V1176" s="63"/>
      <c r="W1176" s="105"/>
      <c r="X1176" s="61">
        <v>35.14</v>
      </c>
      <c r="Y1176" s="61">
        <v>10.67</v>
      </c>
      <c r="Z1176" s="63"/>
      <c r="AA1176" s="137"/>
      <c r="AB1176" s="135"/>
      <c r="AC1176" s="105"/>
      <c r="AD1176" s="69"/>
      <c r="AE1176" s="63"/>
      <c r="AF1176" s="63"/>
      <c r="BK1176" s="10"/>
      <c r="BL1176" s="10"/>
      <c r="BM1176" s="10"/>
      <c r="BN1176" s="10"/>
      <c r="BO1176" s="10"/>
      <c r="BP1176" s="10"/>
      <c r="BQ1176" s="10"/>
      <c r="BR1176" s="10"/>
      <c r="BS1176" s="10"/>
      <c r="BT1176" s="10"/>
      <c r="BU1176" s="10"/>
      <c r="BV1176" s="10"/>
      <c r="BW1176" s="10"/>
      <c r="BX1176" s="10"/>
      <c r="BY1176" s="10"/>
      <c r="BZ1176" s="10"/>
      <c r="CA1176" s="10"/>
      <c r="CB1176" s="10"/>
      <c r="CC1176" s="10"/>
      <c r="CD1176" s="10"/>
      <c r="CE1176" s="10"/>
      <c r="CF1176" s="10"/>
      <c r="CG1176" s="10"/>
      <c r="CH1176" s="10"/>
      <c r="CI1176" s="10"/>
      <c r="CJ1176" s="10"/>
      <c r="CK1176" s="10"/>
      <c r="CL1176" s="10"/>
      <c r="CM1176" s="10"/>
      <c r="CN1176" s="10"/>
      <c r="CO1176" s="10"/>
      <c r="CP1176" s="10"/>
      <c r="CQ1176" s="10"/>
      <c r="CR1176" s="10"/>
      <c r="CS1176" s="10"/>
      <c r="CT1176" s="10"/>
      <c r="CU1176" s="10"/>
      <c r="CV1176" s="10"/>
      <c r="CW1176" s="10"/>
      <c r="EA1176" s="10"/>
      <c r="EB1176" s="10"/>
      <c r="EC1176" s="10"/>
    </row>
    <row r="1177" spans="1:133" s="76" customFormat="1" ht="17" x14ac:dyDescent="0.2">
      <c r="A1177" s="100" t="str">
        <f>CONCATENATE(E1177," ",F1177)</f>
        <v>Homotherium  serum</v>
      </c>
      <c r="B1177" s="69" t="s">
        <v>1643</v>
      </c>
      <c r="C1177" s="69" t="s">
        <v>1586</v>
      </c>
      <c r="D1177" s="69" t="s">
        <v>2340</v>
      </c>
      <c r="E1177" s="106" t="s">
        <v>1641</v>
      </c>
      <c r="F1177" s="106" t="s">
        <v>1642</v>
      </c>
      <c r="G1177" s="69">
        <v>933</v>
      </c>
      <c r="H1177" s="69">
        <v>3417</v>
      </c>
      <c r="I1177" s="69" t="s">
        <v>1309</v>
      </c>
      <c r="J1177" s="8" t="s">
        <v>412</v>
      </c>
      <c r="K1177" s="69" t="s">
        <v>175</v>
      </c>
      <c r="L1177" s="175"/>
      <c r="M1177" s="99"/>
      <c r="N1177" s="61">
        <v>29.62</v>
      </c>
      <c r="O1177" s="61">
        <v>-98.37</v>
      </c>
      <c r="P1177" s="99">
        <v>126.402078446346</v>
      </c>
      <c r="Q1177" s="69" t="s">
        <v>1208</v>
      </c>
      <c r="R1177" s="69" t="s">
        <v>2388</v>
      </c>
      <c r="S1177" s="69"/>
      <c r="T1177" s="69" t="s">
        <v>166</v>
      </c>
      <c r="U1177" s="63" t="s">
        <v>13</v>
      </c>
      <c r="V1177" s="63"/>
      <c r="W1177" s="105"/>
      <c r="X1177" s="61">
        <v>36.68</v>
      </c>
      <c r="Y1177" s="61">
        <v>9.52</v>
      </c>
      <c r="Z1177" s="63"/>
      <c r="AA1177" s="137"/>
      <c r="AB1177" s="135"/>
      <c r="AC1177" s="105"/>
      <c r="AD1177" s="69"/>
      <c r="AE1177" s="63"/>
      <c r="AF1177" s="63"/>
      <c r="EA1177" s="10"/>
      <c r="EB1177" s="10"/>
      <c r="EC1177" s="10"/>
    </row>
    <row r="1178" spans="1:133" s="76" customFormat="1" ht="17" x14ac:dyDescent="0.2">
      <c r="A1178" s="100" t="str">
        <f>CONCATENATE(E1178," ",F1178)</f>
        <v>Homotherium  serum</v>
      </c>
      <c r="B1178" s="69" t="s">
        <v>1643</v>
      </c>
      <c r="C1178" s="69" t="s">
        <v>1586</v>
      </c>
      <c r="D1178" s="69" t="s">
        <v>2340</v>
      </c>
      <c r="E1178" s="106" t="s">
        <v>1641</v>
      </c>
      <c r="F1178" s="106" t="s">
        <v>1642</v>
      </c>
      <c r="G1178" s="69">
        <v>933</v>
      </c>
      <c r="H1178" s="69">
        <v>157</v>
      </c>
      <c r="I1178" s="69" t="s">
        <v>1309</v>
      </c>
      <c r="J1178" s="8" t="s">
        <v>412</v>
      </c>
      <c r="K1178" s="69" t="s">
        <v>175</v>
      </c>
      <c r="L1178" s="175"/>
      <c r="M1178" s="99"/>
      <c r="N1178" s="61">
        <v>29.62</v>
      </c>
      <c r="O1178" s="61">
        <v>-98.37</v>
      </c>
      <c r="P1178" s="99">
        <v>126.402078446346</v>
      </c>
      <c r="Q1178" s="69" t="s">
        <v>1208</v>
      </c>
      <c r="R1178" s="69" t="s">
        <v>2388</v>
      </c>
      <c r="S1178" s="69"/>
      <c r="T1178" s="69" t="s">
        <v>171</v>
      </c>
      <c r="U1178" s="63" t="s">
        <v>13</v>
      </c>
      <c r="V1178" s="63"/>
      <c r="W1178" s="105"/>
      <c r="X1178" s="61">
        <v>36.61</v>
      </c>
      <c r="Y1178" s="61">
        <v>11.04</v>
      </c>
      <c r="Z1178" s="63"/>
      <c r="AA1178" s="137"/>
      <c r="AB1178" s="135"/>
      <c r="AC1178" s="105"/>
      <c r="AD1178" s="69" t="s">
        <v>1667</v>
      </c>
      <c r="AE1178" s="63"/>
      <c r="AF1178" s="63"/>
      <c r="BK1178" s="10"/>
      <c r="BL1178" s="10"/>
      <c r="BM1178" s="10"/>
      <c r="BN1178" s="10"/>
      <c r="BO1178" s="10"/>
      <c r="BP1178" s="10"/>
      <c r="BQ1178" s="10"/>
      <c r="BR1178" s="10"/>
      <c r="BS1178" s="10"/>
      <c r="BT1178" s="10"/>
      <c r="BU1178" s="10"/>
      <c r="BV1178" s="10"/>
      <c r="BW1178" s="10"/>
      <c r="BX1178" s="10"/>
      <c r="BY1178" s="10"/>
      <c r="BZ1178" s="10"/>
      <c r="CA1178" s="10"/>
      <c r="CB1178" s="10"/>
      <c r="CC1178" s="10"/>
      <c r="CD1178" s="10"/>
      <c r="CE1178" s="10"/>
      <c r="CF1178" s="10"/>
      <c r="CG1178" s="10"/>
      <c r="CH1178" s="10"/>
      <c r="CI1178" s="10"/>
      <c r="CJ1178" s="10"/>
      <c r="CK1178" s="10"/>
      <c r="CL1178" s="10"/>
      <c r="CM1178" s="10"/>
      <c r="CN1178" s="10"/>
      <c r="CO1178" s="10"/>
      <c r="CP1178" s="10"/>
      <c r="CQ1178" s="10"/>
      <c r="CR1178" s="10"/>
      <c r="CS1178" s="10"/>
      <c r="CT1178" s="10"/>
      <c r="CU1178" s="10"/>
      <c r="CV1178" s="10"/>
      <c r="CW1178" s="10"/>
      <c r="CX1178" s="10"/>
      <c r="CY1178" s="10"/>
      <c r="CZ1178" s="10"/>
      <c r="DA1178" s="10"/>
      <c r="DB1178" s="10"/>
      <c r="DC1178" s="10"/>
      <c r="DD1178" s="10"/>
      <c r="DE1178" s="10"/>
      <c r="DF1178" s="10"/>
      <c r="DG1178" s="10"/>
      <c r="DH1178" s="10"/>
      <c r="DI1178" s="10"/>
      <c r="DJ1178" s="10"/>
      <c r="DK1178" s="10"/>
      <c r="DL1178" s="10"/>
      <c r="DM1178" s="10"/>
      <c r="DN1178" s="10"/>
      <c r="DO1178" s="10"/>
      <c r="DP1178" s="10"/>
      <c r="DQ1178" s="10"/>
      <c r="DR1178" s="10"/>
      <c r="DS1178" s="10"/>
      <c r="DT1178" s="10"/>
      <c r="DU1178" s="10"/>
      <c r="DV1178" s="10"/>
      <c r="DW1178" s="10"/>
      <c r="DX1178" s="10"/>
      <c r="DY1178" s="10"/>
      <c r="DZ1178" s="10"/>
      <c r="EA1178" s="10"/>
      <c r="EB1178" s="10"/>
      <c r="EC1178" s="10"/>
    </row>
    <row r="1179" spans="1:133" s="76" customFormat="1" ht="17" x14ac:dyDescent="0.2">
      <c r="A1179" s="100" t="str">
        <f>CONCATENATE(E1179," ",F1179)</f>
        <v>Lynx rufus</v>
      </c>
      <c r="B1179" s="9" t="s">
        <v>1815</v>
      </c>
      <c r="C1179" s="69" t="s">
        <v>1586</v>
      </c>
      <c r="D1179" s="69" t="s">
        <v>2340</v>
      </c>
      <c r="E1179" s="2" t="s">
        <v>1697</v>
      </c>
      <c r="F1179" s="2" t="s">
        <v>1698</v>
      </c>
      <c r="G1179" s="9">
        <v>908</v>
      </c>
      <c r="H1179" s="8">
        <v>3931</v>
      </c>
      <c r="I1179" s="9" t="s">
        <v>100</v>
      </c>
      <c r="J1179" s="8" t="s">
        <v>391</v>
      </c>
      <c r="K1179" s="69" t="s">
        <v>470</v>
      </c>
      <c r="L1179" s="175" t="s">
        <v>1818</v>
      </c>
      <c r="M1179" s="99"/>
      <c r="N1179" s="105"/>
      <c r="O1179" s="105"/>
      <c r="P1179" s="63"/>
      <c r="Q1179" s="69" t="s">
        <v>207</v>
      </c>
      <c r="R1179" s="69" t="s">
        <v>2363</v>
      </c>
      <c r="S1179" s="69"/>
      <c r="T1179" s="63" t="s">
        <v>166</v>
      </c>
      <c r="U1179" s="63" t="s">
        <v>13</v>
      </c>
      <c r="V1179" s="63"/>
      <c r="W1179" s="63"/>
      <c r="X1179" s="119">
        <v>11.3</v>
      </c>
      <c r="Y1179" s="119">
        <v>4.95</v>
      </c>
      <c r="Z1179" s="69"/>
      <c r="AA1179" s="179"/>
      <c r="AB1179" s="98"/>
      <c r="AC1179" s="9"/>
      <c r="AD1179" s="9"/>
      <c r="AE1179" s="192"/>
      <c r="AF1179" s="192"/>
      <c r="AG1179" s="196"/>
      <c r="AH1179" s="196"/>
      <c r="AI1179" s="196"/>
      <c r="AJ1179" s="196"/>
      <c r="AK1179" s="196"/>
      <c r="AL1179" s="196"/>
      <c r="AM1179" s="196"/>
      <c r="AN1179" s="196"/>
      <c r="AO1179" s="196"/>
      <c r="AP1179" s="196"/>
      <c r="AQ1179" s="196"/>
      <c r="AR1179" s="196"/>
      <c r="AS1179" s="196"/>
      <c r="AT1179" s="196"/>
      <c r="AU1179" s="196"/>
      <c r="AV1179" s="196"/>
      <c r="AW1179" s="196"/>
      <c r="AX1179" s="196"/>
      <c r="AY1179" s="196"/>
      <c r="AZ1179" s="196"/>
      <c r="BA1179" s="196"/>
      <c r="BB1179" s="196"/>
      <c r="BC1179" s="196"/>
      <c r="BD1179" s="196"/>
      <c r="BE1179" s="196"/>
      <c r="BF1179" s="196"/>
      <c r="BG1179" s="196"/>
      <c r="BH1179" s="196"/>
      <c r="BI1179" s="196"/>
      <c r="BJ1179" s="196"/>
      <c r="BK1179" s="197"/>
      <c r="BL1179" s="197"/>
      <c r="BM1179" s="197"/>
      <c r="BN1179" s="197"/>
      <c r="BO1179" s="197"/>
      <c r="BP1179" s="197"/>
      <c r="BQ1179" s="197"/>
      <c r="BR1179" s="197"/>
      <c r="BS1179" s="197"/>
      <c r="BT1179" s="197"/>
      <c r="BU1179" s="197"/>
      <c r="BV1179" s="197"/>
      <c r="BW1179" s="197"/>
      <c r="BX1179" s="197"/>
      <c r="BY1179" s="197"/>
      <c r="BZ1179" s="197"/>
      <c r="CA1179" s="197"/>
      <c r="CB1179" s="197"/>
      <c r="CC1179" s="197"/>
      <c r="CD1179" s="197"/>
      <c r="CE1179" s="197"/>
      <c r="CF1179" s="197"/>
      <c r="CG1179" s="197"/>
      <c r="CH1179" s="197"/>
      <c r="CI1179" s="197"/>
      <c r="CJ1179" s="197"/>
      <c r="CK1179" s="197"/>
      <c r="CL1179" s="197"/>
      <c r="CM1179" s="197"/>
      <c r="CN1179" s="197"/>
      <c r="CO1179" s="197"/>
      <c r="CP1179" s="197"/>
      <c r="CQ1179" s="197"/>
      <c r="CR1179" s="197"/>
      <c r="CS1179" s="197"/>
      <c r="CT1179" s="197"/>
      <c r="CU1179" s="197"/>
      <c r="CV1179" s="197"/>
      <c r="CW1179" s="197"/>
      <c r="CX1179" s="197"/>
      <c r="CY1179" s="197"/>
      <c r="CZ1179" s="197"/>
      <c r="DA1179" s="197"/>
      <c r="DB1179" s="197"/>
      <c r="DC1179" s="197"/>
      <c r="DD1179" s="197"/>
      <c r="DE1179" s="197"/>
      <c r="DF1179" s="197"/>
      <c r="DG1179" s="197"/>
      <c r="DH1179" s="197"/>
      <c r="DI1179" s="197"/>
      <c r="DJ1179" s="197"/>
      <c r="DK1179" s="197"/>
      <c r="DL1179" s="197"/>
      <c r="DM1179" s="197"/>
      <c r="DN1179" s="197"/>
      <c r="DO1179" s="197"/>
      <c r="DP1179" s="197"/>
      <c r="DQ1179" s="197"/>
      <c r="DR1179" s="197"/>
      <c r="DS1179" s="197"/>
      <c r="DT1179" s="197"/>
      <c r="DU1179" s="197"/>
      <c r="DV1179" s="197"/>
      <c r="DW1179" s="197"/>
      <c r="DX1179" s="197"/>
      <c r="DY1179" s="197"/>
      <c r="DZ1179" s="197"/>
      <c r="EA1179" s="84"/>
      <c r="EB1179" s="84"/>
      <c r="EC1179" s="84"/>
    </row>
    <row r="1180" spans="1:133" s="76" customFormat="1" ht="17" x14ac:dyDescent="0.2">
      <c r="A1180" s="100" t="str">
        <f>CONCATENATE(E1180," ",F1180)</f>
        <v>Lynx rufus</v>
      </c>
      <c r="B1180" s="9" t="s">
        <v>1815</v>
      </c>
      <c r="C1180" s="69" t="s">
        <v>1586</v>
      </c>
      <c r="D1180" s="69" t="s">
        <v>2340</v>
      </c>
      <c r="E1180" s="2" t="s">
        <v>1697</v>
      </c>
      <c r="F1180" s="2" t="s">
        <v>1698</v>
      </c>
      <c r="G1180" s="9">
        <v>908</v>
      </c>
      <c r="H1180" s="8">
        <v>4179</v>
      </c>
      <c r="I1180" s="9" t="s">
        <v>100</v>
      </c>
      <c r="J1180" s="8" t="s">
        <v>391</v>
      </c>
      <c r="K1180" s="69" t="s">
        <v>470</v>
      </c>
      <c r="L1180" s="175" t="s">
        <v>1816</v>
      </c>
      <c r="M1180" s="99"/>
      <c r="N1180" s="105"/>
      <c r="O1180" s="105"/>
      <c r="P1180" s="63"/>
      <c r="Q1180" s="69" t="s">
        <v>207</v>
      </c>
      <c r="R1180" s="69" t="s">
        <v>2363</v>
      </c>
      <c r="S1180" s="69"/>
      <c r="T1180" s="63" t="s">
        <v>166</v>
      </c>
      <c r="U1180" s="63" t="s">
        <v>13</v>
      </c>
      <c r="V1180" s="63"/>
      <c r="W1180" s="63"/>
      <c r="X1180" s="119">
        <v>11.72</v>
      </c>
      <c r="Y1180" s="119">
        <v>5.53</v>
      </c>
      <c r="Z1180" s="69"/>
      <c r="AA1180" s="179"/>
      <c r="AB1180" s="98"/>
      <c r="AC1180" s="9"/>
      <c r="AD1180" s="9"/>
      <c r="AE1180" s="192"/>
      <c r="AF1180" s="192"/>
      <c r="AG1180" s="196"/>
      <c r="AH1180" s="196"/>
      <c r="AI1180" s="196"/>
      <c r="AJ1180" s="196"/>
      <c r="AK1180" s="196"/>
      <c r="AL1180" s="196"/>
      <c r="AM1180" s="196"/>
      <c r="AN1180" s="196"/>
      <c r="AO1180" s="196"/>
      <c r="AP1180" s="196"/>
      <c r="AQ1180" s="196"/>
      <c r="AR1180" s="196"/>
      <c r="AS1180" s="196"/>
      <c r="AT1180" s="196"/>
      <c r="AU1180" s="196"/>
      <c r="AV1180" s="196"/>
      <c r="AW1180" s="196"/>
      <c r="AX1180" s="196"/>
      <c r="AY1180" s="196"/>
      <c r="AZ1180" s="196"/>
      <c r="BA1180" s="196"/>
      <c r="BB1180" s="196"/>
      <c r="BC1180" s="196"/>
      <c r="BD1180" s="196"/>
      <c r="BE1180" s="196"/>
      <c r="BF1180" s="196"/>
      <c r="BG1180" s="196"/>
      <c r="BH1180" s="196"/>
      <c r="BI1180" s="196"/>
      <c r="BJ1180" s="196"/>
      <c r="BK1180" s="197"/>
      <c r="BL1180" s="197"/>
      <c r="BM1180" s="197"/>
      <c r="BN1180" s="197"/>
      <c r="BO1180" s="197"/>
      <c r="BP1180" s="197"/>
      <c r="BQ1180" s="197"/>
      <c r="BR1180" s="197"/>
      <c r="BS1180" s="197"/>
      <c r="BT1180" s="197"/>
      <c r="BU1180" s="197"/>
      <c r="BV1180" s="197"/>
      <c r="BW1180" s="197"/>
      <c r="BX1180" s="197"/>
      <c r="BY1180" s="197"/>
      <c r="BZ1180" s="197"/>
      <c r="CA1180" s="197"/>
      <c r="CB1180" s="197"/>
      <c r="CC1180" s="197"/>
      <c r="CD1180" s="197"/>
      <c r="CE1180" s="197"/>
      <c r="CF1180" s="197"/>
      <c r="CG1180" s="197"/>
      <c r="CH1180" s="197"/>
      <c r="CI1180" s="197"/>
      <c r="CJ1180" s="197"/>
      <c r="CK1180" s="197"/>
      <c r="CL1180" s="197"/>
      <c r="CM1180" s="197"/>
      <c r="CN1180" s="197"/>
      <c r="CO1180" s="197"/>
      <c r="CP1180" s="197"/>
      <c r="CQ1180" s="197"/>
      <c r="CR1180" s="197"/>
      <c r="CS1180" s="197"/>
      <c r="CT1180" s="197"/>
      <c r="CU1180" s="197"/>
      <c r="CV1180" s="197"/>
      <c r="CW1180" s="197"/>
      <c r="CX1180" s="197"/>
      <c r="CY1180" s="197"/>
      <c r="CZ1180" s="197"/>
      <c r="DA1180" s="197"/>
      <c r="DB1180" s="197"/>
      <c r="DC1180" s="197"/>
      <c r="DD1180" s="197"/>
      <c r="DE1180" s="197"/>
      <c r="DF1180" s="197"/>
      <c r="DG1180" s="197"/>
      <c r="DH1180" s="197"/>
      <c r="DI1180" s="197"/>
      <c r="DJ1180" s="197"/>
      <c r="DK1180" s="197"/>
      <c r="DL1180" s="197"/>
      <c r="DM1180" s="197"/>
      <c r="DN1180" s="197"/>
      <c r="DO1180" s="197"/>
      <c r="DP1180" s="197"/>
      <c r="DQ1180" s="197"/>
      <c r="DR1180" s="197"/>
      <c r="DS1180" s="197"/>
      <c r="DT1180" s="197"/>
      <c r="DU1180" s="197"/>
      <c r="DV1180" s="197"/>
      <c r="DW1180" s="197"/>
      <c r="DX1180" s="197"/>
      <c r="DY1180" s="197"/>
      <c r="DZ1180" s="197"/>
      <c r="EA1180" s="84"/>
      <c r="EB1180" s="84"/>
      <c r="EC1180" s="84"/>
    </row>
    <row r="1181" spans="1:133" s="76" customFormat="1" ht="17" x14ac:dyDescent="0.2">
      <c r="A1181" s="100" t="str">
        <f>CONCATENATE(E1181," ",F1181)</f>
        <v>Lynx rufus</v>
      </c>
      <c r="B1181" s="9" t="s">
        <v>1815</v>
      </c>
      <c r="C1181" s="69" t="s">
        <v>1586</v>
      </c>
      <c r="D1181" s="69" t="s">
        <v>2340</v>
      </c>
      <c r="E1181" s="2" t="s">
        <v>1697</v>
      </c>
      <c r="F1181" s="2" t="s">
        <v>1698</v>
      </c>
      <c r="G1181" s="9">
        <v>908</v>
      </c>
      <c r="H1181" s="8">
        <v>4180</v>
      </c>
      <c r="I1181" s="9" t="s">
        <v>100</v>
      </c>
      <c r="J1181" s="8" t="s">
        <v>391</v>
      </c>
      <c r="K1181" s="69" t="s">
        <v>470</v>
      </c>
      <c r="L1181" s="175" t="s">
        <v>1820</v>
      </c>
      <c r="M1181" s="99"/>
      <c r="N1181" s="105"/>
      <c r="O1181" s="105"/>
      <c r="P1181" s="63"/>
      <c r="Q1181" s="69" t="s">
        <v>207</v>
      </c>
      <c r="R1181" s="69" t="s">
        <v>2363</v>
      </c>
      <c r="S1181" s="69"/>
      <c r="T1181" s="63" t="s">
        <v>171</v>
      </c>
      <c r="U1181" s="63" t="s">
        <v>13</v>
      </c>
      <c r="V1181" s="63"/>
      <c r="W1181" s="63"/>
      <c r="X1181" s="119">
        <v>10.94</v>
      </c>
      <c r="Y1181" s="119">
        <v>5.1100000000000003</v>
      </c>
      <c r="Z1181" s="69"/>
      <c r="AA1181" s="179"/>
      <c r="AB1181" s="98"/>
      <c r="AC1181" s="9"/>
      <c r="AD1181" s="9"/>
      <c r="AE1181" s="192"/>
      <c r="AF1181" s="192"/>
      <c r="AG1181" s="196"/>
      <c r="AH1181" s="196"/>
      <c r="AI1181" s="196"/>
      <c r="AJ1181" s="196"/>
      <c r="AK1181" s="196"/>
      <c r="AL1181" s="196"/>
      <c r="AM1181" s="196"/>
      <c r="AN1181" s="196"/>
      <c r="AO1181" s="196"/>
      <c r="AP1181" s="196"/>
      <c r="AQ1181" s="196"/>
      <c r="AR1181" s="196"/>
      <c r="AS1181" s="196"/>
      <c r="AT1181" s="196"/>
      <c r="AU1181" s="196"/>
      <c r="AV1181" s="196"/>
      <c r="AW1181" s="196"/>
      <c r="AX1181" s="196"/>
      <c r="AY1181" s="196"/>
      <c r="AZ1181" s="196"/>
      <c r="BA1181" s="196"/>
      <c r="BB1181" s="196"/>
      <c r="BC1181" s="196"/>
      <c r="BD1181" s="196"/>
      <c r="BE1181" s="196"/>
      <c r="BF1181" s="196"/>
      <c r="BG1181" s="196"/>
      <c r="BH1181" s="196"/>
      <c r="BI1181" s="196"/>
      <c r="BJ1181" s="196"/>
      <c r="BK1181" s="197"/>
      <c r="BL1181" s="197"/>
      <c r="BM1181" s="197"/>
      <c r="BN1181" s="197"/>
      <c r="BO1181" s="197"/>
      <c r="BP1181" s="197"/>
      <c r="BQ1181" s="197"/>
      <c r="BR1181" s="197"/>
      <c r="BS1181" s="197"/>
      <c r="BT1181" s="197"/>
      <c r="BU1181" s="197"/>
      <c r="BV1181" s="197"/>
      <c r="BW1181" s="197"/>
      <c r="BX1181" s="197"/>
      <c r="BY1181" s="197"/>
      <c r="BZ1181" s="197"/>
      <c r="CA1181" s="197"/>
      <c r="CB1181" s="197"/>
      <c r="CC1181" s="197"/>
      <c r="CD1181" s="197"/>
      <c r="CE1181" s="197"/>
      <c r="CF1181" s="197"/>
      <c r="CG1181" s="197"/>
      <c r="CH1181" s="197"/>
      <c r="CI1181" s="197"/>
      <c r="CJ1181" s="197"/>
      <c r="CK1181" s="197"/>
      <c r="CL1181" s="197"/>
      <c r="CM1181" s="197"/>
      <c r="CN1181" s="197"/>
      <c r="CO1181" s="197"/>
      <c r="CP1181" s="197"/>
      <c r="CQ1181" s="197"/>
      <c r="CR1181" s="197"/>
      <c r="CS1181" s="197"/>
      <c r="CT1181" s="197"/>
      <c r="CU1181" s="197"/>
      <c r="CV1181" s="197"/>
      <c r="CW1181" s="197"/>
      <c r="CX1181" s="197"/>
      <c r="CY1181" s="197"/>
      <c r="CZ1181" s="197"/>
      <c r="DA1181" s="197"/>
      <c r="DB1181" s="197"/>
      <c r="DC1181" s="197"/>
      <c r="DD1181" s="197"/>
      <c r="DE1181" s="197"/>
      <c r="DF1181" s="197"/>
      <c r="DG1181" s="197"/>
      <c r="DH1181" s="197"/>
      <c r="DI1181" s="197"/>
      <c r="DJ1181" s="197"/>
      <c r="DK1181" s="197"/>
      <c r="DL1181" s="197"/>
      <c r="DM1181" s="197"/>
      <c r="DN1181" s="197"/>
      <c r="DO1181" s="197"/>
      <c r="DP1181" s="197"/>
      <c r="DQ1181" s="197"/>
      <c r="DR1181" s="197"/>
      <c r="DS1181" s="197"/>
      <c r="DT1181" s="197"/>
      <c r="DU1181" s="197"/>
      <c r="DV1181" s="197"/>
      <c r="DW1181" s="197"/>
      <c r="DX1181" s="197"/>
      <c r="DY1181" s="197"/>
      <c r="DZ1181" s="197"/>
      <c r="EA1181" s="84"/>
      <c r="EB1181" s="84"/>
      <c r="EC1181" s="84"/>
    </row>
    <row r="1182" spans="1:133" s="76" customFormat="1" ht="17" x14ac:dyDescent="0.2">
      <c r="A1182" s="100" t="str">
        <f>CONCATENATE(E1182," ",F1182)</f>
        <v>Lynx rufus</v>
      </c>
      <c r="B1182" s="9" t="s">
        <v>1815</v>
      </c>
      <c r="C1182" s="69" t="s">
        <v>1586</v>
      </c>
      <c r="D1182" s="69" t="s">
        <v>2340</v>
      </c>
      <c r="E1182" s="2" t="s">
        <v>1697</v>
      </c>
      <c r="F1182" s="2" t="s">
        <v>1698</v>
      </c>
      <c r="G1182" s="9">
        <v>908</v>
      </c>
      <c r="H1182" s="8">
        <v>4181</v>
      </c>
      <c r="I1182" s="9" t="s">
        <v>100</v>
      </c>
      <c r="J1182" s="8" t="s">
        <v>391</v>
      </c>
      <c r="K1182" s="69" t="s">
        <v>470</v>
      </c>
      <c r="L1182" s="175" t="s">
        <v>1819</v>
      </c>
      <c r="M1182" s="99"/>
      <c r="N1182" s="105"/>
      <c r="O1182" s="105"/>
      <c r="P1182" s="63"/>
      <c r="Q1182" s="69" t="s">
        <v>207</v>
      </c>
      <c r="R1182" s="69" t="s">
        <v>2363</v>
      </c>
      <c r="S1182" s="69"/>
      <c r="T1182" s="63" t="s">
        <v>166</v>
      </c>
      <c r="U1182" s="63" t="s">
        <v>13</v>
      </c>
      <c r="V1182" s="63"/>
      <c r="W1182" s="63"/>
      <c r="X1182" s="119">
        <v>11.77</v>
      </c>
      <c r="Y1182" s="119">
        <v>5.36</v>
      </c>
      <c r="Z1182" s="69"/>
      <c r="AA1182" s="179"/>
      <c r="AB1182" s="98"/>
      <c r="AC1182" s="9"/>
      <c r="AD1182" s="9"/>
      <c r="AE1182" s="192"/>
      <c r="AF1182" s="192"/>
      <c r="AG1182" s="196"/>
      <c r="AH1182" s="196"/>
      <c r="AI1182" s="196"/>
      <c r="AJ1182" s="196"/>
      <c r="AK1182" s="196"/>
      <c r="AL1182" s="196"/>
      <c r="AM1182" s="196"/>
      <c r="AN1182" s="196"/>
      <c r="AO1182" s="196"/>
      <c r="AP1182" s="196"/>
      <c r="AQ1182" s="196"/>
      <c r="AR1182" s="196"/>
      <c r="AS1182" s="196"/>
      <c r="AT1182" s="196"/>
      <c r="AU1182" s="196"/>
      <c r="AV1182" s="196"/>
      <c r="AW1182" s="196"/>
      <c r="AX1182" s="196"/>
      <c r="AY1182" s="196"/>
      <c r="AZ1182" s="196"/>
      <c r="BA1182" s="196"/>
      <c r="BB1182" s="196"/>
      <c r="BC1182" s="196"/>
      <c r="BD1182" s="196"/>
      <c r="BE1182" s="196"/>
      <c r="BF1182" s="196"/>
      <c r="BG1182" s="196"/>
      <c r="BH1182" s="196"/>
      <c r="BI1182" s="196"/>
      <c r="BJ1182" s="196"/>
      <c r="BK1182" s="197"/>
      <c r="BL1182" s="197"/>
      <c r="BM1182" s="197"/>
      <c r="BN1182" s="197"/>
      <c r="BO1182" s="197"/>
      <c r="BP1182" s="197"/>
      <c r="BQ1182" s="197"/>
      <c r="BR1182" s="197"/>
      <c r="BS1182" s="197"/>
      <c r="BT1182" s="197"/>
      <c r="BU1182" s="197"/>
      <c r="BV1182" s="197"/>
      <c r="BW1182" s="197"/>
      <c r="BX1182" s="197"/>
      <c r="BY1182" s="197"/>
      <c r="BZ1182" s="197"/>
      <c r="CA1182" s="197"/>
      <c r="CB1182" s="197"/>
      <c r="CC1182" s="197"/>
      <c r="CD1182" s="197"/>
      <c r="CE1182" s="197"/>
      <c r="CF1182" s="197"/>
      <c r="CG1182" s="197"/>
      <c r="CH1182" s="197"/>
      <c r="CI1182" s="197"/>
      <c r="CJ1182" s="197"/>
      <c r="CK1182" s="197"/>
      <c r="CL1182" s="197"/>
      <c r="CM1182" s="197"/>
      <c r="CN1182" s="197"/>
      <c r="CO1182" s="197"/>
      <c r="CP1182" s="197"/>
      <c r="CQ1182" s="197"/>
      <c r="CR1182" s="197"/>
      <c r="CS1182" s="197"/>
      <c r="CT1182" s="197"/>
      <c r="CU1182" s="197"/>
      <c r="CV1182" s="197"/>
      <c r="CW1182" s="197"/>
      <c r="CX1182" s="197"/>
      <c r="CY1182" s="197"/>
      <c r="CZ1182" s="197"/>
      <c r="DA1182" s="197"/>
      <c r="DB1182" s="197"/>
      <c r="DC1182" s="197"/>
      <c r="DD1182" s="197"/>
      <c r="DE1182" s="197"/>
      <c r="DF1182" s="197"/>
      <c r="DG1182" s="197"/>
      <c r="DH1182" s="197"/>
      <c r="DI1182" s="197"/>
      <c r="DJ1182" s="197"/>
      <c r="DK1182" s="197"/>
      <c r="DL1182" s="197"/>
      <c r="DM1182" s="197"/>
      <c r="DN1182" s="197"/>
      <c r="DO1182" s="197"/>
      <c r="DP1182" s="197"/>
      <c r="DQ1182" s="197"/>
      <c r="DR1182" s="197"/>
      <c r="DS1182" s="197"/>
      <c r="DT1182" s="197"/>
      <c r="DU1182" s="197"/>
      <c r="DV1182" s="197"/>
      <c r="DW1182" s="197"/>
      <c r="DX1182" s="197"/>
      <c r="DY1182" s="197"/>
      <c r="DZ1182" s="197"/>
      <c r="EA1182" s="84"/>
      <c r="EB1182" s="84"/>
      <c r="EC1182" s="84"/>
    </row>
    <row r="1183" spans="1:133" s="76" customFormat="1" ht="17" x14ac:dyDescent="0.2">
      <c r="A1183" s="100" t="str">
        <f>CONCATENATE(E1183," ",F1183)</f>
        <v>Lynx rufus</v>
      </c>
      <c r="B1183" s="9" t="s">
        <v>1815</v>
      </c>
      <c r="C1183" s="69" t="s">
        <v>1586</v>
      </c>
      <c r="D1183" s="69" t="s">
        <v>2340</v>
      </c>
      <c r="E1183" s="2" t="s">
        <v>1697</v>
      </c>
      <c r="F1183" s="2" t="s">
        <v>1698</v>
      </c>
      <c r="G1183" s="9">
        <v>908</v>
      </c>
      <c r="H1183" s="8">
        <v>4184</v>
      </c>
      <c r="I1183" s="9" t="s">
        <v>100</v>
      </c>
      <c r="J1183" s="8" t="s">
        <v>391</v>
      </c>
      <c r="K1183" s="69" t="s">
        <v>470</v>
      </c>
      <c r="L1183" s="175" t="s">
        <v>1817</v>
      </c>
      <c r="M1183" s="99"/>
      <c r="N1183" s="105"/>
      <c r="O1183" s="105"/>
      <c r="P1183" s="63"/>
      <c r="Q1183" s="69" t="s">
        <v>207</v>
      </c>
      <c r="R1183" s="69" t="s">
        <v>2363</v>
      </c>
      <c r="S1183" s="69"/>
      <c r="T1183" s="63" t="s">
        <v>166</v>
      </c>
      <c r="U1183" s="63" t="s">
        <v>13</v>
      </c>
      <c r="V1183" s="63"/>
      <c r="W1183" s="63"/>
      <c r="X1183" s="119">
        <v>11.58</v>
      </c>
      <c r="Y1183" s="119">
        <v>5.47</v>
      </c>
      <c r="Z1183" s="69"/>
      <c r="AA1183" s="179"/>
      <c r="AB1183" s="98"/>
      <c r="AC1183" s="9"/>
      <c r="AD1183" s="9"/>
      <c r="AE1183" s="192"/>
      <c r="AF1183" s="192"/>
      <c r="AG1183" s="196"/>
      <c r="AH1183" s="196"/>
      <c r="AI1183" s="196"/>
      <c r="AJ1183" s="196"/>
      <c r="AK1183" s="196"/>
      <c r="AL1183" s="196"/>
      <c r="AM1183" s="196"/>
      <c r="AN1183" s="196"/>
      <c r="AO1183" s="196"/>
      <c r="AP1183" s="196"/>
      <c r="AQ1183" s="196"/>
      <c r="AR1183" s="196"/>
      <c r="AS1183" s="196"/>
      <c r="AT1183" s="196"/>
      <c r="AU1183" s="196"/>
      <c r="AV1183" s="196"/>
      <c r="AW1183" s="196"/>
      <c r="AX1183" s="196"/>
      <c r="AY1183" s="196"/>
      <c r="AZ1183" s="196"/>
      <c r="BA1183" s="196"/>
      <c r="BB1183" s="196"/>
      <c r="BC1183" s="196"/>
      <c r="BD1183" s="196"/>
      <c r="BE1183" s="196"/>
      <c r="BF1183" s="196"/>
      <c r="BG1183" s="196"/>
      <c r="BH1183" s="196"/>
      <c r="BI1183" s="196"/>
      <c r="BJ1183" s="196"/>
      <c r="BK1183" s="197"/>
      <c r="BL1183" s="197"/>
      <c r="BM1183" s="197"/>
      <c r="BN1183" s="197"/>
      <c r="BO1183" s="197"/>
      <c r="BP1183" s="197"/>
      <c r="BQ1183" s="197"/>
      <c r="BR1183" s="197"/>
      <c r="BS1183" s="197"/>
      <c r="BT1183" s="197"/>
      <c r="BU1183" s="197"/>
      <c r="BV1183" s="197"/>
      <c r="BW1183" s="197"/>
      <c r="BX1183" s="197"/>
      <c r="BY1183" s="197"/>
      <c r="BZ1183" s="197"/>
      <c r="CA1183" s="197"/>
      <c r="CB1183" s="197"/>
      <c r="CC1183" s="197"/>
      <c r="CD1183" s="197"/>
      <c r="CE1183" s="197"/>
      <c r="CF1183" s="197"/>
      <c r="CG1183" s="197"/>
      <c r="CH1183" s="197"/>
      <c r="CI1183" s="197"/>
      <c r="CJ1183" s="197"/>
      <c r="CK1183" s="197"/>
      <c r="CL1183" s="197"/>
      <c r="CM1183" s="197"/>
      <c r="CN1183" s="197"/>
      <c r="CO1183" s="197"/>
      <c r="CP1183" s="197"/>
      <c r="CQ1183" s="197"/>
      <c r="CR1183" s="197"/>
      <c r="CS1183" s="197"/>
      <c r="CT1183" s="197"/>
      <c r="CU1183" s="197"/>
      <c r="CV1183" s="197"/>
      <c r="CW1183" s="197"/>
      <c r="CX1183" s="197"/>
      <c r="CY1183" s="197"/>
      <c r="CZ1183" s="197"/>
      <c r="DA1183" s="197"/>
      <c r="DB1183" s="197"/>
      <c r="DC1183" s="197"/>
      <c r="DD1183" s="197"/>
      <c r="DE1183" s="197"/>
      <c r="DF1183" s="197"/>
      <c r="DG1183" s="197"/>
      <c r="DH1183" s="197"/>
      <c r="DI1183" s="197"/>
      <c r="DJ1183" s="197"/>
      <c r="DK1183" s="197"/>
      <c r="DL1183" s="197"/>
      <c r="DM1183" s="197"/>
      <c r="DN1183" s="197"/>
      <c r="DO1183" s="197"/>
      <c r="DP1183" s="197"/>
      <c r="DQ1183" s="197"/>
      <c r="DR1183" s="197"/>
      <c r="DS1183" s="197"/>
      <c r="DT1183" s="197"/>
      <c r="DU1183" s="197"/>
      <c r="DV1183" s="197"/>
      <c r="DW1183" s="197"/>
      <c r="DX1183" s="197"/>
      <c r="DY1183" s="197"/>
      <c r="DZ1183" s="197"/>
      <c r="EA1183" s="84"/>
      <c r="EB1183" s="84"/>
      <c r="EC1183" s="84"/>
    </row>
    <row r="1184" spans="1:133" s="76" customFormat="1" ht="17" x14ac:dyDescent="0.2">
      <c r="A1184" s="100" t="str">
        <f>CONCATENATE(E1184," ",F1184)</f>
        <v>Lynx rufus</v>
      </c>
      <c r="B1184" s="69" t="s">
        <v>1815</v>
      </c>
      <c r="C1184" s="69" t="s">
        <v>1586</v>
      </c>
      <c r="D1184" s="69" t="s">
        <v>2340</v>
      </c>
      <c r="E1184" s="106" t="s">
        <v>1697</v>
      </c>
      <c r="F1184" s="106" t="s">
        <v>1698</v>
      </c>
      <c r="G1184" s="69">
        <v>908</v>
      </c>
      <c r="H1184" s="69">
        <v>4180</v>
      </c>
      <c r="I1184" s="69" t="s">
        <v>100</v>
      </c>
      <c r="J1184" s="8" t="s">
        <v>391</v>
      </c>
      <c r="K1184" s="69"/>
      <c r="L1184" s="175" t="s">
        <v>1413</v>
      </c>
      <c r="M1184" s="99"/>
      <c r="N1184" s="107"/>
      <c r="O1184" s="107"/>
      <c r="P1184" s="69"/>
      <c r="Q1184" s="69" t="s">
        <v>207</v>
      </c>
      <c r="R1184" s="69" t="s">
        <v>2363</v>
      </c>
      <c r="S1184" s="69"/>
      <c r="T1184" s="69" t="s">
        <v>171</v>
      </c>
      <c r="U1184" s="63" t="s">
        <v>13</v>
      </c>
      <c r="V1184" s="63"/>
      <c r="W1184" s="105"/>
      <c r="X1184" s="61">
        <v>11.36</v>
      </c>
      <c r="Y1184" s="61">
        <v>5.26</v>
      </c>
      <c r="Z1184" s="63"/>
      <c r="AA1184" s="137"/>
      <c r="AB1184" s="135"/>
      <c r="AC1184" s="105"/>
      <c r="AD1184" s="9" t="s">
        <v>1998</v>
      </c>
      <c r="AE1184" s="192"/>
      <c r="AF1184" s="192"/>
      <c r="AG1184" s="196"/>
      <c r="AH1184" s="196"/>
      <c r="AI1184" s="196"/>
      <c r="AJ1184" s="196"/>
      <c r="AK1184" s="196"/>
      <c r="AL1184" s="196"/>
      <c r="AM1184" s="196"/>
      <c r="AN1184" s="196"/>
      <c r="AO1184" s="196"/>
      <c r="AP1184" s="196"/>
      <c r="AQ1184" s="196"/>
      <c r="AR1184" s="196"/>
      <c r="AS1184" s="196"/>
      <c r="AT1184" s="196"/>
      <c r="AU1184" s="196"/>
      <c r="AV1184" s="196"/>
      <c r="AW1184" s="196"/>
      <c r="AX1184" s="196"/>
      <c r="AY1184" s="196"/>
      <c r="AZ1184" s="196"/>
      <c r="BA1184" s="196"/>
      <c r="BB1184" s="196"/>
      <c r="BC1184" s="196"/>
      <c r="BD1184" s="196"/>
      <c r="BE1184" s="196"/>
      <c r="BF1184" s="196"/>
      <c r="BG1184" s="196"/>
      <c r="BH1184" s="196"/>
      <c r="BI1184" s="196"/>
      <c r="BJ1184" s="196"/>
      <c r="BK1184" s="197"/>
      <c r="BL1184" s="197"/>
      <c r="BM1184" s="197"/>
      <c r="BN1184" s="197"/>
      <c r="BO1184" s="197"/>
      <c r="BP1184" s="197"/>
      <c r="BQ1184" s="197"/>
      <c r="BR1184" s="197"/>
      <c r="BS1184" s="197"/>
      <c r="BT1184" s="197"/>
      <c r="BU1184" s="197"/>
      <c r="BV1184" s="197"/>
      <c r="BW1184" s="197"/>
      <c r="BX1184" s="197"/>
      <c r="BY1184" s="197"/>
      <c r="BZ1184" s="197"/>
      <c r="CA1184" s="197"/>
      <c r="CB1184" s="197"/>
      <c r="CC1184" s="197"/>
      <c r="CD1184" s="197"/>
      <c r="CE1184" s="197"/>
      <c r="CF1184" s="197"/>
      <c r="CG1184" s="197"/>
      <c r="CH1184" s="197"/>
      <c r="CI1184" s="197"/>
      <c r="CJ1184" s="197"/>
      <c r="CK1184" s="197"/>
      <c r="CL1184" s="197"/>
      <c r="CM1184" s="197"/>
      <c r="CN1184" s="197"/>
      <c r="CO1184" s="197"/>
      <c r="CP1184" s="197"/>
      <c r="CQ1184" s="197"/>
      <c r="CR1184" s="197"/>
      <c r="CS1184" s="197"/>
      <c r="CT1184" s="197"/>
      <c r="CU1184" s="197"/>
      <c r="CV1184" s="197"/>
      <c r="CW1184" s="197"/>
      <c r="CX1184" s="197"/>
      <c r="CY1184" s="197"/>
      <c r="CZ1184" s="197"/>
      <c r="DA1184" s="197"/>
      <c r="DB1184" s="197"/>
      <c r="DC1184" s="197"/>
      <c r="DD1184" s="197"/>
      <c r="DE1184" s="197"/>
      <c r="DF1184" s="197"/>
      <c r="DG1184" s="197"/>
      <c r="DH1184" s="197"/>
      <c r="DI1184" s="197"/>
      <c r="DJ1184" s="197"/>
      <c r="DK1184" s="197"/>
      <c r="DL1184" s="197"/>
      <c r="DM1184" s="197"/>
      <c r="DN1184" s="197"/>
      <c r="DO1184" s="197"/>
      <c r="DP1184" s="197"/>
      <c r="DQ1184" s="197"/>
      <c r="DR1184" s="197"/>
      <c r="DS1184" s="197"/>
      <c r="DT1184" s="197"/>
      <c r="DU1184" s="197"/>
      <c r="DV1184" s="197"/>
      <c r="DW1184" s="197"/>
      <c r="DX1184" s="197"/>
      <c r="DY1184" s="197"/>
      <c r="DZ1184" s="197"/>
      <c r="EA1184" s="84"/>
      <c r="EB1184" s="84"/>
      <c r="EC1184" s="84"/>
    </row>
    <row r="1185" spans="1:133" s="76" customFormat="1" ht="17" x14ac:dyDescent="0.2">
      <c r="A1185" s="100" t="str">
        <f>CONCATENATE(E1185," ",F1185)</f>
        <v>Lynx rufus</v>
      </c>
      <c r="B1185" s="69" t="s">
        <v>1815</v>
      </c>
      <c r="C1185" s="69" t="s">
        <v>1586</v>
      </c>
      <c r="D1185" s="69" t="s">
        <v>2340</v>
      </c>
      <c r="E1185" s="106" t="s">
        <v>1697</v>
      </c>
      <c r="F1185" s="106" t="s">
        <v>1698</v>
      </c>
      <c r="G1185" s="69">
        <v>908</v>
      </c>
      <c r="H1185" s="69">
        <v>4181</v>
      </c>
      <c r="I1185" s="69" t="s">
        <v>100</v>
      </c>
      <c r="J1185" s="8" t="s">
        <v>391</v>
      </c>
      <c r="K1185" s="69"/>
      <c r="L1185" s="175" t="s">
        <v>1413</v>
      </c>
      <c r="M1185" s="99"/>
      <c r="N1185" s="107"/>
      <c r="O1185" s="107"/>
      <c r="P1185" s="69"/>
      <c r="Q1185" s="69" t="s">
        <v>207</v>
      </c>
      <c r="R1185" s="69" t="s">
        <v>2363</v>
      </c>
      <c r="S1185" s="69"/>
      <c r="T1185" s="69" t="s">
        <v>166</v>
      </c>
      <c r="U1185" s="63" t="s">
        <v>13</v>
      </c>
      <c r="V1185" s="63"/>
      <c r="W1185" s="105"/>
      <c r="X1185" s="61">
        <v>11.19</v>
      </c>
      <c r="Y1185" s="61">
        <v>5.75</v>
      </c>
      <c r="Z1185" s="63"/>
      <c r="AA1185" s="137"/>
      <c r="AB1185" s="135"/>
      <c r="AC1185" s="105"/>
      <c r="AD1185" s="9" t="s">
        <v>2002</v>
      </c>
      <c r="AE1185" s="192"/>
      <c r="AF1185" s="192"/>
      <c r="AG1185" s="196"/>
      <c r="AH1185" s="196"/>
      <c r="AI1185" s="196"/>
      <c r="AJ1185" s="196"/>
      <c r="AK1185" s="196"/>
      <c r="AL1185" s="196"/>
      <c r="AM1185" s="196"/>
      <c r="AN1185" s="196"/>
      <c r="AO1185" s="196"/>
      <c r="AP1185" s="196"/>
      <c r="AQ1185" s="196"/>
      <c r="AR1185" s="196"/>
      <c r="AS1185" s="196"/>
      <c r="AT1185" s="196"/>
      <c r="AU1185" s="196"/>
      <c r="AV1185" s="196"/>
      <c r="AW1185" s="196"/>
      <c r="AX1185" s="196"/>
      <c r="AY1185" s="196"/>
      <c r="AZ1185" s="196"/>
      <c r="BA1185" s="196"/>
      <c r="BB1185" s="196"/>
      <c r="BC1185" s="196"/>
      <c r="BD1185" s="196"/>
      <c r="BE1185" s="196"/>
      <c r="BF1185" s="196"/>
      <c r="BG1185" s="196"/>
      <c r="BH1185" s="196"/>
      <c r="BI1185" s="196"/>
      <c r="BJ1185" s="196"/>
      <c r="BK1185" s="197"/>
      <c r="BL1185" s="197"/>
      <c r="BM1185" s="197"/>
      <c r="BN1185" s="197"/>
      <c r="BO1185" s="197"/>
      <c r="BP1185" s="197"/>
      <c r="BQ1185" s="197"/>
      <c r="BR1185" s="197"/>
      <c r="BS1185" s="197"/>
      <c r="BT1185" s="197"/>
      <c r="BU1185" s="197"/>
      <c r="BV1185" s="197"/>
      <c r="BW1185" s="197"/>
      <c r="BX1185" s="197"/>
      <c r="BY1185" s="197"/>
      <c r="BZ1185" s="197"/>
      <c r="CA1185" s="197"/>
      <c r="CB1185" s="197"/>
      <c r="CC1185" s="197"/>
      <c r="CD1185" s="197"/>
      <c r="CE1185" s="197"/>
      <c r="CF1185" s="197"/>
      <c r="CG1185" s="197"/>
      <c r="CH1185" s="197"/>
      <c r="CI1185" s="197"/>
      <c r="CJ1185" s="197"/>
      <c r="CK1185" s="197"/>
      <c r="CL1185" s="197"/>
      <c r="CM1185" s="197"/>
      <c r="CN1185" s="197"/>
      <c r="CO1185" s="197"/>
      <c r="CP1185" s="197"/>
      <c r="CQ1185" s="197"/>
      <c r="CR1185" s="197"/>
      <c r="CS1185" s="197"/>
      <c r="CT1185" s="197"/>
      <c r="CU1185" s="197"/>
      <c r="CV1185" s="197"/>
      <c r="CW1185" s="197"/>
      <c r="CX1185" s="197"/>
      <c r="CY1185" s="197"/>
      <c r="CZ1185" s="197"/>
      <c r="DA1185" s="197"/>
      <c r="DB1185" s="197"/>
      <c r="DC1185" s="197"/>
      <c r="DD1185" s="197"/>
      <c r="DE1185" s="197"/>
      <c r="DF1185" s="197"/>
      <c r="DG1185" s="197"/>
      <c r="DH1185" s="197"/>
      <c r="DI1185" s="197"/>
      <c r="DJ1185" s="197"/>
      <c r="DK1185" s="197"/>
      <c r="DL1185" s="197"/>
      <c r="DM1185" s="197"/>
      <c r="DN1185" s="197"/>
      <c r="DO1185" s="197"/>
      <c r="DP1185" s="197"/>
      <c r="DQ1185" s="197"/>
      <c r="DR1185" s="197"/>
      <c r="DS1185" s="197"/>
      <c r="DT1185" s="197"/>
      <c r="DU1185" s="197"/>
      <c r="DV1185" s="197"/>
      <c r="DW1185" s="197"/>
      <c r="DX1185" s="197"/>
      <c r="DY1185" s="197"/>
      <c r="DZ1185" s="197"/>
      <c r="EA1185" s="84"/>
      <c r="EB1185" s="84"/>
      <c r="EC1185" s="84"/>
    </row>
    <row r="1186" spans="1:133" s="76" customFormat="1" ht="17" x14ac:dyDescent="0.2">
      <c r="A1186" s="100" t="str">
        <f>CONCATENATE(E1186," ",F1186)</f>
        <v>Lynx rufus</v>
      </c>
      <c r="B1186" s="69" t="s">
        <v>1815</v>
      </c>
      <c r="C1186" s="69" t="s">
        <v>1586</v>
      </c>
      <c r="D1186" s="69" t="s">
        <v>2340</v>
      </c>
      <c r="E1186" s="106" t="s">
        <v>1697</v>
      </c>
      <c r="F1186" s="106" t="s">
        <v>1698</v>
      </c>
      <c r="G1186" s="69">
        <v>908</v>
      </c>
      <c r="H1186" s="69">
        <v>3931</v>
      </c>
      <c r="I1186" s="69" t="s">
        <v>100</v>
      </c>
      <c r="J1186" s="8" t="s">
        <v>391</v>
      </c>
      <c r="K1186" s="69"/>
      <c r="L1186" s="175" t="s">
        <v>1413</v>
      </c>
      <c r="M1186" s="99"/>
      <c r="N1186" s="107"/>
      <c r="O1186" s="107"/>
      <c r="P1186" s="69"/>
      <c r="Q1186" s="69" t="s">
        <v>207</v>
      </c>
      <c r="R1186" s="69" t="s">
        <v>2363</v>
      </c>
      <c r="S1186" s="69"/>
      <c r="T1186" s="69" t="s">
        <v>166</v>
      </c>
      <c r="U1186" s="63" t="s">
        <v>13</v>
      </c>
      <c r="V1186" s="63"/>
      <c r="W1186" s="105"/>
      <c r="X1186" s="61">
        <v>11.37</v>
      </c>
      <c r="Y1186" s="61">
        <v>5.31</v>
      </c>
      <c r="Z1186" s="63"/>
      <c r="AA1186" s="137"/>
      <c r="AB1186" s="135"/>
      <c r="AC1186" s="105"/>
      <c r="AD1186" s="9" t="s">
        <v>1999</v>
      </c>
      <c r="AE1186" s="192"/>
      <c r="AF1186" s="192"/>
      <c r="AG1186" s="196"/>
      <c r="AH1186" s="196"/>
      <c r="AI1186" s="196"/>
      <c r="AJ1186" s="196"/>
      <c r="AK1186" s="196"/>
      <c r="AL1186" s="196"/>
      <c r="AM1186" s="196"/>
      <c r="AN1186" s="196"/>
      <c r="AO1186" s="196"/>
      <c r="AP1186" s="196"/>
      <c r="AQ1186" s="196"/>
      <c r="AR1186" s="196"/>
      <c r="AS1186" s="196"/>
      <c r="AT1186" s="196"/>
      <c r="AU1186" s="196"/>
      <c r="AV1186" s="196"/>
      <c r="AW1186" s="196"/>
      <c r="AX1186" s="196"/>
      <c r="AY1186" s="196"/>
      <c r="AZ1186" s="196"/>
      <c r="BA1186" s="196"/>
      <c r="BB1186" s="196"/>
      <c r="BC1186" s="196"/>
      <c r="BD1186" s="196"/>
      <c r="BE1186" s="196"/>
      <c r="BF1186" s="196"/>
      <c r="BG1186" s="196"/>
      <c r="BH1186" s="196"/>
      <c r="BI1186" s="196"/>
      <c r="BJ1186" s="196"/>
      <c r="BK1186" s="197"/>
      <c r="BL1186" s="197"/>
      <c r="BM1186" s="197"/>
      <c r="BN1186" s="197"/>
      <c r="BO1186" s="197"/>
      <c r="BP1186" s="197"/>
      <c r="BQ1186" s="197"/>
      <c r="BR1186" s="197"/>
      <c r="BS1186" s="197"/>
      <c r="BT1186" s="197"/>
      <c r="BU1186" s="197"/>
      <c r="BV1186" s="197"/>
      <c r="BW1186" s="197"/>
      <c r="BX1186" s="197"/>
      <c r="BY1186" s="197"/>
      <c r="BZ1186" s="197"/>
      <c r="CA1186" s="197"/>
      <c r="CB1186" s="197"/>
      <c r="CC1186" s="197"/>
      <c r="CD1186" s="197"/>
      <c r="CE1186" s="197"/>
      <c r="CF1186" s="197"/>
      <c r="CG1186" s="197"/>
      <c r="CH1186" s="197"/>
      <c r="CI1186" s="197"/>
      <c r="CJ1186" s="197"/>
      <c r="CK1186" s="197"/>
      <c r="CL1186" s="197"/>
      <c r="CM1186" s="197"/>
      <c r="CN1186" s="197"/>
      <c r="CO1186" s="197"/>
      <c r="CP1186" s="197"/>
      <c r="CQ1186" s="197"/>
      <c r="CR1186" s="197"/>
      <c r="CS1186" s="197"/>
      <c r="CT1186" s="197"/>
      <c r="CU1186" s="197"/>
      <c r="CV1186" s="197"/>
      <c r="CW1186" s="197"/>
      <c r="CX1186" s="197"/>
      <c r="CY1186" s="197"/>
      <c r="CZ1186" s="197"/>
      <c r="DA1186" s="197"/>
      <c r="DB1186" s="197"/>
      <c r="DC1186" s="197"/>
      <c r="DD1186" s="197"/>
      <c r="DE1186" s="197"/>
      <c r="DF1186" s="197"/>
      <c r="DG1186" s="197"/>
      <c r="DH1186" s="197"/>
      <c r="DI1186" s="197"/>
      <c r="DJ1186" s="197"/>
      <c r="DK1186" s="197"/>
      <c r="DL1186" s="197"/>
      <c r="DM1186" s="197"/>
      <c r="DN1186" s="197"/>
      <c r="DO1186" s="197"/>
      <c r="DP1186" s="197"/>
      <c r="DQ1186" s="197"/>
      <c r="DR1186" s="197"/>
      <c r="DS1186" s="197"/>
      <c r="DT1186" s="197"/>
      <c r="DU1186" s="197"/>
      <c r="DV1186" s="197"/>
      <c r="DW1186" s="197"/>
      <c r="DX1186" s="197"/>
      <c r="DY1186" s="197"/>
      <c r="DZ1186" s="197"/>
      <c r="EA1186" s="84"/>
      <c r="EB1186" s="84"/>
      <c r="EC1186" s="84"/>
    </row>
    <row r="1187" spans="1:133" s="76" customFormat="1" ht="17" x14ac:dyDescent="0.2">
      <c r="A1187" s="100" t="str">
        <f>CONCATENATE(E1187," ",F1187)</f>
        <v>Lynx rufus</v>
      </c>
      <c r="B1187" s="69" t="s">
        <v>1815</v>
      </c>
      <c r="C1187" s="69" t="s">
        <v>1586</v>
      </c>
      <c r="D1187" s="69" t="s">
        <v>2340</v>
      </c>
      <c r="E1187" s="106" t="s">
        <v>1697</v>
      </c>
      <c r="F1187" s="106" t="s">
        <v>1698</v>
      </c>
      <c r="G1187" s="69">
        <v>908</v>
      </c>
      <c r="H1187" s="69">
        <v>4184</v>
      </c>
      <c r="I1187" s="69" t="s">
        <v>100</v>
      </c>
      <c r="J1187" s="8" t="s">
        <v>391</v>
      </c>
      <c r="K1187" s="69"/>
      <c r="L1187" s="175" t="s">
        <v>1413</v>
      </c>
      <c r="M1187" s="99"/>
      <c r="N1187" s="107"/>
      <c r="O1187" s="107"/>
      <c r="P1187" s="69"/>
      <c r="Q1187" s="69" t="s">
        <v>207</v>
      </c>
      <c r="R1187" s="69" t="s">
        <v>2363</v>
      </c>
      <c r="S1187" s="69"/>
      <c r="T1187" s="69" t="s">
        <v>166</v>
      </c>
      <c r="U1187" s="63" t="s">
        <v>13</v>
      </c>
      <c r="V1187" s="63"/>
      <c r="W1187" s="105"/>
      <c r="X1187" s="61">
        <v>11.7</v>
      </c>
      <c r="Y1187" s="61">
        <v>4.66</v>
      </c>
      <c r="Z1187" s="63"/>
      <c r="AA1187" s="137"/>
      <c r="AB1187" s="135"/>
      <c r="AC1187" s="105"/>
      <c r="AD1187" s="9" t="s">
        <v>2000</v>
      </c>
      <c r="AE1187" s="192"/>
      <c r="AF1187" s="192"/>
      <c r="AG1187" s="196"/>
      <c r="AH1187" s="196"/>
      <c r="AI1187" s="196"/>
      <c r="AJ1187" s="196"/>
      <c r="AK1187" s="196"/>
      <c r="AL1187" s="196"/>
      <c r="AM1187" s="196"/>
      <c r="AN1187" s="196"/>
      <c r="AO1187" s="196"/>
      <c r="AP1187" s="196"/>
      <c r="AQ1187" s="196"/>
      <c r="AR1187" s="196"/>
      <c r="AS1187" s="196"/>
      <c r="AT1187" s="196"/>
      <c r="AU1187" s="196"/>
      <c r="AV1187" s="196"/>
      <c r="AW1187" s="196"/>
      <c r="AX1187" s="196"/>
      <c r="AY1187" s="196"/>
      <c r="AZ1187" s="196"/>
      <c r="BA1187" s="196"/>
      <c r="BB1187" s="196"/>
      <c r="BC1187" s="196"/>
      <c r="BD1187" s="196"/>
      <c r="BE1187" s="196"/>
      <c r="BF1187" s="196"/>
      <c r="BG1187" s="196"/>
      <c r="BH1187" s="196"/>
      <c r="BI1187" s="196"/>
      <c r="BJ1187" s="196"/>
      <c r="BK1187" s="197"/>
      <c r="BL1187" s="197"/>
      <c r="BM1187" s="197"/>
      <c r="BN1187" s="197"/>
      <c r="BO1187" s="197"/>
      <c r="BP1187" s="197"/>
      <c r="BQ1187" s="197"/>
      <c r="BR1187" s="197"/>
      <c r="BS1187" s="197"/>
      <c r="BT1187" s="197"/>
      <c r="BU1187" s="197"/>
      <c r="BV1187" s="197"/>
      <c r="BW1187" s="197"/>
      <c r="BX1187" s="197"/>
      <c r="BY1187" s="197"/>
      <c r="BZ1187" s="197"/>
      <c r="CA1187" s="197"/>
      <c r="CB1187" s="197"/>
      <c r="CC1187" s="197"/>
      <c r="CD1187" s="197"/>
      <c r="CE1187" s="197"/>
      <c r="CF1187" s="197"/>
      <c r="CG1187" s="197"/>
      <c r="CH1187" s="197"/>
      <c r="CI1187" s="197"/>
      <c r="CJ1187" s="197"/>
      <c r="CK1187" s="197"/>
      <c r="CL1187" s="197"/>
      <c r="CM1187" s="197"/>
      <c r="CN1187" s="197"/>
      <c r="CO1187" s="197"/>
      <c r="CP1187" s="197"/>
      <c r="CQ1187" s="197"/>
      <c r="CR1187" s="197"/>
      <c r="CS1187" s="197"/>
      <c r="CT1187" s="197"/>
      <c r="CU1187" s="197"/>
      <c r="CV1187" s="197"/>
      <c r="CW1187" s="197"/>
      <c r="CX1187" s="197"/>
      <c r="CY1187" s="197"/>
      <c r="CZ1187" s="197"/>
      <c r="DA1187" s="197"/>
      <c r="DB1187" s="197"/>
      <c r="DC1187" s="197"/>
      <c r="DD1187" s="197"/>
      <c r="DE1187" s="197"/>
      <c r="DF1187" s="197"/>
      <c r="DG1187" s="197"/>
      <c r="DH1187" s="197"/>
      <c r="DI1187" s="197"/>
      <c r="DJ1187" s="197"/>
      <c r="DK1187" s="197"/>
      <c r="DL1187" s="197"/>
      <c r="DM1187" s="197"/>
      <c r="DN1187" s="197"/>
      <c r="DO1187" s="197"/>
      <c r="DP1187" s="197"/>
      <c r="DQ1187" s="197"/>
      <c r="DR1187" s="197"/>
      <c r="DS1187" s="197"/>
      <c r="DT1187" s="197"/>
      <c r="DU1187" s="197"/>
      <c r="DV1187" s="197"/>
      <c r="DW1187" s="197"/>
      <c r="DX1187" s="197"/>
      <c r="DY1187" s="197"/>
      <c r="DZ1187" s="197"/>
      <c r="EA1187" s="84"/>
      <c r="EB1187" s="84"/>
      <c r="EC1187" s="84"/>
    </row>
    <row r="1188" spans="1:133" s="76" customFormat="1" ht="17" x14ac:dyDescent="0.2">
      <c r="A1188" s="100" t="str">
        <f>CONCATENATE(E1188," ",F1188)</f>
        <v>Lynx rufus</v>
      </c>
      <c r="B1188" s="69" t="s">
        <v>1815</v>
      </c>
      <c r="C1188" s="69" t="s">
        <v>1586</v>
      </c>
      <c r="D1188" s="69" t="s">
        <v>2340</v>
      </c>
      <c r="E1188" s="106" t="s">
        <v>1697</v>
      </c>
      <c r="F1188" s="106" t="s">
        <v>1698</v>
      </c>
      <c r="G1188" s="69">
        <v>908</v>
      </c>
      <c r="H1188" s="69">
        <v>4179</v>
      </c>
      <c r="I1188" s="69" t="s">
        <v>100</v>
      </c>
      <c r="J1188" s="8" t="s">
        <v>391</v>
      </c>
      <c r="K1188" s="69"/>
      <c r="L1188" s="175" t="s">
        <v>1413</v>
      </c>
      <c r="M1188" s="99"/>
      <c r="N1188" s="107"/>
      <c r="O1188" s="107"/>
      <c r="P1188" s="69"/>
      <c r="Q1188" s="69" t="s">
        <v>207</v>
      </c>
      <c r="R1188" s="69" t="s">
        <v>2363</v>
      </c>
      <c r="S1188" s="69"/>
      <c r="T1188" s="69" t="s">
        <v>166</v>
      </c>
      <c r="U1188" s="63" t="s">
        <v>13</v>
      </c>
      <c r="V1188" s="63"/>
      <c r="W1188" s="105"/>
      <c r="X1188" s="61">
        <v>11.65</v>
      </c>
      <c r="Y1188" s="61">
        <v>4.83</v>
      </c>
      <c r="Z1188" s="63"/>
      <c r="AA1188" s="137"/>
      <c r="AB1188" s="135"/>
      <c r="AC1188" s="105"/>
      <c r="AD1188" s="9" t="s">
        <v>2001</v>
      </c>
      <c r="AE1188" s="192"/>
      <c r="AF1188" s="192"/>
      <c r="AG1188" s="196"/>
      <c r="AH1188" s="196"/>
      <c r="AI1188" s="196"/>
      <c r="AJ1188" s="196"/>
      <c r="AK1188" s="196"/>
      <c r="AL1188" s="196"/>
      <c r="AM1188" s="196"/>
      <c r="AN1188" s="196"/>
      <c r="AO1188" s="196"/>
      <c r="AP1188" s="196"/>
      <c r="AQ1188" s="196"/>
      <c r="AR1188" s="196"/>
      <c r="AS1188" s="196"/>
      <c r="AT1188" s="196"/>
      <c r="AU1188" s="196"/>
      <c r="AV1188" s="196"/>
      <c r="AW1188" s="196"/>
      <c r="AX1188" s="196"/>
      <c r="AY1188" s="196"/>
      <c r="AZ1188" s="196"/>
      <c r="BA1188" s="196"/>
      <c r="BB1188" s="196"/>
      <c r="BC1188" s="196"/>
      <c r="BD1188" s="196"/>
      <c r="BE1188" s="196"/>
      <c r="BF1188" s="196"/>
      <c r="BG1188" s="196"/>
      <c r="BH1188" s="196"/>
      <c r="BI1188" s="196"/>
      <c r="BJ1188" s="196"/>
      <c r="BK1188" s="197"/>
      <c r="BL1188" s="197"/>
      <c r="BM1188" s="197"/>
      <c r="BN1188" s="197"/>
      <c r="BO1188" s="197"/>
      <c r="BP1188" s="197"/>
      <c r="BQ1188" s="197"/>
      <c r="BR1188" s="197"/>
      <c r="BS1188" s="197"/>
      <c r="BT1188" s="197"/>
      <c r="BU1188" s="197"/>
      <c r="BV1188" s="197"/>
      <c r="BW1188" s="197"/>
      <c r="BX1188" s="197"/>
      <c r="BY1188" s="197"/>
      <c r="BZ1188" s="197"/>
      <c r="CA1188" s="197"/>
      <c r="CB1188" s="197"/>
      <c r="CC1188" s="197"/>
      <c r="CD1188" s="197"/>
      <c r="CE1188" s="197"/>
      <c r="CF1188" s="197"/>
      <c r="CG1188" s="197"/>
      <c r="CH1188" s="197"/>
      <c r="CI1188" s="197"/>
      <c r="CJ1188" s="197"/>
      <c r="CK1188" s="197"/>
      <c r="CL1188" s="197"/>
      <c r="CM1188" s="197"/>
      <c r="CN1188" s="197"/>
      <c r="CO1188" s="197"/>
      <c r="CP1188" s="197"/>
      <c r="CQ1188" s="197"/>
      <c r="CR1188" s="197"/>
      <c r="CS1188" s="197"/>
      <c r="CT1188" s="197"/>
      <c r="CU1188" s="197"/>
      <c r="CV1188" s="197"/>
      <c r="CW1188" s="197"/>
      <c r="CX1188" s="197"/>
      <c r="CY1188" s="197"/>
      <c r="CZ1188" s="197"/>
      <c r="DA1188" s="197"/>
      <c r="DB1188" s="197"/>
      <c r="DC1188" s="197"/>
      <c r="DD1188" s="197"/>
      <c r="DE1188" s="197"/>
      <c r="DF1188" s="197"/>
      <c r="DG1188" s="197"/>
      <c r="DH1188" s="197"/>
      <c r="DI1188" s="197"/>
      <c r="DJ1188" s="197"/>
      <c r="DK1188" s="197"/>
      <c r="DL1188" s="197"/>
      <c r="DM1188" s="197"/>
      <c r="DN1188" s="197"/>
      <c r="DO1188" s="197"/>
      <c r="DP1188" s="197"/>
      <c r="DQ1188" s="197"/>
      <c r="DR1188" s="197"/>
      <c r="DS1188" s="197"/>
      <c r="DT1188" s="197"/>
      <c r="DU1188" s="197"/>
      <c r="DV1188" s="197"/>
      <c r="DW1188" s="197"/>
      <c r="DX1188" s="197"/>
      <c r="DY1188" s="197"/>
      <c r="DZ1188" s="197"/>
      <c r="EA1188" s="84"/>
      <c r="EB1188" s="84"/>
      <c r="EC1188" s="84"/>
    </row>
    <row r="1189" spans="1:133" s="76" customFormat="1" ht="17" x14ac:dyDescent="0.2">
      <c r="A1189" s="100" t="str">
        <f>CONCATENATE(E1189," ",F1189)</f>
        <v>Lynx rufus</v>
      </c>
      <c r="B1189" s="9" t="s">
        <v>1815</v>
      </c>
      <c r="C1189" s="69" t="s">
        <v>1586</v>
      </c>
      <c r="D1189" s="69" t="s">
        <v>2340</v>
      </c>
      <c r="E1189" s="2" t="s">
        <v>1697</v>
      </c>
      <c r="F1189" s="2" t="s">
        <v>1698</v>
      </c>
      <c r="G1189" s="9">
        <v>908</v>
      </c>
      <c r="H1189" s="8">
        <v>3476</v>
      </c>
      <c r="I1189" s="9" t="s">
        <v>100</v>
      </c>
      <c r="J1189" s="8" t="s">
        <v>391</v>
      </c>
      <c r="K1189" s="69" t="s">
        <v>1222</v>
      </c>
      <c r="L1189" s="175" t="s">
        <v>1821</v>
      </c>
      <c r="M1189" s="99"/>
      <c r="N1189" s="105"/>
      <c r="O1189" s="105"/>
      <c r="P1189" s="63"/>
      <c r="Q1189" s="69" t="s">
        <v>377</v>
      </c>
      <c r="R1189" s="69" t="s">
        <v>2372</v>
      </c>
      <c r="S1189" s="69"/>
      <c r="T1189" s="63" t="s">
        <v>166</v>
      </c>
      <c r="U1189" s="63" t="s">
        <v>13</v>
      </c>
      <c r="V1189" s="63"/>
      <c r="W1189" s="63"/>
      <c r="X1189" s="119">
        <v>9.36</v>
      </c>
      <c r="Y1189" s="119">
        <v>3.1</v>
      </c>
      <c r="Z1189" s="69"/>
      <c r="AA1189" s="179"/>
      <c r="AB1189" s="98"/>
      <c r="AC1189" s="9"/>
      <c r="AD1189" s="9"/>
      <c r="AE1189" s="190"/>
      <c r="AF1189" s="190"/>
      <c r="AG1189" s="197"/>
      <c r="AH1189" s="197"/>
      <c r="AI1189" s="197"/>
      <c r="AJ1189" s="197"/>
      <c r="AK1189" s="197"/>
      <c r="AL1189" s="197"/>
      <c r="AM1189" s="197"/>
      <c r="AN1189" s="197"/>
      <c r="AO1189" s="197"/>
      <c r="AP1189" s="197"/>
      <c r="AQ1189" s="197"/>
      <c r="AR1189" s="197"/>
      <c r="AS1189" s="197"/>
      <c r="AT1189" s="197"/>
      <c r="AU1189" s="197"/>
      <c r="AV1189" s="197"/>
      <c r="AW1189" s="197"/>
      <c r="AX1189" s="197"/>
      <c r="AY1189" s="197"/>
      <c r="AZ1189" s="197"/>
      <c r="BA1189" s="197"/>
      <c r="BB1189" s="197"/>
      <c r="BC1189" s="197"/>
      <c r="BD1189" s="197"/>
      <c r="BE1189" s="197"/>
      <c r="BF1189" s="197"/>
      <c r="BG1189" s="197"/>
      <c r="BH1189" s="197"/>
      <c r="BI1189" s="197"/>
      <c r="BJ1189" s="197"/>
      <c r="BK1189" s="197"/>
      <c r="BL1189" s="197"/>
      <c r="BM1189" s="197"/>
      <c r="BN1189" s="197"/>
      <c r="BO1189" s="197"/>
      <c r="BP1189" s="197"/>
      <c r="BQ1189" s="197"/>
      <c r="BR1189" s="197"/>
      <c r="BS1189" s="197"/>
      <c r="BT1189" s="197"/>
      <c r="BU1189" s="197"/>
      <c r="BV1189" s="197"/>
      <c r="BW1189" s="197"/>
      <c r="BX1189" s="197"/>
      <c r="BY1189" s="197"/>
      <c r="BZ1189" s="197"/>
      <c r="CA1189" s="197"/>
      <c r="CB1189" s="197"/>
      <c r="CC1189" s="197"/>
      <c r="CD1189" s="197"/>
      <c r="CE1189" s="197"/>
      <c r="CF1189" s="197"/>
      <c r="CG1189" s="197"/>
      <c r="CH1189" s="197"/>
      <c r="CI1189" s="197"/>
      <c r="CJ1189" s="197"/>
      <c r="CK1189" s="197"/>
      <c r="CL1189" s="197"/>
      <c r="CM1189" s="197"/>
      <c r="CN1189" s="197"/>
      <c r="CO1189" s="197"/>
      <c r="CP1189" s="197"/>
      <c r="CQ1189" s="197"/>
      <c r="CR1189" s="197"/>
      <c r="CS1189" s="197"/>
      <c r="CT1189" s="197"/>
      <c r="CU1189" s="197"/>
      <c r="CV1189" s="197"/>
      <c r="CW1189" s="197"/>
      <c r="CX1189" s="197"/>
      <c r="CY1189" s="197"/>
      <c r="CZ1189" s="197"/>
      <c r="DA1189" s="197"/>
      <c r="DB1189" s="197"/>
      <c r="DC1189" s="197"/>
      <c r="DD1189" s="197"/>
      <c r="DE1189" s="197"/>
      <c r="DF1189" s="197"/>
      <c r="DG1189" s="197"/>
      <c r="DH1189" s="197"/>
      <c r="DI1189" s="197"/>
      <c r="DJ1189" s="197"/>
      <c r="DK1189" s="197"/>
      <c r="DL1189" s="197"/>
      <c r="DM1189" s="197"/>
      <c r="DN1189" s="197"/>
      <c r="DO1189" s="197"/>
      <c r="DP1189" s="197"/>
      <c r="DQ1189" s="197"/>
      <c r="DR1189" s="197"/>
      <c r="DS1189" s="197"/>
      <c r="DT1189" s="197"/>
      <c r="DU1189" s="197"/>
      <c r="DV1189" s="197"/>
      <c r="DW1189" s="197"/>
      <c r="DX1189" s="197"/>
      <c r="DY1189" s="197"/>
      <c r="DZ1189" s="197"/>
      <c r="EA1189" s="84"/>
      <c r="EB1189" s="84"/>
      <c r="EC1189" s="84"/>
    </row>
    <row r="1190" spans="1:133" s="76" customFormat="1" ht="17" x14ac:dyDescent="0.2">
      <c r="A1190" s="100" t="str">
        <f>CONCATENATE(E1190," ",F1190)</f>
        <v>Lynx rufus</v>
      </c>
      <c r="B1190" s="9" t="s">
        <v>1815</v>
      </c>
      <c r="C1190" s="69" t="s">
        <v>1586</v>
      </c>
      <c r="D1190" s="69" t="s">
        <v>2340</v>
      </c>
      <c r="E1190" s="2" t="s">
        <v>1697</v>
      </c>
      <c r="F1190" s="2" t="s">
        <v>1698</v>
      </c>
      <c r="G1190" s="9">
        <v>908</v>
      </c>
      <c r="H1190" s="8"/>
      <c r="I1190" s="9" t="s">
        <v>100</v>
      </c>
      <c r="J1190" s="8" t="s">
        <v>391</v>
      </c>
      <c r="K1190" s="69"/>
      <c r="L1190" s="175"/>
      <c r="M1190" s="99"/>
      <c r="N1190" s="105"/>
      <c r="O1190" s="105"/>
      <c r="P1190" s="63"/>
      <c r="Q1190" s="69"/>
      <c r="R1190" s="69"/>
      <c r="S1190" s="69"/>
      <c r="T1190" s="63"/>
      <c r="U1190" s="63" t="s">
        <v>13</v>
      </c>
      <c r="V1190" s="63"/>
      <c r="W1190" s="63"/>
      <c r="X1190" s="119"/>
      <c r="Y1190" s="119"/>
      <c r="Z1190" s="69"/>
      <c r="AA1190" s="179"/>
      <c r="AB1190" s="98"/>
      <c r="AC1190" s="9"/>
      <c r="AD1190" s="9"/>
      <c r="AE1190" s="63"/>
      <c r="AF1190" s="63"/>
      <c r="BK1190" s="10"/>
      <c r="BL1190" s="10"/>
      <c r="BM1190" s="10"/>
      <c r="BN1190" s="10"/>
      <c r="BO1190" s="10"/>
      <c r="BP1190" s="10"/>
      <c r="BQ1190" s="10"/>
      <c r="BR1190" s="10"/>
      <c r="BS1190" s="10"/>
      <c r="BT1190" s="10"/>
      <c r="BU1190" s="10"/>
      <c r="BV1190" s="10"/>
      <c r="BW1190" s="10"/>
      <c r="BX1190" s="10"/>
      <c r="BY1190" s="10"/>
      <c r="BZ1190" s="10"/>
      <c r="CA1190" s="10"/>
      <c r="CB1190" s="10"/>
      <c r="CC1190" s="10"/>
      <c r="CD1190" s="10"/>
      <c r="CE1190" s="10"/>
      <c r="CF1190" s="10"/>
      <c r="CG1190" s="10"/>
      <c r="CH1190" s="10"/>
      <c r="CI1190" s="10"/>
      <c r="CJ1190" s="10"/>
      <c r="CK1190" s="10"/>
      <c r="CL1190" s="10"/>
      <c r="CM1190" s="10"/>
      <c r="CN1190" s="10"/>
      <c r="CO1190" s="10"/>
      <c r="CP1190" s="10"/>
      <c r="CQ1190" s="10"/>
      <c r="CR1190" s="10"/>
      <c r="CS1190" s="10"/>
      <c r="CT1190" s="10"/>
      <c r="CU1190" s="10"/>
      <c r="CV1190" s="10"/>
      <c r="CW1190" s="10"/>
      <c r="CX1190" s="10"/>
      <c r="CY1190" s="10"/>
      <c r="CZ1190" s="10"/>
      <c r="DA1190" s="10"/>
      <c r="DB1190" s="10"/>
      <c r="DC1190" s="10"/>
      <c r="DD1190" s="10"/>
      <c r="DE1190" s="10"/>
      <c r="DF1190" s="10"/>
      <c r="DG1190" s="10"/>
      <c r="DH1190" s="10"/>
      <c r="DI1190" s="10"/>
      <c r="DJ1190" s="10"/>
      <c r="DK1190" s="10"/>
      <c r="DL1190" s="10"/>
      <c r="DM1190" s="10"/>
      <c r="DN1190" s="10"/>
      <c r="DO1190" s="10"/>
      <c r="DP1190" s="10"/>
      <c r="DQ1190" s="10"/>
      <c r="DR1190" s="10"/>
      <c r="DS1190" s="10"/>
      <c r="DT1190" s="10"/>
      <c r="DU1190" s="10"/>
      <c r="DV1190" s="10"/>
      <c r="DW1190" s="10"/>
      <c r="DX1190" s="10"/>
      <c r="DY1190" s="10"/>
      <c r="DZ1190" s="10"/>
      <c r="EA1190" s="10"/>
      <c r="EB1190" s="10"/>
      <c r="EC1190" s="10"/>
    </row>
    <row r="1191" spans="1:133" s="76" customFormat="1" ht="17" x14ac:dyDescent="0.2">
      <c r="A1191" s="100" t="str">
        <f>CONCATENATE(E1191," ",F1191)</f>
        <v>Lynx rufus</v>
      </c>
      <c r="B1191" s="9" t="s">
        <v>1815</v>
      </c>
      <c r="C1191" s="69" t="s">
        <v>1586</v>
      </c>
      <c r="D1191" s="69" t="s">
        <v>2340</v>
      </c>
      <c r="E1191" s="2" t="s">
        <v>1697</v>
      </c>
      <c r="F1191" s="2" t="s">
        <v>1698</v>
      </c>
      <c r="G1191" s="9">
        <v>908</v>
      </c>
      <c r="H1191" s="8"/>
      <c r="I1191" s="9" t="s">
        <v>100</v>
      </c>
      <c r="J1191" s="8" t="s">
        <v>391</v>
      </c>
      <c r="K1191" s="69"/>
      <c r="L1191" s="175"/>
      <c r="M1191" s="99"/>
      <c r="N1191" s="105"/>
      <c r="O1191" s="105"/>
      <c r="P1191" s="63"/>
      <c r="Q1191" s="69"/>
      <c r="R1191" s="69"/>
      <c r="S1191" s="69"/>
      <c r="T1191" s="63"/>
      <c r="U1191" s="63" t="s">
        <v>13</v>
      </c>
      <c r="V1191" s="63"/>
      <c r="W1191" s="63"/>
      <c r="X1191" s="119"/>
      <c r="Y1191" s="119"/>
      <c r="Z1191" s="69"/>
      <c r="AA1191" s="179"/>
      <c r="AB1191" s="98"/>
      <c r="AC1191" s="9"/>
      <c r="AD1191" s="9"/>
      <c r="AE1191" s="63"/>
      <c r="AF1191" s="63"/>
      <c r="BK1191" s="10"/>
      <c r="BL1191" s="10"/>
      <c r="BM1191" s="10"/>
      <c r="BN1191" s="10"/>
      <c r="BO1191" s="10"/>
      <c r="BP1191" s="10"/>
      <c r="BQ1191" s="10"/>
      <c r="BR1191" s="10"/>
      <c r="BS1191" s="10"/>
      <c r="BT1191" s="10"/>
      <c r="BU1191" s="10"/>
      <c r="BV1191" s="10"/>
      <c r="BW1191" s="10"/>
      <c r="BX1191" s="10"/>
      <c r="BY1191" s="10"/>
      <c r="BZ1191" s="10"/>
      <c r="CA1191" s="10"/>
      <c r="CB1191" s="10"/>
      <c r="CC1191" s="10"/>
      <c r="CD1191" s="10"/>
      <c r="CE1191" s="10"/>
      <c r="CF1191" s="10"/>
      <c r="CG1191" s="10"/>
      <c r="CH1191" s="10"/>
      <c r="CI1191" s="10"/>
      <c r="CJ1191" s="10"/>
      <c r="CK1191" s="10"/>
      <c r="CL1191" s="10"/>
      <c r="CM1191" s="10"/>
      <c r="CN1191" s="10"/>
      <c r="CO1191" s="10"/>
      <c r="CP1191" s="10"/>
      <c r="CQ1191" s="10"/>
      <c r="CR1191" s="10"/>
      <c r="CS1191" s="10"/>
      <c r="CT1191" s="10"/>
      <c r="CU1191" s="10"/>
      <c r="CV1191" s="10"/>
      <c r="CW1191" s="10"/>
      <c r="CX1191" s="10"/>
      <c r="CY1191" s="10"/>
      <c r="CZ1191" s="10"/>
      <c r="DA1191" s="10"/>
      <c r="DB1191" s="10"/>
      <c r="DC1191" s="10"/>
      <c r="DD1191" s="10"/>
      <c r="DE1191" s="10"/>
      <c r="DF1191" s="10"/>
      <c r="DG1191" s="10"/>
      <c r="DH1191" s="10"/>
      <c r="DI1191" s="10"/>
      <c r="DJ1191" s="10"/>
      <c r="DK1191" s="10"/>
      <c r="DL1191" s="10"/>
      <c r="DM1191" s="10"/>
      <c r="DN1191" s="10"/>
      <c r="DO1191" s="10"/>
      <c r="DP1191" s="10"/>
      <c r="DQ1191" s="10"/>
      <c r="DR1191" s="10"/>
      <c r="DS1191" s="10"/>
      <c r="DT1191" s="10"/>
      <c r="DU1191" s="10"/>
      <c r="DV1191" s="10"/>
      <c r="DW1191" s="10"/>
      <c r="DX1191" s="10"/>
      <c r="DY1191" s="10"/>
      <c r="DZ1191" s="10"/>
      <c r="EA1191" s="10"/>
      <c r="EB1191" s="10"/>
      <c r="EC1191" s="10"/>
    </row>
    <row r="1192" spans="1:133" s="76" customFormat="1" ht="17" x14ac:dyDescent="0.2">
      <c r="A1192" s="100" t="str">
        <f>CONCATENATE(E1192," ",F1192)</f>
        <v>Lynx rufus</v>
      </c>
      <c r="B1192" s="9" t="s">
        <v>1815</v>
      </c>
      <c r="C1192" s="69" t="s">
        <v>1586</v>
      </c>
      <c r="D1192" s="69" t="s">
        <v>2340</v>
      </c>
      <c r="E1192" s="2" t="s">
        <v>1697</v>
      </c>
      <c r="F1192" s="2" t="s">
        <v>1698</v>
      </c>
      <c r="G1192" s="9">
        <v>908</v>
      </c>
      <c r="H1192" s="8"/>
      <c r="I1192" s="9" t="s">
        <v>100</v>
      </c>
      <c r="J1192" s="8" t="s">
        <v>391</v>
      </c>
      <c r="K1192" s="69"/>
      <c r="L1192" s="175"/>
      <c r="M1192" s="99"/>
      <c r="N1192" s="105"/>
      <c r="O1192" s="105"/>
      <c r="P1192" s="63"/>
      <c r="Q1192" s="69"/>
      <c r="R1192" s="69"/>
      <c r="S1192" s="69"/>
      <c r="T1192" s="63"/>
      <c r="U1192" s="63" t="s">
        <v>13</v>
      </c>
      <c r="V1192" s="63"/>
      <c r="W1192" s="63"/>
      <c r="X1192" s="119"/>
      <c r="Y1192" s="119"/>
      <c r="Z1192" s="69"/>
      <c r="AA1192" s="179"/>
      <c r="AB1192" s="98"/>
      <c r="AC1192" s="9"/>
      <c r="AD1192" s="9"/>
      <c r="AE1192" s="63"/>
      <c r="AF1192" s="63"/>
      <c r="BK1192" s="10"/>
      <c r="BL1192" s="10"/>
      <c r="BM1192" s="10"/>
      <c r="BN1192" s="10"/>
      <c r="BO1192" s="10"/>
      <c r="BP1192" s="10"/>
      <c r="BQ1192" s="10"/>
      <c r="BR1192" s="10"/>
      <c r="BS1192" s="10"/>
      <c r="BT1192" s="10"/>
      <c r="BU1192" s="10"/>
      <c r="BV1192" s="10"/>
      <c r="BW1192" s="10"/>
      <c r="BX1192" s="10"/>
      <c r="BY1192" s="10"/>
      <c r="BZ1192" s="10"/>
      <c r="CA1192" s="10"/>
      <c r="CB1192" s="10"/>
      <c r="CC1192" s="10"/>
      <c r="CD1192" s="10"/>
      <c r="CE1192" s="10"/>
      <c r="CF1192" s="10"/>
      <c r="CG1192" s="10"/>
      <c r="CH1192" s="10"/>
      <c r="CI1192" s="10"/>
      <c r="CJ1192" s="10"/>
      <c r="CK1192" s="10"/>
      <c r="CL1192" s="10"/>
      <c r="CM1192" s="10"/>
      <c r="CN1192" s="10"/>
      <c r="CO1192" s="10"/>
      <c r="CP1192" s="10"/>
      <c r="CQ1192" s="10"/>
      <c r="CR1192" s="10"/>
      <c r="CS1192" s="10"/>
      <c r="CT1192" s="10"/>
      <c r="CU1192" s="10"/>
      <c r="CV1192" s="10"/>
      <c r="CW1192" s="10"/>
      <c r="CX1192" s="10"/>
      <c r="CY1192" s="10"/>
      <c r="CZ1192" s="10"/>
      <c r="DA1192" s="10"/>
      <c r="DB1192" s="10"/>
      <c r="DC1192" s="10"/>
      <c r="DD1192" s="10"/>
      <c r="DE1192" s="10"/>
      <c r="DF1192" s="10"/>
      <c r="DG1192" s="10"/>
      <c r="DH1192" s="10"/>
      <c r="DI1192" s="10"/>
      <c r="DJ1192" s="10"/>
      <c r="DK1192" s="10"/>
      <c r="DL1192" s="10"/>
      <c r="DM1192" s="10"/>
      <c r="DN1192" s="10"/>
      <c r="DO1192" s="10"/>
      <c r="DP1192" s="10"/>
      <c r="DQ1192" s="10"/>
      <c r="DR1192" s="10"/>
      <c r="DS1192" s="10"/>
      <c r="DT1192" s="10"/>
      <c r="DU1192" s="10"/>
      <c r="DV1192" s="10"/>
      <c r="DW1192" s="10"/>
      <c r="DX1192" s="10"/>
      <c r="DY1192" s="10"/>
      <c r="DZ1192" s="10"/>
      <c r="EA1192" s="10"/>
      <c r="EB1192" s="10"/>
      <c r="EC1192" s="10"/>
    </row>
    <row r="1193" spans="1:133" s="76" customFormat="1" ht="17" x14ac:dyDescent="0.2">
      <c r="A1193" s="100" t="str">
        <f>CONCATENATE(E1193," ",F1193)</f>
        <v>Lynx rufus</v>
      </c>
      <c r="B1193" s="9" t="s">
        <v>1815</v>
      </c>
      <c r="C1193" s="69" t="s">
        <v>1586</v>
      </c>
      <c r="D1193" s="69" t="s">
        <v>2340</v>
      </c>
      <c r="E1193" s="2" t="s">
        <v>1697</v>
      </c>
      <c r="F1193" s="2" t="s">
        <v>1698</v>
      </c>
      <c r="G1193" s="9">
        <v>908</v>
      </c>
      <c r="H1193" s="8"/>
      <c r="I1193" s="9" t="s">
        <v>100</v>
      </c>
      <c r="J1193" s="8" t="s">
        <v>391</v>
      </c>
      <c r="K1193" s="69"/>
      <c r="L1193" s="175"/>
      <c r="M1193" s="99"/>
      <c r="N1193" s="105"/>
      <c r="O1193" s="105"/>
      <c r="P1193" s="63"/>
      <c r="Q1193" s="69"/>
      <c r="R1193" s="69"/>
      <c r="S1193" s="69"/>
      <c r="T1193" s="63"/>
      <c r="U1193" s="63" t="s">
        <v>13</v>
      </c>
      <c r="V1193" s="63"/>
      <c r="W1193" s="63"/>
      <c r="X1193" s="119"/>
      <c r="Y1193" s="119"/>
      <c r="Z1193" s="69"/>
      <c r="AA1193" s="179"/>
      <c r="AB1193" s="98"/>
      <c r="AC1193" s="9"/>
      <c r="AD1193" s="9"/>
      <c r="AE1193" s="63"/>
      <c r="AF1193" s="63"/>
      <c r="BK1193" s="10"/>
      <c r="BL1193" s="10"/>
      <c r="BM1193" s="10"/>
      <c r="BN1193" s="10"/>
      <c r="BO1193" s="10"/>
      <c r="BP1193" s="10"/>
      <c r="BQ1193" s="10"/>
      <c r="BR1193" s="10"/>
      <c r="BS1193" s="10"/>
      <c r="BT1193" s="10"/>
      <c r="BU1193" s="10"/>
      <c r="BV1193" s="10"/>
      <c r="BW1193" s="10"/>
      <c r="BX1193" s="10"/>
      <c r="BY1193" s="10"/>
      <c r="BZ1193" s="10"/>
      <c r="CA1193" s="10"/>
      <c r="CB1193" s="10"/>
      <c r="CC1193" s="10"/>
      <c r="CD1193" s="10"/>
      <c r="CE1193" s="10"/>
      <c r="CF1193" s="10"/>
      <c r="CG1193" s="10"/>
      <c r="CH1193" s="10"/>
      <c r="CI1193" s="10"/>
      <c r="CJ1193" s="10"/>
      <c r="CK1193" s="10"/>
      <c r="CL1193" s="10"/>
      <c r="CM1193" s="10"/>
      <c r="CN1193" s="10"/>
      <c r="CO1193" s="10"/>
      <c r="CP1193" s="10"/>
      <c r="CQ1193" s="10"/>
      <c r="CR1193" s="10"/>
      <c r="CS1193" s="10"/>
      <c r="CT1193" s="10"/>
      <c r="CU1193" s="10"/>
      <c r="CV1193" s="10"/>
      <c r="CW1193" s="10"/>
      <c r="CX1193" s="10"/>
      <c r="CY1193" s="10"/>
      <c r="CZ1193" s="10"/>
      <c r="DA1193" s="10"/>
      <c r="DB1193" s="10"/>
      <c r="DC1193" s="10"/>
      <c r="DD1193" s="10"/>
      <c r="DE1193" s="10"/>
      <c r="DF1193" s="10"/>
      <c r="DG1193" s="10"/>
      <c r="DH1193" s="10"/>
      <c r="DI1193" s="10"/>
      <c r="DJ1193" s="10"/>
      <c r="DK1193" s="10"/>
      <c r="DL1193" s="10"/>
      <c r="DM1193" s="10"/>
      <c r="DN1193" s="10"/>
      <c r="DO1193" s="10"/>
      <c r="DP1193" s="10"/>
      <c r="DQ1193" s="10"/>
      <c r="DR1193" s="10"/>
      <c r="DS1193" s="10"/>
      <c r="DT1193" s="10"/>
      <c r="DU1193" s="10"/>
      <c r="DV1193" s="10"/>
      <c r="DW1193" s="10"/>
      <c r="DX1193" s="10"/>
      <c r="DY1193" s="10"/>
      <c r="DZ1193" s="10"/>
      <c r="EA1193" s="10"/>
      <c r="EB1193" s="10"/>
      <c r="EC1193" s="10"/>
    </row>
    <row r="1194" spans="1:133" s="76" customFormat="1" ht="17" x14ac:dyDescent="0.2">
      <c r="A1194" s="100" t="str">
        <f>CONCATENATE(E1194," ",F1194)</f>
        <v>Lynx rufus</v>
      </c>
      <c r="B1194" s="9" t="s">
        <v>1815</v>
      </c>
      <c r="C1194" s="69" t="s">
        <v>1586</v>
      </c>
      <c r="D1194" s="69" t="s">
        <v>2340</v>
      </c>
      <c r="E1194" s="2" t="s">
        <v>1697</v>
      </c>
      <c r="F1194" s="2" t="s">
        <v>1698</v>
      </c>
      <c r="G1194" s="9">
        <v>908</v>
      </c>
      <c r="H1194" s="8"/>
      <c r="I1194" s="9" t="s">
        <v>100</v>
      </c>
      <c r="J1194" s="8" t="s">
        <v>391</v>
      </c>
      <c r="K1194" s="69"/>
      <c r="L1194" s="175"/>
      <c r="M1194" s="99"/>
      <c r="N1194" s="105"/>
      <c r="O1194" s="105"/>
      <c r="P1194" s="63"/>
      <c r="Q1194" s="69"/>
      <c r="R1194" s="69"/>
      <c r="S1194" s="69"/>
      <c r="T1194" s="63"/>
      <c r="U1194" s="63" t="s">
        <v>13</v>
      </c>
      <c r="V1194" s="63"/>
      <c r="W1194" s="63"/>
      <c r="X1194" s="119"/>
      <c r="Y1194" s="119"/>
      <c r="Z1194" s="69"/>
      <c r="AA1194" s="179"/>
      <c r="AB1194" s="98"/>
      <c r="AC1194" s="9"/>
      <c r="AD1194" s="9"/>
      <c r="AE1194" s="63"/>
      <c r="AF1194" s="63"/>
      <c r="BK1194" s="10"/>
      <c r="BL1194" s="10"/>
      <c r="BM1194" s="10"/>
      <c r="BN1194" s="10"/>
      <c r="BO1194" s="10"/>
      <c r="BP1194" s="10"/>
      <c r="BQ1194" s="10"/>
      <c r="BR1194" s="10"/>
      <c r="BS1194" s="10"/>
      <c r="BT1194" s="10"/>
      <c r="BU1194" s="10"/>
      <c r="BV1194" s="10"/>
      <c r="BW1194" s="10"/>
      <c r="BX1194" s="10"/>
      <c r="BY1194" s="10"/>
      <c r="BZ1194" s="10"/>
      <c r="CA1194" s="10"/>
      <c r="CB1194" s="10"/>
      <c r="CC1194" s="10"/>
      <c r="CD1194" s="10"/>
      <c r="CE1194" s="10"/>
      <c r="CF1194" s="10"/>
      <c r="CG1194" s="10"/>
      <c r="CH1194" s="10"/>
      <c r="CI1194" s="10"/>
      <c r="CJ1194" s="10"/>
      <c r="CK1194" s="10"/>
      <c r="CL1194" s="10"/>
      <c r="CM1194" s="10"/>
      <c r="CN1194" s="10"/>
      <c r="CO1194" s="10"/>
      <c r="CP1194" s="10"/>
      <c r="CQ1194" s="10"/>
      <c r="CR1194" s="10"/>
      <c r="CS1194" s="10"/>
      <c r="CT1194" s="10"/>
      <c r="CU1194" s="10"/>
      <c r="CV1194" s="10"/>
      <c r="CW1194" s="10"/>
      <c r="CX1194" s="10"/>
      <c r="CY1194" s="10"/>
      <c r="CZ1194" s="10"/>
      <c r="DA1194" s="10"/>
      <c r="DB1194" s="10"/>
      <c r="DC1194" s="10"/>
      <c r="DD1194" s="10"/>
      <c r="DE1194" s="10"/>
      <c r="DF1194" s="10"/>
      <c r="DG1194" s="10"/>
      <c r="DH1194" s="10"/>
      <c r="DI1194" s="10"/>
      <c r="DJ1194" s="10"/>
      <c r="DK1194" s="10"/>
      <c r="DL1194" s="10"/>
      <c r="DM1194" s="10"/>
      <c r="DN1194" s="10"/>
      <c r="DO1194" s="10"/>
      <c r="DP1194" s="10"/>
      <c r="DQ1194" s="10"/>
      <c r="DR1194" s="10"/>
      <c r="DS1194" s="10"/>
      <c r="DT1194" s="10"/>
      <c r="DU1194" s="10"/>
      <c r="DV1194" s="10"/>
      <c r="DW1194" s="10"/>
      <c r="DX1194" s="10"/>
      <c r="DY1194" s="10"/>
      <c r="DZ1194" s="10"/>
      <c r="EA1194" s="10"/>
      <c r="EB1194" s="10"/>
      <c r="EC1194" s="10"/>
    </row>
    <row r="1195" spans="1:133" s="76" customFormat="1" ht="34" x14ac:dyDescent="0.2">
      <c r="A1195" s="100" t="str">
        <f>CONCATENATE(E1195," ",F1195)</f>
        <v>Lynx rufus</v>
      </c>
      <c r="B1195" s="9" t="s">
        <v>1877</v>
      </c>
      <c r="C1195" s="69" t="s">
        <v>1586</v>
      </c>
      <c r="D1195" s="69" t="s">
        <v>2340</v>
      </c>
      <c r="E1195" s="2" t="s">
        <v>1697</v>
      </c>
      <c r="F1195" s="2" t="s">
        <v>1698</v>
      </c>
      <c r="G1195" s="69">
        <v>30967</v>
      </c>
      <c r="H1195" s="8">
        <v>556</v>
      </c>
      <c r="I1195" s="69" t="s">
        <v>249</v>
      </c>
      <c r="J1195" s="8" t="s">
        <v>241</v>
      </c>
      <c r="K1195" s="69" t="s">
        <v>175</v>
      </c>
      <c r="L1195" s="175" t="s">
        <v>395</v>
      </c>
      <c r="M1195" s="134">
        <v>30</v>
      </c>
      <c r="N1195" s="61">
        <v>29.62</v>
      </c>
      <c r="O1195" s="61">
        <v>-98.37</v>
      </c>
      <c r="P1195" s="99">
        <v>126.402078446346</v>
      </c>
      <c r="Q1195" s="69" t="s">
        <v>1880</v>
      </c>
      <c r="R1195" s="63" t="s">
        <v>1514</v>
      </c>
      <c r="S1195" s="69" t="s">
        <v>2400</v>
      </c>
      <c r="T1195" s="63" t="s">
        <v>171</v>
      </c>
      <c r="U1195" s="63" t="s">
        <v>13</v>
      </c>
      <c r="V1195" s="63">
        <v>10.220000000000001</v>
      </c>
      <c r="W1195" s="63"/>
      <c r="X1195" s="119"/>
      <c r="Y1195" s="119"/>
      <c r="Z1195" s="69"/>
      <c r="AA1195" s="179"/>
      <c r="AB1195" s="98"/>
      <c r="AC1195" s="9"/>
      <c r="AD1195" s="9" t="s">
        <v>1881</v>
      </c>
      <c r="AE1195" s="63"/>
      <c r="AF1195" s="63"/>
      <c r="EA1195" s="10"/>
      <c r="EB1195" s="10"/>
      <c r="EC1195" s="10"/>
    </row>
    <row r="1196" spans="1:133" s="76" customFormat="1" ht="17" x14ac:dyDescent="0.2">
      <c r="A1196" s="100" t="str">
        <f>CONCATENATE(E1196," ",F1196)</f>
        <v>Lynx rufus</v>
      </c>
      <c r="B1196" s="69" t="s">
        <v>1463</v>
      </c>
      <c r="C1196" s="69" t="s">
        <v>1586</v>
      </c>
      <c r="D1196" s="69" t="s">
        <v>2340</v>
      </c>
      <c r="E1196" s="106" t="s">
        <v>1697</v>
      </c>
      <c r="F1196" s="106" t="s">
        <v>1698</v>
      </c>
      <c r="G1196" s="69">
        <v>40449</v>
      </c>
      <c r="H1196" s="69">
        <v>75</v>
      </c>
      <c r="I1196" s="69" t="s">
        <v>1464</v>
      </c>
      <c r="J1196" s="63" t="s">
        <v>244</v>
      </c>
      <c r="K1196" s="69" t="s">
        <v>175</v>
      </c>
      <c r="L1196" s="175"/>
      <c r="M1196" s="99"/>
      <c r="N1196" s="107"/>
      <c r="O1196" s="107"/>
      <c r="P1196" s="69"/>
      <c r="Q1196" s="69" t="s">
        <v>2031</v>
      </c>
      <c r="R1196" s="63" t="s">
        <v>2031</v>
      </c>
      <c r="S1196" s="63" t="s">
        <v>2031</v>
      </c>
      <c r="T1196" s="69"/>
      <c r="U1196" s="63" t="s">
        <v>13</v>
      </c>
      <c r="V1196" s="63"/>
      <c r="W1196" s="105"/>
      <c r="X1196" s="61">
        <v>38.99</v>
      </c>
      <c r="Y1196" s="61"/>
      <c r="Z1196" s="63"/>
      <c r="AA1196" s="137"/>
      <c r="AB1196" s="135"/>
      <c r="AC1196" s="105"/>
      <c r="AD1196" s="69"/>
      <c r="AE1196" s="63"/>
      <c r="AF1196" s="63"/>
    </row>
    <row r="1197" spans="1:133" s="76" customFormat="1" ht="17" x14ac:dyDescent="0.2">
      <c r="A1197" s="100" t="str">
        <f>CONCATENATE(E1197," ",F1197)</f>
        <v>Lynx rufus</v>
      </c>
      <c r="B1197" s="69" t="s">
        <v>1463</v>
      </c>
      <c r="C1197" s="69" t="s">
        <v>1586</v>
      </c>
      <c r="D1197" s="69" t="s">
        <v>2340</v>
      </c>
      <c r="E1197" s="106" t="s">
        <v>1697</v>
      </c>
      <c r="F1197" s="106" t="s">
        <v>1698</v>
      </c>
      <c r="G1197" s="69">
        <v>40449</v>
      </c>
      <c r="H1197" s="69">
        <v>121</v>
      </c>
      <c r="I1197" s="69" t="s">
        <v>1464</v>
      </c>
      <c r="J1197" s="63" t="s">
        <v>244</v>
      </c>
      <c r="K1197" s="69" t="s">
        <v>175</v>
      </c>
      <c r="L1197" s="175"/>
      <c r="M1197" s="99"/>
      <c r="N1197" s="107"/>
      <c r="O1197" s="107"/>
      <c r="P1197" s="69"/>
      <c r="Q1197" s="69" t="s">
        <v>207</v>
      </c>
      <c r="R1197" s="69" t="s">
        <v>2363</v>
      </c>
      <c r="S1197" s="69"/>
      <c r="T1197" s="69" t="s">
        <v>166</v>
      </c>
      <c r="U1197" s="63" t="s">
        <v>13</v>
      </c>
      <c r="V1197" s="63"/>
      <c r="W1197" s="105"/>
      <c r="X1197" s="61">
        <v>12.69</v>
      </c>
      <c r="Y1197" s="61">
        <v>4.84</v>
      </c>
      <c r="Z1197" s="63"/>
      <c r="AA1197" s="137"/>
      <c r="AB1197" s="135"/>
      <c r="AC1197" s="105"/>
      <c r="AD1197" s="69"/>
      <c r="AE1197" s="63"/>
      <c r="AF1197" s="63"/>
    </row>
    <row r="1198" spans="1:133" s="76" customFormat="1" ht="17" x14ac:dyDescent="0.2">
      <c r="A1198" s="100" t="str">
        <f>CONCATENATE(E1198," ",F1198)</f>
        <v>Lynx rufus</v>
      </c>
      <c r="B1198" s="69" t="s">
        <v>1463</v>
      </c>
      <c r="C1198" s="69" t="s">
        <v>1586</v>
      </c>
      <c r="D1198" s="69" t="s">
        <v>2340</v>
      </c>
      <c r="E1198" s="106" t="s">
        <v>1697</v>
      </c>
      <c r="F1198" s="106" t="s">
        <v>1698</v>
      </c>
      <c r="G1198" s="69">
        <v>40449</v>
      </c>
      <c r="H1198" s="69">
        <v>101</v>
      </c>
      <c r="I1198" s="69" t="s">
        <v>1464</v>
      </c>
      <c r="J1198" s="63" t="s">
        <v>244</v>
      </c>
      <c r="K1198" s="69" t="s">
        <v>175</v>
      </c>
      <c r="L1198" s="175"/>
      <c r="M1198" s="99"/>
      <c r="N1198" s="107"/>
      <c r="O1198" s="107"/>
      <c r="P1198" s="69"/>
      <c r="Q1198" s="69" t="s">
        <v>207</v>
      </c>
      <c r="R1198" s="69" t="s">
        <v>2363</v>
      </c>
      <c r="S1198" s="69"/>
      <c r="T1198" s="69" t="s">
        <v>171</v>
      </c>
      <c r="U1198" s="63" t="s">
        <v>13</v>
      </c>
      <c r="V1198" s="63"/>
      <c r="W1198" s="105"/>
      <c r="X1198" s="61">
        <v>11.7</v>
      </c>
      <c r="Y1198" s="61">
        <v>4.8499999999999996</v>
      </c>
      <c r="Z1198" s="63"/>
      <c r="AA1198" s="137"/>
      <c r="AB1198" s="135"/>
      <c r="AC1198" s="105"/>
      <c r="AD1198" s="69" t="s">
        <v>2030</v>
      </c>
      <c r="AE1198" s="63"/>
      <c r="AF1198" s="63"/>
    </row>
    <row r="1199" spans="1:133" s="76" customFormat="1" ht="17" x14ac:dyDescent="0.2">
      <c r="A1199" s="100" t="str">
        <f>CONCATENATE(E1199," ",F1199)</f>
        <v>Lynx rufus</v>
      </c>
      <c r="B1199" s="69" t="s">
        <v>1463</v>
      </c>
      <c r="C1199" s="69" t="s">
        <v>1586</v>
      </c>
      <c r="D1199" s="69" t="s">
        <v>2340</v>
      </c>
      <c r="E1199" s="106" t="s">
        <v>1697</v>
      </c>
      <c r="F1199" s="106" t="s">
        <v>1698</v>
      </c>
      <c r="G1199" s="69">
        <v>40449</v>
      </c>
      <c r="H1199" s="69">
        <v>74</v>
      </c>
      <c r="I1199" s="69" t="s">
        <v>1464</v>
      </c>
      <c r="J1199" s="63" t="s">
        <v>244</v>
      </c>
      <c r="K1199" s="69" t="s">
        <v>175</v>
      </c>
      <c r="L1199" s="175"/>
      <c r="M1199" s="99"/>
      <c r="N1199" s="107"/>
      <c r="O1199" s="107"/>
      <c r="P1199" s="69"/>
      <c r="Q1199" s="69" t="s">
        <v>1699</v>
      </c>
      <c r="R1199" s="69" t="s">
        <v>114</v>
      </c>
      <c r="S1199" s="69"/>
      <c r="T1199" s="69" t="s">
        <v>166</v>
      </c>
      <c r="U1199" s="63" t="s">
        <v>13</v>
      </c>
      <c r="V1199" s="63"/>
      <c r="W1199" s="105"/>
      <c r="X1199" s="61">
        <v>11.65</v>
      </c>
      <c r="Y1199" s="61">
        <v>10.38</v>
      </c>
      <c r="Z1199" s="63"/>
      <c r="AA1199" s="137"/>
      <c r="AB1199" s="135"/>
      <c r="AC1199" s="105"/>
      <c r="AD1199" s="69" t="s">
        <v>1700</v>
      </c>
      <c r="AE1199" s="63"/>
      <c r="AF1199" s="63"/>
    </row>
    <row r="1200" spans="1:133" s="76" customFormat="1" ht="17" x14ac:dyDescent="0.2">
      <c r="A1200" s="100" t="str">
        <f>CONCATENATE(E1200," ",F1200)</f>
        <v>Lynx rufus</v>
      </c>
      <c r="B1200" s="69" t="s">
        <v>1463</v>
      </c>
      <c r="C1200" s="69" t="s">
        <v>1586</v>
      </c>
      <c r="D1200" s="69" t="s">
        <v>2340</v>
      </c>
      <c r="E1200" s="106" t="s">
        <v>1697</v>
      </c>
      <c r="F1200" s="106" t="s">
        <v>1698</v>
      </c>
      <c r="G1200" s="69">
        <v>40449</v>
      </c>
      <c r="H1200" s="69">
        <v>41</v>
      </c>
      <c r="I1200" s="69" t="s">
        <v>1464</v>
      </c>
      <c r="J1200" s="63" t="s">
        <v>244</v>
      </c>
      <c r="K1200" s="69" t="s">
        <v>175</v>
      </c>
      <c r="L1200" s="175"/>
      <c r="M1200" s="99"/>
      <c r="N1200" s="107"/>
      <c r="O1200" s="107"/>
      <c r="P1200" s="69"/>
      <c r="Q1200" s="69" t="s">
        <v>1695</v>
      </c>
      <c r="R1200" s="69" t="s">
        <v>1741</v>
      </c>
      <c r="S1200" s="69"/>
      <c r="T1200" s="69"/>
      <c r="U1200" s="63" t="s">
        <v>13</v>
      </c>
      <c r="V1200" s="63"/>
      <c r="W1200" s="105"/>
      <c r="X1200" s="61">
        <v>6.82</v>
      </c>
      <c r="Y1200" s="61">
        <v>5.85</v>
      </c>
      <c r="Z1200" s="63"/>
      <c r="AA1200" s="137"/>
      <c r="AB1200" s="135"/>
      <c r="AC1200" s="105"/>
      <c r="AD1200" s="69" t="s">
        <v>1696</v>
      </c>
      <c r="AE1200" s="63"/>
      <c r="AF1200" s="63"/>
    </row>
    <row r="1201" spans="1:130" s="76" customFormat="1" ht="17" x14ac:dyDescent="0.2">
      <c r="A1201" s="100" t="str">
        <f>CONCATENATE(E1201," ",F1201)</f>
        <v>Lynx rufus</v>
      </c>
      <c r="B1201" s="69" t="s">
        <v>1832</v>
      </c>
      <c r="C1201" s="69" t="s">
        <v>1586</v>
      </c>
      <c r="D1201" s="69" t="s">
        <v>2340</v>
      </c>
      <c r="E1201" s="106" t="s">
        <v>1697</v>
      </c>
      <c r="F1201" s="106" t="s">
        <v>1698</v>
      </c>
      <c r="G1201" s="69" t="s">
        <v>1535</v>
      </c>
      <c r="H1201" s="69">
        <v>7319</v>
      </c>
      <c r="I1201" s="69" t="s">
        <v>574</v>
      </c>
      <c r="J1201" s="8" t="s">
        <v>575</v>
      </c>
      <c r="K1201" s="69" t="s">
        <v>1222</v>
      </c>
      <c r="L1201" s="175" t="s">
        <v>1843</v>
      </c>
      <c r="M1201" s="99"/>
      <c r="N1201" s="107"/>
      <c r="O1201" s="107"/>
      <c r="P1201" s="69"/>
      <c r="Q1201" s="69" t="s">
        <v>1835</v>
      </c>
      <c r="R1201" s="63" t="s">
        <v>1629</v>
      </c>
      <c r="S1201" s="69" t="s">
        <v>2399</v>
      </c>
      <c r="T1201" s="63" t="s">
        <v>171</v>
      </c>
      <c r="U1201" s="63" t="s">
        <v>13</v>
      </c>
      <c r="V1201" s="63"/>
      <c r="W1201" s="63"/>
      <c r="X1201" s="61">
        <v>25.99</v>
      </c>
      <c r="Y1201" s="61">
        <v>24.52</v>
      </c>
      <c r="Z1201" s="63"/>
      <c r="AA1201" s="137"/>
      <c r="AB1201" s="135"/>
      <c r="AC1201" s="105"/>
      <c r="AD1201" s="69"/>
      <c r="AE1201" s="63"/>
      <c r="AF1201" s="63"/>
    </row>
    <row r="1202" spans="1:130" s="76" customFormat="1" ht="26" x14ac:dyDescent="0.2">
      <c r="A1202" s="100" t="str">
        <f>CONCATENATE(E1202," ",F1202)</f>
        <v>Lynx rufus</v>
      </c>
      <c r="B1202" s="69" t="s">
        <v>1832</v>
      </c>
      <c r="C1202" s="69" t="s">
        <v>1586</v>
      </c>
      <c r="D1202" s="69" t="s">
        <v>2340</v>
      </c>
      <c r="E1202" s="106" t="s">
        <v>1697</v>
      </c>
      <c r="F1202" s="106" t="s">
        <v>1698</v>
      </c>
      <c r="G1202" s="69" t="s">
        <v>1535</v>
      </c>
      <c r="H1202" s="69" t="s">
        <v>1838</v>
      </c>
      <c r="I1202" s="69" t="s">
        <v>574</v>
      </c>
      <c r="J1202" s="8" t="s">
        <v>575</v>
      </c>
      <c r="K1202" s="69" t="s">
        <v>470</v>
      </c>
      <c r="L1202" s="175" t="s">
        <v>1841</v>
      </c>
      <c r="M1202" s="99"/>
      <c r="N1202" s="107"/>
      <c r="O1202" s="107"/>
      <c r="P1202" s="69"/>
      <c r="Q1202" s="69" t="s">
        <v>16</v>
      </c>
      <c r="R1202" s="69" t="s">
        <v>1271</v>
      </c>
      <c r="S1202" s="69"/>
      <c r="T1202" s="69"/>
      <c r="U1202" s="63" t="s">
        <v>13</v>
      </c>
      <c r="V1202" s="63"/>
      <c r="W1202" s="105"/>
      <c r="X1202" s="61">
        <v>14.73</v>
      </c>
      <c r="Y1202" s="61">
        <v>4.84</v>
      </c>
      <c r="Z1202" s="63"/>
      <c r="AA1202" s="137"/>
      <c r="AB1202" s="135"/>
      <c r="AC1202" s="105"/>
      <c r="AD1202" s="69"/>
      <c r="AE1202" s="63"/>
      <c r="AF1202" s="63"/>
    </row>
    <row r="1203" spans="1:130" s="76" customFormat="1" ht="26" x14ac:dyDescent="0.2">
      <c r="A1203" s="100" t="str">
        <f>CONCATENATE(E1203," ",F1203)</f>
        <v>Lynx rufus</v>
      </c>
      <c r="B1203" s="69" t="s">
        <v>1832</v>
      </c>
      <c r="C1203" s="69" t="s">
        <v>1586</v>
      </c>
      <c r="D1203" s="69" t="s">
        <v>2340</v>
      </c>
      <c r="E1203" s="106" t="s">
        <v>1697</v>
      </c>
      <c r="F1203" s="106" t="s">
        <v>1698</v>
      </c>
      <c r="G1203" s="69" t="s">
        <v>1535</v>
      </c>
      <c r="H1203" s="69" t="s">
        <v>1837</v>
      </c>
      <c r="I1203" s="69" t="s">
        <v>574</v>
      </c>
      <c r="J1203" s="8" t="s">
        <v>575</v>
      </c>
      <c r="K1203" s="69" t="s">
        <v>470</v>
      </c>
      <c r="L1203" s="175" t="s">
        <v>1841</v>
      </c>
      <c r="M1203" s="99"/>
      <c r="N1203" s="107"/>
      <c r="O1203" s="107"/>
      <c r="P1203" s="69"/>
      <c r="Q1203" s="69" t="s">
        <v>16</v>
      </c>
      <c r="R1203" s="69" t="s">
        <v>1271</v>
      </c>
      <c r="S1203" s="69"/>
      <c r="T1203" s="69"/>
      <c r="U1203" s="63" t="s">
        <v>13</v>
      </c>
      <c r="V1203" s="63"/>
      <c r="W1203" s="105"/>
      <c r="X1203" s="61">
        <v>15.15</v>
      </c>
      <c r="Y1203" s="61">
        <v>5.31</v>
      </c>
      <c r="Z1203" s="63"/>
      <c r="AA1203" s="137"/>
      <c r="AB1203" s="135"/>
      <c r="AC1203" s="105"/>
      <c r="AD1203" s="69"/>
      <c r="AE1203" s="63"/>
      <c r="AF1203" s="63"/>
    </row>
    <row r="1204" spans="1:130" s="76" customFormat="1" ht="17" x14ac:dyDescent="0.2">
      <c r="A1204" s="100" t="str">
        <f>CONCATENATE(E1204," ",F1204)</f>
        <v>Lynx rufus</v>
      </c>
      <c r="B1204" s="69" t="s">
        <v>1832</v>
      </c>
      <c r="C1204" s="69" t="s">
        <v>1586</v>
      </c>
      <c r="D1204" s="69" t="s">
        <v>2340</v>
      </c>
      <c r="E1204" s="106" t="s">
        <v>1697</v>
      </c>
      <c r="F1204" s="106" t="s">
        <v>1698</v>
      </c>
      <c r="G1204" s="69" t="s">
        <v>1535</v>
      </c>
      <c r="H1204" s="69">
        <v>7317</v>
      </c>
      <c r="I1204" s="69" t="s">
        <v>574</v>
      </c>
      <c r="J1204" s="8" t="s">
        <v>575</v>
      </c>
      <c r="K1204" s="69" t="s">
        <v>1222</v>
      </c>
      <c r="L1204" s="175" t="s">
        <v>1843</v>
      </c>
      <c r="M1204" s="99"/>
      <c r="N1204" s="107"/>
      <c r="O1204" s="107"/>
      <c r="P1204" s="69"/>
      <c r="Q1204" s="69" t="s">
        <v>16</v>
      </c>
      <c r="R1204" s="69" t="s">
        <v>1271</v>
      </c>
      <c r="S1204" s="69"/>
      <c r="T1204" s="69"/>
      <c r="U1204" s="63" t="s">
        <v>13</v>
      </c>
      <c r="V1204" s="63"/>
      <c r="W1204" s="105"/>
      <c r="X1204" s="61">
        <v>13.54</v>
      </c>
      <c r="Y1204" s="61">
        <v>6.1</v>
      </c>
      <c r="Z1204" s="63"/>
      <c r="AA1204" s="137"/>
      <c r="AB1204" s="135"/>
      <c r="AC1204" s="105"/>
      <c r="AD1204" s="69"/>
      <c r="AE1204" s="63"/>
      <c r="AF1204" s="63"/>
      <c r="BK1204" s="10"/>
      <c r="BL1204" s="10"/>
      <c r="BM1204" s="10"/>
      <c r="BN1204" s="10"/>
      <c r="BO1204" s="10"/>
      <c r="BP1204" s="10"/>
      <c r="BQ1204" s="10"/>
      <c r="BR1204" s="10"/>
      <c r="BS1204" s="10"/>
      <c r="BT1204" s="10"/>
      <c r="BU1204" s="10"/>
      <c r="BV1204" s="10"/>
      <c r="BW1204" s="10"/>
      <c r="BX1204" s="10"/>
      <c r="BY1204" s="10"/>
      <c r="BZ1204" s="10"/>
      <c r="CA1204" s="10"/>
      <c r="CB1204" s="10"/>
      <c r="CC1204" s="10"/>
      <c r="CD1204" s="10"/>
      <c r="CE1204" s="10"/>
      <c r="CF1204" s="10"/>
      <c r="CG1204" s="10"/>
      <c r="CH1204" s="10"/>
      <c r="CI1204" s="10"/>
      <c r="CJ1204" s="10"/>
      <c r="CK1204" s="10"/>
      <c r="CL1204" s="10"/>
      <c r="CM1204" s="10"/>
      <c r="CN1204" s="10"/>
      <c r="CO1204" s="10"/>
      <c r="CP1204" s="10"/>
      <c r="CQ1204" s="10"/>
      <c r="CR1204" s="10"/>
      <c r="CS1204" s="10"/>
      <c r="CT1204" s="10"/>
      <c r="CU1204" s="10"/>
      <c r="CV1204" s="10"/>
      <c r="CW1204" s="10"/>
      <c r="CX1204" s="10"/>
      <c r="CY1204" s="10"/>
      <c r="CZ1204" s="10"/>
      <c r="DA1204" s="10"/>
      <c r="DB1204" s="10"/>
      <c r="DC1204" s="10"/>
      <c r="DD1204" s="10"/>
      <c r="DE1204" s="10"/>
      <c r="DF1204" s="10"/>
      <c r="DG1204" s="10"/>
      <c r="DH1204" s="10"/>
      <c r="DI1204" s="10"/>
      <c r="DJ1204" s="10"/>
      <c r="DK1204" s="10"/>
      <c r="DL1204" s="10"/>
      <c r="DM1204" s="10"/>
      <c r="DN1204" s="10"/>
      <c r="DO1204" s="10"/>
      <c r="DP1204" s="10"/>
      <c r="DQ1204" s="10"/>
      <c r="DR1204" s="10"/>
      <c r="DS1204" s="10"/>
      <c r="DT1204" s="10"/>
      <c r="DU1204" s="10"/>
      <c r="DV1204" s="10"/>
      <c r="DW1204" s="10"/>
      <c r="DX1204" s="10"/>
      <c r="DY1204" s="10"/>
      <c r="DZ1204" s="10"/>
    </row>
    <row r="1205" spans="1:130" s="76" customFormat="1" ht="17" x14ac:dyDescent="0.2">
      <c r="A1205" s="100" t="str">
        <f>CONCATENATE(E1205," ",F1205)</f>
        <v>Lynx rufus</v>
      </c>
      <c r="B1205" s="69"/>
      <c r="C1205" s="63" t="s">
        <v>1586</v>
      </c>
      <c r="D1205" s="63" t="s">
        <v>2340</v>
      </c>
      <c r="E1205" s="172" t="s">
        <v>1697</v>
      </c>
      <c r="F1205" s="172" t="s">
        <v>1698</v>
      </c>
      <c r="G1205" s="63" t="s">
        <v>36</v>
      </c>
      <c r="H1205" s="63">
        <v>369</v>
      </c>
      <c r="I1205" s="63" t="s">
        <v>2408</v>
      </c>
      <c r="J1205" s="63"/>
      <c r="K1205" s="63" t="s">
        <v>1474</v>
      </c>
      <c r="L1205" s="175">
        <v>0</v>
      </c>
      <c r="M1205" s="63"/>
      <c r="N1205" s="63"/>
      <c r="O1205" s="63"/>
      <c r="P1205" s="63"/>
      <c r="Q1205" s="63" t="s">
        <v>207</v>
      </c>
      <c r="R1205" s="69" t="s">
        <v>2363</v>
      </c>
      <c r="S1205" s="63"/>
      <c r="T1205" s="63" t="s">
        <v>171</v>
      </c>
      <c r="U1205" s="63" t="s">
        <v>2409</v>
      </c>
      <c r="V1205" s="63"/>
      <c r="W1205" s="63"/>
      <c r="X1205" s="63">
        <v>11.66</v>
      </c>
      <c r="Y1205" s="63"/>
      <c r="Z1205" s="63"/>
      <c r="AA1205" s="182"/>
      <c r="AB1205" s="61"/>
      <c r="AC1205" s="63" t="s">
        <v>2411</v>
      </c>
      <c r="AD1205" s="69"/>
      <c r="AE1205" s="63"/>
      <c r="AF1205" s="63"/>
    </row>
    <row r="1206" spans="1:130" s="76" customFormat="1" ht="17" x14ac:dyDescent="0.2">
      <c r="A1206" s="100" t="str">
        <f>CONCATENATE(E1206," ",F1206)</f>
        <v>Lynx rufus</v>
      </c>
      <c r="B1206" s="69"/>
      <c r="C1206" s="63" t="s">
        <v>1586</v>
      </c>
      <c r="D1206" s="63" t="s">
        <v>2340</v>
      </c>
      <c r="E1206" s="172" t="s">
        <v>1697</v>
      </c>
      <c r="F1206" s="172" t="s">
        <v>1698</v>
      </c>
      <c r="G1206" s="63" t="s">
        <v>36</v>
      </c>
      <c r="H1206" s="63">
        <v>375</v>
      </c>
      <c r="I1206" s="63" t="s">
        <v>2408</v>
      </c>
      <c r="J1206" s="63"/>
      <c r="K1206" s="63" t="s">
        <v>1474</v>
      </c>
      <c r="L1206" s="175">
        <v>0</v>
      </c>
      <c r="M1206" s="63"/>
      <c r="N1206" s="63"/>
      <c r="O1206" s="63"/>
      <c r="P1206" s="63"/>
      <c r="Q1206" s="63" t="s">
        <v>207</v>
      </c>
      <c r="R1206" s="69" t="s">
        <v>2363</v>
      </c>
      <c r="S1206" s="63"/>
      <c r="T1206" s="63" t="s">
        <v>171</v>
      </c>
      <c r="U1206" s="63" t="s">
        <v>2409</v>
      </c>
      <c r="V1206" s="63"/>
      <c r="W1206" s="63"/>
      <c r="X1206" s="63">
        <v>12.03</v>
      </c>
      <c r="Y1206" s="63"/>
      <c r="Z1206" s="63"/>
      <c r="AA1206" s="182"/>
      <c r="AB1206" s="61"/>
      <c r="AC1206" s="63" t="s">
        <v>2411</v>
      </c>
      <c r="AD1206" s="69"/>
      <c r="AE1206" s="63"/>
      <c r="AF1206" s="63"/>
    </row>
    <row r="1207" spans="1:130" s="76" customFormat="1" ht="17" x14ac:dyDescent="0.2">
      <c r="A1207" s="100" t="str">
        <f>CONCATENATE(E1207," ",F1207)</f>
        <v>Lynx rufus</v>
      </c>
      <c r="B1207" s="69"/>
      <c r="C1207" s="63" t="s">
        <v>1586</v>
      </c>
      <c r="D1207" s="63" t="s">
        <v>2340</v>
      </c>
      <c r="E1207" s="172" t="s">
        <v>1697</v>
      </c>
      <c r="F1207" s="172" t="s">
        <v>1698</v>
      </c>
      <c r="G1207" s="63" t="s">
        <v>36</v>
      </c>
      <c r="H1207" s="63">
        <v>819</v>
      </c>
      <c r="I1207" s="63" t="s">
        <v>2408</v>
      </c>
      <c r="J1207" s="63"/>
      <c r="K1207" s="63" t="s">
        <v>1474</v>
      </c>
      <c r="L1207" s="175">
        <v>0</v>
      </c>
      <c r="M1207" s="63"/>
      <c r="N1207" s="63"/>
      <c r="O1207" s="63"/>
      <c r="P1207" s="63"/>
      <c r="Q1207" s="63" t="s">
        <v>207</v>
      </c>
      <c r="R1207" s="69" t="s">
        <v>2363</v>
      </c>
      <c r="S1207" s="63"/>
      <c r="T1207" s="63" t="s">
        <v>171</v>
      </c>
      <c r="U1207" s="63" t="s">
        <v>2409</v>
      </c>
      <c r="V1207" s="63"/>
      <c r="W1207" s="63"/>
      <c r="X1207" s="63">
        <v>11.21</v>
      </c>
      <c r="Y1207" s="63"/>
      <c r="Z1207" s="63"/>
      <c r="AA1207" s="182"/>
      <c r="AB1207" s="61"/>
      <c r="AC1207" s="63" t="s">
        <v>2411</v>
      </c>
      <c r="AD1207" s="69"/>
      <c r="AE1207" s="63"/>
      <c r="AF1207" s="63"/>
    </row>
    <row r="1208" spans="1:130" s="76" customFormat="1" ht="17" x14ac:dyDescent="0.2">
      <c r="A1208" s="100" t="str">
        <f>CONCATENATE(E1208," ",F1208)</f>
        <v>Lynx rufus</v>
      </c>
      <c r="B1208" s="69"/>
      <c r="C1208" s="63" t="s">
        <v>1586</v>
      </c>
      <c r="D1208" s="63" t="s">
        <v>2340</v>
      </c>
      <c r="E1208" s="172" t="s">
        <v>1697</v>
      </c>
      <c r="F1208" s="172" t="s">
        <v>1698</v>
      </c>
      <c r="G1208" s="63" t="s">
        <v>36</v>
      </c>
      <c r="H1208" s="63">
        <v>820</v>
      </c>
      <c r="I1208" s="63" t="s">
        <v>2408</v>
      </c>
      <c r="J1208" s="63"/>
      <c r="K1208" s="63" t="s">
        <v>1474</v>
      </c>
      <c r="L1208" s="175">
        <v>0</v>
      </c>
      <c r="M1208" s="63"/>
      <c r="N1208" s="63"/>
      <c r="O1208" s="63"/>
      <c r="P1208" s="63"/>
      <c r="Q1208" s="63" t="s">
        <v>207</v>
      </c>
      <c r="R1208" s="69" t="s">
        <v>2363</v>
      </c>
      <c r="S1208" s="63"/>
      <c r="T1208" s="63" t="s">
        <v>171</v>
      </c>
      <c r="U1208" s="63" t="s">
        <v>2409</v>
      </c>
      <c r="V1208" s="63"/>
      <c r="W1208" s="63"/>
      <c r="X1208" s="63">
        <v>12.29</v>
      </c>
      <c r="Y1208" s="63"/>
      <c r="Z1208" s="63"/>
      <c r="AA1208" s="182"/>
      <c r="AB1208" s="61"/>
      <c r="AC1208" s="63" t="s">
        <v>2411</v>
      </c>
      <c r="AD1208" s="69"/>
      <c r="AE1208" s="63"/>
      <c r="AF1208" s="63"/>
    </row>
    <row r="1209" spans="1:130" s="76" customFormat="1" ht="17" x14ac:dyDescent="0.2">
      <c r="A1209" s="100" t="str">
        <f>CONCATENATE(E1209," ",F1209)</f>
        <v>Lynx rufus</v>
      </c>
      <c r="B1209" s="69"/>
      <c r="C1209" s="63" t="s">
        <v>1586</v>
      </c>
      <c r="D1209" s="63" t="s">
        <v>2340</v>
      </c>
      <c r="E1209" s="172" t="s">
        <v>1697</v>
      </c>
      <c r="F1209" s="172" t="s">
        <v>1698</v>
      </c>
      <c r="G1209" s="63" t="s">
        <v>36</v>
      </c>
      <c r="H1209" s="63">
        <v>1076</v>
      </c>
      <c r="I1209" s="63" t="s">
        <v>2408</v>
      </c>
      <c r="J1209" s="63"/>
      <c r="K1209" s="63" t="s">
        <v>1474</v>
      </c>
      <c r="L1209" s="175">
        <v>0</v>
      </c>
      <c r="M1209" s="63"/>
      <c r="N1209" s="63"/>
      <c r="O1209" s="63"/>
      <c r="P1209" s="63"/>
      <c r="Q1209" s="63" t="s">
        <v>207</v>
      </c>
      <c r="R1209" s="69" t="s">
        <v>2363</v>
      </c>
      <c r="S1209" s="63"/>
      <c r="T1209" s="63" t="s">
        <v>171</v>
      </c>
      <c r="U1209" s="63" t="s">
        <v>2409</v>
      </c>
      <c r="V1209" s="63"/>
      <c r="W1209" s="63"/>
      <c r="X1209" s="63">
        <v>10.39</v>
      </c>
      <c r="Y1209" s="63"/>
      <c r="Z1209" s="63"/>
      <c r="AA1209" s="182"/>
      <c r="AB1209" s="61"/>
      <c r="AC1209" s="63" t="s">
        <v>2439</v>
      </c>
      <c r="AD1209" s="69"/>
      <c r="AE1209" s="63"/>
      <c r="AF1209" s="63"/>
    </row>
    <row r="1210" spans="1:130" s="76" customFormat="1" ht="17" x14ac:dyDescent="0.2">
      <c r="A1210" s="100" t="str">
        <f>CONCATENATE(E1210," ",F1210)</f>
        <v>Lynx rufus</v>
      </c>
      <c r="B1210" s="69"/>
      <c r="C1210" s="63" t="s">
        <v>1586</v>
      </c>
      <c r="D1210" s="63" t="s">
        <v>2340</v>
      </c>
      <c r="E1210" s="172" t="s">
        <v>1697</v>
      </c>
      <c r="F1210" s="172" t="s">
        <v>1698</v>
      </c>
      <c r="G1210" s="63" t="s">
        <v>36</v>
      </c>
      <c r="H1210" s="63">
        <v>2649</v>
      </c>
      <c r="I1210" s="63" t="s">
        <v>2408</v>
      </c>
      <c r="J1210" s="63"/>
      <c r="K1210" s="63" t="s">
        <v>1474</v>
      </c>
      <c r="L1210" s="175">
        <v>0</v>
      </c>
      <c r="M1210" s="63"/>
      <c r="N1210" s="63"/>
      <c r="O1210" s="63"/>
      <c r="P1210" s="63"/>
      <c r="Q1210" s="63" t="s">
        <v>207</v>
      </c>
      <c r="R1210" s="69" t="s">
        <v>2363</v>
      </c>
      <c r="S1210" s="63"/>
      <c r="T1210" s="63" t="s">
        <v>171</v>
      </c>
      <c r="U1210" s="63" t="s">
        <v>2409</v>
      </c>
      <c r="V1210" s="63"/>
      <c r="W1210" s="63"/>
      <c r="X1210" s="63">
        <v>11.1</v>
      </c>
      <c r="Y1210" s="63"/>
      <c r="Z1210" s="63"/>
      <c r="AA1210" s="182"/>
      <c r="AB1210" s="61"/>
      <c r="AC1210" s="63" t="s">
        <v>2411</v>
      </c>
      <c r="AD1210" s="69"/>
      <c r="AE1210" s="63"/>
      <c r="AF1210" s="63"/>
    </row>
    <row r="1211" spans="1:130" s="76" customFormat="1" ht="17" x14ac:dyDescent="0.2">
      <c r="A1211" s="100" t="str">
        <f>CONCATENATE(E1211," ",F1211)</f>
        <v>Lynx rufus</v>
      </c>
      <c r="B1211" s="69"/>
      <c r="C1211" s="63" t="s">
        <v>1586</v>
      </c>
      <c r="D1211" s="63" t="s">
        <v>2340</v>
      </c>
      <c r="E1211" s="172" t="s">
        <v>1697</v>
      </c>
      <c r="F1211" s="172" t="s">
        <v>1698</v>
      </c>
      <c r="G1211" s="63" t="s">
        <v>36</v>
      </c>
      <c r="H1211" s="63">
        <v>2801</v>
      </c>
      <c r="I1211" s="63" t="s">
        <v>2440</v>
      </c>
      <c r="J1211" s="63"/>
      <c r="K1211" s="63" t="s">
        <v>1474</v>
      </c>
      <c r="L1211" s="175">
        <v>1967</v>
      </c>
      <c r="M1211" s="63"/>
      <c r="N1211" s="63"/>
      <c r="O1211" s="63"/>
      <c r="P1211" s="63"/>
      <c r="Q1211" s="63" t="s">
        <v>207</v>
      </c>
      <c r="R1211" s="69" t="s">
        <v>2363</v>
      </c>
      <c r="S1211" s="63"/>
      <c r="T1211" s="63" t="s">
        <v>171</v>
      </c>
      <c r="U1211" s="63" t="s">
        <v>2409</v>
      </c>
      <c r="V1211" s="63"/>
      <c r="W1211" s="63"/>
      <c r="X1211" s="63">
        <v>10.64</v>
      </c>
      <c r="Y1211" s="63"/>
      <c r="Z1211" s="63"/>
      <c r="AA1211" s="182"/>
      <c r="AB1211" s="61"/>
      <c r="AC1211" s="63" t="s">
        <v>2411</v>
      </c>
      <c r="AD1211" s="69"/>
      <c r="AE1211" s="63"/>
      <c r="AF1211" s="63"/>
    </row>
    <row r="1212" spans="1:130" s="76" customFormat="1" ht="17" x14ac:dyDescent="0.2">
      <c r="A1212" s="100" t="str">
        <f>CONCATENATE(E1212," ",F1212)</f>
        <v>Lynx rufus</v>
      </c>
      <c r="B1212" s="69"/>
      <c r="C1212" s="63" t="s">
        <v>1586</v>
      </c>
      <c r="D1212" s="63" t="s">
        <v>2340</v>
      </c>
      <c r="E1212" s="172" t="s">
        <v>1697</v>
      </c>
      <c r="F1212" s="172" t="s">
        <v>1698</v>
      </c>
      <c r="G1212" s="63" t="s">
        <v>36</v>
      </c>
      <c r="H1212" s="63">
        <v>3423</v>
      </c>
      <c r="I1212" s="63" t="s">
        <v>2408</v>
      </c>
      <c r="J1212" s="63"/>
      <c r="K1212" s="63" t="s">
        <v>1474</v>
      </c>
      <c r="L1212" s="175">
        <v>0</v>
      </c>
      <c r="M1212" s="63"/>
      <c r="N1212" s="63"/>
      <c r="O1212" s="63"/>
      <c r="P1212" s="63"/>
      <c r="Q1212" s="63" t="s">
        <v>207</v>
      </c>
      <c r="R1212" s="69" t="s">
        <v>2363</v>
      </c>
      <c r="S1212" s="63"/>
      <c r="T1212" s="63" t="s">
        <v>171</v>
      </c>
      <c r="U1212" s="63" t="s">
        <v>2409</v>
      </c>
      <c r="V1212" s="63"/>
      <c r="W1212" s="63"/>
      <c r="X1212" s="63">
        <v>11.87</v>
      </c>
      <c r="Y1212" s="63"/>
      <c r="Z1212" s="63"/>
      <c r="AA1212" s="182"/>
      <c r="AB1212" s="61"/>
      <c r="AC1212" s="63" t="s">
        <v>2413</v>
      </c>
      <c r="AD1212" s="69"/>
      <c r="AE1212" s="63"/>
      <c r="AF1212" s="63"/>
    </row>
    <row r="1213" spans="1:130" s="76" customFormat="1" ht="17" x14ac:dyDescent="0.2">
      <c r="A1213" s="100" t="str">
        <f>CONCATENATE(E1213," ",F1213)</f>
        <v>Lynx rufus</v>
      </c>
      <c r="B1213" s="69"/>
      <c r="C1213" s="63" t="s">
        <v>1586</v>
      </c>
      <c r="D1213" s="63" t="s">
        <v>2340</v>
      </c>
      <c r="E1213" s="172" t="s">
        <v>1697</v>
      </c>
      <c r="F1213" s="172" t="s">
        <v>1698</v>
      </c>
      <c r="G1213" s="63" t="s">
        <v>36</v>
      </c>
      <c r="H1213" s="63">
        <v>3878</v>
      </c>
      <c r="I1213" s="63" t="s">
        <v>2408</v>
      </c>
      <c r="J1213" s="63"/>
      <c r="K1213" s="63" t="s">
        <v>1474</v>
      </c>
      <c r="L1213" s="175">
        <v>26387</v>
      </c>
      <c r="M1213" s="63"/>
      <c r="N1213" s="63"/>
      <c r="O1213" s="63"/>
      <c r="P1213" s="63"/>
      <c r="Q1213" s="63" t="s">
        <v>207</v>
      </c>
      <c r="R1213" s="69" t="s">
        <v>2363</v>
      </c>
      <c r="S1213" s="63"/>
      <c r="T1213" s="63" t="s">
        <v>171</v>
      </c>
      <c r="U1213" s="63" t="s">
        <v>2409</v>
      </c>
      <c r="V1213" s="63"/>
      <c r="W1213" s="63"/>
      <c r="X1213" s="63">
        <v>10.54</v>
      </c>
      <c r="Y1213" s="63"/>
      <c r="Z1213" s="63"/>
      <c r="AA1213" s="182"/>
      <c r="AB1213" s="61"/>
      <c r="AC1213" s="63" t="s">
        <v>2413</v>
      </c>
      <c r="AD1213" s="69"/>
      <c r="AE1213" s="63"/>
      <c r="AF1213" s="63"/>
    </row>
    <row r="1214" spans="1:130" s="76" customFormat="1" ht="17" x14ac:dyDescent="0.2">
      <c r="A1214" s="100" t="str">
        <f>CONCATENATE(E1214," ",F1214)</f>
        <v>Lynx rufus</v>
      </c>
      <c r="B1214" s="69"/>
      <c r="C1214" s="63" t="s">
        <v>1586</v>
      </c>
      <c r="D1214" s="63" t="s">
        <v>2340</v>
      </c>
      <c r="E1214" s="172" t="s">
        <v>1697</v>
      </c>
      <c r="F1214" s="172" t="s">
        <v>1698</v>
      </c>
      <c r="G1214" s="63" t="s">
        <v>36</v>
      </c>
      <c r="H1214" s="63">
        <v>369</v>
      </c>
      <c r="I1214" s="63" t="s">
        <v>2408</v>
      </c>
      <c r="J1214" s="63"/>
      <c r="K1214" s="63" t="s">
        <v>1474</v>
      </c>
      <c r="L1214" s="175">
        <v>0</v>
      </c>
      <c r="M1214" s="63"/>
      <c r="N1214" s="63"/>
      <c r="O1214" s="63"/>
      <c r="P1214" s="63"/>
      <c r="Q1214" s="69" t="s">
        <v>2451</v>
      </c>
      <c r="R1214" s="69" t="s">
        <v>2389</v>
      </c>
      <c r="S1214" s="63"/>
      <c r="T1214" s="63" t="s">
        <v>335</v>
      </c>
      <c r="U1214" s="63" t="s">
        <v>2409</v>
      </c>
      <c r="V1214" s="63"/>
      <c r="W1214" s="63"/>
      <c r="X1214" s="63">
        <v>127.17</v>
      </c>
      <c r="Y1214" s="63"/>
      <c r="Z1214" s="63"/>
      <c r="AA1214" s="182"/>
      <c r="AB1214" s="61"/>
      <c r="AC1214" s="63" t="s">
        <v>2410</v>
      </c>
      <c r="AD1214" s="69"/>
      <c r="AE1214" s="63"/>
      <c r="AF1214" s="63"/>
    </row>
    <row r="1215" spans="1:130" s="76" customFormat="1" ht="17" x14ac:dyDescent="0.2">
      <c r="A1215" s="100" t="str">
        <f>CONCATENATE(E1215," ",F1215)</f>
        <v>Lynx rufus</v>
      </c>
      <c r="B1215" s="69"/>
      <c r="C1215" s="63" t="s">
        <v>1586</v>
      </c>
      <c r="D1215" s="63" t="s">
        <v>2340</v>
      </c>
      <c r="E1215" s="172" t="s">
        <v>1697</v>
      </c>
      <c r="F1215" s="172" t="s">
        <v>1698</v>
      </c>
      <c r="G1215" s="63" t="s">
        <v>36</v>
      </c>
      <c r="H1215" s="63">
        <v>375</v>
      </c>
      <c r="I1215" s="63" t="s">
        <v>2408</v>
      </c>
      <c r="J1215" s="63"/>
      <c r="K1215" s="63" t="s">
        <v>1474</v>
      </c>
      <c r="L1215" s="175">
        <v>0</v>
      </c>
      <c r="M1215" s="63"/>
      <c r="N1215" s="63"/>
      <c r="O1215" s="63"/>
      <c r="P1215" s="63"/>
      <c r="Q1215" s="69" t="s">
        <v>2451</v>
      </c>
      <c r="R1215" s="69" t="s">
        <v>2389</v>
      </c>
      <c r="S1215" s="63"/>
      <c r="T1215" s="63" t="s">
        <v>335</v>
      </c>
      <c r="U1215" s="63" t="s">
        <v>2409</v>
      </c>
      <c r="V1215" s="63"/>
      <c r="W1215" s="63"/>
      <c r="X1215" s="63">
        <v>115.69</v>
      </c>
      <c r="Y1215" s="63"/>
      <c r="Z1215" s="63"/>
      <c r="AA1215" s="182"/>
      <c r="AB1215" s="61"/>
      <c r="AC1215" s="63" t="s">
        <v>2410</v>
      </c>
      <c r="AD1215" s="69"/>
      <c r="AE1215" s="63"/>
      <c r="AF1215" s="63"/>
    </row>
    <row r="1216" spans="1:130" s="76" customFormat="1" ht="17" x14ac:dyDescent="0.2">
      <c r="A1216" s="100" t="str">
        <f>CONCATENATE(E1216," ",F1216)</f>
        <v>Lynx rufus</v>
      </c>
      <c r="B1216" s="69"/>
      <c r="C1216" s="63" t="s">
        <v>1586</v>
      </c>
      <c r="D1216" s="63" t="s">
        <v>2340</v>
      </c>
      <c r="E1216" s="172" t="s">
        <v>1697</v>
      </c>
      <c r="F1216" s="172" t="s">
        <v>1698</v>
      </c>
      <c r="G1216" s="63" t="s">
        <v>36</v>
      </c>
      <c r="H1216" s="63">
        <v>819</v>
      </c>
      <c r="I1216" s="63" t="s">
        <v>2408</v>
      </c>
      <c r="J1216" s="63"/>
      <c r="K1216" s="63" t="s">
        <v>1474</v>
      </c>
      <c r="L1216" s="175">
        <v>0</v>
      </c>
      <c r="M1216" s="63"/>
      <c r="N1216" s="63"/>
      <c r="O1216" s="63"/>
      <c r="P1216" s="63"/>
      <c r="Q1216" s="69" t="s">
        <v>2451</v>
      </c>
      <c r="R1216" s="69" t="s">
        <v>2389</v>
      </c>
      <c r="S1216" s="63"/>
      <c r="T1216" s="63" t="s">
        <v>335</v>
      </c>
      <c r="U1216" s="63" t="s">
        <v>2409</v>
      </c>
      <c r="V1216" s="63"/>
      <c r="W1216" s="63"/>
      <c r="X1216" s="63">
        <v>116.22</v>
      </c>
      <c r="Y1216" s="63"/>
      <c r="Z1216" s="63"/>
      <c r="AA1216" s="182"/>
      <c r="AB1216" s="61"/>
      <c r="AC1216" s="63" t="s">
        <v>2410</v>
      </c>
      <c r="AD1216" s="69"/>
      <c r="AE1216" s="63"/>
      <c r="AF1216" s="63"/>
    </row>
    <row r="1217" spans="1:133" s="76" customFormat="1" ht="17" x14ac:dyDescent="0.2">
      <c r="A1217" s="100" t="str">
        <f>CONCATENATE(E1217," ",F1217)</f>
        <v>Lynx rufus</v>
      </c>
      <c r="B1217" s="69"/>
      <c r="C1217" s="63" t="s">
        <v>1586</v>
      </c>
      <c r="D1217" s="63" t="s">
        <v>2340</v>
      </c>
      <c r="E1217" s="172" t="s">
        <v>1697</v>
      </c>
      <c r="F1217" s="172" t="s">
        <v>1698</v>
      </c>
      <c r="G1217" s="63" t="s">
        <v>36</v>
      </c>
      <c r="H1217" s="63">
        <v>820</v>
      </c>
      <c r="I1217" s="63" t="s">
        <v>2408</v>
      </c>
      <c r="J1217" s="63"/>
      <c r="K1217" s="63" t="s">
        <v>1474</v>
      </c>
      <c r="L1217" s="175">
        <v>0</v>
      </c>
      <c r="M1217" s="63"/>
      <c r="N1217" s="63"/>
      <c r="O1217" s="63"/>
      <c r="P1217" s="63"/>
      <c r="Q1217" s="69" t="s">
        <v>2451</v>
      </c>
      <c r="R1217" s="69" t="s">
        <v>2389</v>
      </c>
      <c r="S1217" s="63"/>
      <c r="T1217" s="63" t="s">
        <v>335</v>
      </c>
      <c r="U1217" s="63" t="s">
        <v>2409</v>
      </c>
      <c r="V1217" s="63"/>
      <c r="W1217" s="63"/>
      <c r="X1217" s="63">
        <v>128.30000000000001</v>
      </c>
      <c r="Y1217" s="63"/>
      <c r="Z1217" s="63"/>
      <c r="AA1217" s="182"/>
      <c r="AB1217" s="61"/>
      <c r="AC1217" s="63" t="s">
        <v>2410</v>
      </c>
      <c r="AD1217" s="69"/>
      <c r="AE1217" s="63"/>
      <c r="AF1217" s="63"/>
    </row>
    <row r="1218" spans="1:133" s="76" customFormat="1" ht="17" x14ac:dyDescent="0.2">
      <c r="A1218" s="100" t="str">
        <f>CONCATENATE(E1218," ",F1218)</f>
        <v>Lynx rufus</v>
      </c>
      <c r="B1218" s="69"/>
      <c r="C1218" s="63" t="s">
        <v>1586</v>
      </c>
      <c r="D1218" s="63" t="s">
        <v>2340</v>
      </c>
      <c r="E1218" s="172" t="s">
        <v>1697</v>
      </c>
      <c r="F1218" s="172" t="s">
        <v>1698</v>
      </c>
      <c r="G1218" s="63" t="s">
        <v>36</v>
      </c>
      <c r="H1218" s="63">
        <v>1076</v>
      </c>
      <c r="I1218" s="63" t="s">
        <v>2408</v>
      </c>
      <c r="J1218" s="63"/>
      <c r="K1218" s="63" t="s">
        <v>1474</v>
      </c>
      <c r="L1218" s="175">
        <v>0</v>
      </c>
      <c r="M1218" s="63"/>
      <c r="N1218" s="63"/>
      <c r="O1218" s="63"/>
      <c r="P1218" s="63"/>
      <c r="Q1218" s="69" t="s">
        <v>2451</v>
      </c>
      <c r="R1218" s="69" t="s">
        <v>2389</v>
      </c>
      <c r="S1218" s="63"/>
      <c r="T1218" s="63" t="s">
        <v>335</v>
      </c>
      <c r="U1218" s="63" t="s">
        <v>2409</v>
      </c>
      <c r="V1218" s="63"/>
      <c r="W1218" s="63"/>
      <c r="X1218" s="63">
        <v>106.97</v>
      </c>
      <c r="Y1218" s="63"/>
      <c r="Z1218" s="63"/>
      <c r="AA1218" s="182"/>
      <c r="AB1218" s="61"/>
      <c r="AC1218" s="63" t="s">
        <v>2438</v>
      </c>
      <c r="AD1218" s="69"/>
      <c r="AE1218" s="63"/>
      <c r="AF1218" s="63"/>
    </row>
    <row r="1219" spans="1:133" s="76" customFormat="1" ht="17" x14ac:dyDescent="0.2">
      <c r="A1219" s="100" t="str">
        <f>CONCATENATE(E1219," ",F1219)</f>
        <v>Lynx rufus</v>
      </c>
      <c r="B1219" s="69"/>
      <c r="C1219" s="63" t="s">
        <v>1586</v>
      </c>
      <c r="D1219" s="63" t="s">
        <v>2340</v>
      </c>
      <c r="E1219" s="172" t="s">
        <v>1697</v>
      </c>
      <c r="F1219" s="172" t="s">
        <v>1698</v>
      </c>
      <c r="G1219" s="63" t="s">
        <v>36</v>
      </c>
      <c r="H1219" s="63">
        <v>2649</v>
      </c>
      <c r="I1219" s="63" t="s">
        <v>2408</v>
      </c>
      <c r="J1219" s="63"/>
      <c r="K1219" s="63" t="s">
        <v>1474</v>
      </c>
      <c r="L1219" s="175">
        <v>0</v>
      </c>
      <c r="M1219" s="63"/>
      <c r="N1219" s="63"/>
      <c r="O1219" s="63"/>
      <c r="P1219" s="63"/>
      <c r="Q1219" s="69" t="s">
        <v>2451</v>
      </c>
      <c r="R1219" s="69" t="s">
        <v>2389</v>
      </c>
      <c r="S1219" s="63"/>
      <c r="T1219" s="63" t="s">
        <v>335</v>
      </c>
      <c r="U1219" s="63" t="s">
        <v>2409</v>
      </c>
      <c r="V1219" s="63"/>
      <c r="W1219" s="63"/>
      <c r="X1219" s="63">
        <v>116.35</v>
      </c>
      <c r="Y1219" s="63"/>
      <c r="Z1219" s="63"/>
      <c r="AA1219" s="182"/>
      <c r="AB1219" s="61"/>
      <c r="AC1219" s="63" t="s">
        <v>2410</v>
      </c>
      <c r="AD1219" s="69"/>
      <c r="AE1219" s="63"/>
      <c r="AF1219" s="63"/>
    </row>
    <row r="1220" spans="1:133" s="76" customFormat="1" ht="17" x14ac:dyDescent="0.2">
      <c r="A1220" s="100" t="str">
        <f>CONCATENATE(E1220," ",F1220)</f>
        <v>Lynx rufus</v>
      </c>
      <c r="B1220" s="69"/>
      <c r="C1220" s="63" t="s">
        <v>1586</v>
      </c>
      <c r="D1220" s="63" t="s">
        <v>2340</v>
      </c>
      <c r="E1220" s="172" t="s">
        <v>1697</v>
      </c>
      <c r="F1220" s="172" t="s">
        <v>1698</v>
      </c>
      <c r="G1220" s="63" t="s">
        <v>36</v>
      </c>
      <c r="H1220" s="63">
        <v>2801</v>
      </c>
      <c r="I1220" s="63" t="s">
        <v>2440</v>
      </c>
      <c r="J1220" s="63"/>
      <c r="K1220" s="63" t="s">
        <v>1474</v>
      </c>
      <c r="L1220" s="175">
        <v>1967</v>
      </c>
      <c r="M1220" s="63"/>
      <c r="N1220" s="63"/>
      <c r="O1220" s="63"/>
      <c r="P1220" s="63"/>
      <c r="Q1220" s="69" t="s">
        <v>2451</v>
      </c>
      <c r="R1220" s="69" t="s">
        <v>2389</v>
      </c>
      <c r="S1220" s="63"/>
      <c r="T1220" s="63" t="s">
        <v>335</v>
      </c>
      <c r="U1220" s="63" t="s">
        <v>2409</v>
      </c>
      <c r="V1220" s="63"/>
      <c r="W1220" s="63"/>
      <c r="X1220" s="63">
        <v>110.2</v>
      </c>
      <c r="Y1220" s="63"/>
      <c r="Z1220" s="63"/>
      <c r="AA1220" s="182"/>
      <c r="AB1220" s="61"/>
      <c r="AC1220" s="63" t="s">
        <v>2410</v>
      </c>
      <c r="AD1220" s="69"/>
      <c r="AE1220" s="63"/>
      <c r="AF1220" s="63"/>
    </row>
    <row r="1221" spans="1:133" s="76" customFormat="1" ht="17" x14ac:dyDescent="0.2">
      <c r="A1221" s="100" t="str">
        <f>CONCATENATE(E1221," ",F1221)</f>
        <v>Panthera leo</v>
      </c>
      <c r="B1221" s="69" t="s">
        <v>1815</v>
      </c>
      <c r="C1221" s="69" t="s">
        <v>1586</v>
      </c>
      <c r="D1221" s="69" t="s">
        <v>2340</v>
      </c>
      <c r="E1221" s="106" t="s">
        <v>1758</v>
      </c>
      <c r="F1221" s="106" t="s">
        <v>2004</v>
      </c>
      <c r="G1221" s="69">
        <v>908</v>
      </c>
      <c r="H1221" s="69">
        <v>2418</v>
      </c>
      <c r="I1221" s="69" t="s">
        <v>100</v>
      </c>
      <c r="J1221" s="8" t="s">
        <v>391</v>
      </c>
      <c r="K1221" s="69" t="s">
        <v>175</v>
      </c>
      <c r="L1221" s="175" t="s">
        <v>127</v>
      </c>
      <c r="M1221" s="10"/>
      <c r="N1221" s="10"/>
      <c r="O1221" s="10"/>
      <c r="P1221" s="10"/>
      <c r="Q1221" s="69" t="s">
        <v>2003</v>
      </c>
      <c r="R1221" s="69" t="s">
        <v>2354</v>
      </c>
      <c r="S1221" s="69" t="s">
        <v>2354</v>
      </c>
      <c r="T1221" s="10"/>
      <c r="U1221" s="63" t="s">
        <v>13</v>
      </c>
      <c r="V1221" s="63"/>
      <c r="W1221" s="105"/>
      <c r="X1221" s="61">
        <v>123.96</v>
      </c>
      <c r="Y1221" s="61">
        <v>21.56</v>
      </c>
      <c r="Z1221" s="63"/>
      <c r="AA1221" s="137"/>
      <c r="AB1221" s="135"/>
      <c r="AC1221" s="105"/>
      <c r="AD1221" s="9" t="s">
        <v>2003</v>
      </c>
      <c r="AE1221" s="63"/>
      <c r="AF1221" s="63"/>
      <c r="EA1221" s="84"/>
      <c r="EB1221" s="84"/>
      <c r="EC1221" s="84"/>
    </row>
    <row r="1222" spans="1:133" s="76" customFormat="1" ht="17" x14ac:dyDescent="0.2">
      <c r="A1222" s="100" t="str">
        <f>CONCATENATE(E1222," ",F1222)</f>
        <v>Panthera leo atrox</v>
      </c>
      <c r="B1222" s="9" t="s">
        <v>1877</v>
      </c>
      <c r="C1222" s="69" t="s">
        <v>1586</v>
      </c>
      <c r="D1222" s="69" t="s">
        <v>2340</v>
      </c>
      <c r="E1222" s="2" t="s">
        <v>1758</v>
      </c>
      <c r="F1222" s="2" t="s">
        <v>2032</v>
      </c>
      <c r="G1222" s="69">
        <v>30967</v>
      </c>
      <c r="H1222" s="8">
        <v>1697</v>
      </c>
      <c r="I1222" s="69" t="s">
        <v>249</v>
      </c>
      <c r="J1222" s="8" t="s">
        <v>241</v>
      </c>
      <c r="K1222" s="69" t="s">
        <v>175</v>
      </c>
      <c r="L1222" s="175" t="s">
        <v>395</v>
      </c>
      <c r="M1222" s="134">
        <v>30</v>
      </c>
      <c r="N1222" s="61">
        <v>29.62</v>
      </c>
      <c r="O1222" s="61">
        <v>-98.37</v>
      </c>
      <c r="P1222" s="99">
        <v>126.402078446346</v>
      </c>
      <c r="Q1222" s="69" t="s">
        <v>210</v>
      </c>
      <c r="R1222" s="69" t="s">
        <v>2387</v>
      </c>
      <c r="S1222" s="69"/>
      <c r="T1222" s="63" t="s">
        <v>166</v>
      </c>
      <c r="U1222" s="63" t="s">
        <v>13</v>
      </c>
      <c r="V1222" s="63"/>
      <c r="W1222" s="63"/>
      <c r="X1222" s="119">
        <v>28.89</v>
      </c>
      <c r="Y1222" s="119">
        <v>13</v>
      </c>
      <c r="Z1222" s="69"/>
      <c r="AA1222" s="179"/>
      <c r="AB1222" s="98"/>
      <c r="AC1222" s="9"/>
      <c r="AD1222" s="9"/>
      <c r="AE1222" s="63"/>
      <c r="AF1222" s="63"/>
    </row>
    <row r="1223" spans="1:133" s="76" customFormat="1" ht="17" x14ac:dyDescent="0.2">
      <c r="A1223" s="100" t="str">
        <f>CONCATENATE(E1223," ",F1223)</f>
        <v>Panthera leo atrox</v>
      </c>
      <c r="B1223" s="69" t="s">
        <v>2033</v>
      </c>
      <c r="C1223" s="63" t="s">
        <v>1586</v>
      </c>
      <c r="D1223" s="69" t="s">
        <v>2340</v>
      </c>
      <c r="E1223" s="172" t="s">
        <v>1758</v>
      </c>
      <c r="F1223" s="172" t="s">
        <v>2032</v>
      </c>
      <c r="G1223" s="63">
        <v>43059</v>
      </c>
      <c r="H1223" s="63">
        <v>997</v>
      </c>
      <c r="I1223" s="63" t="s">
        <v>2034</v>
      </c>
      <c r="J1223" s="63"/>
      <c r="K1223" s="63" t="s">
        <v>175</v>
      </c>
      <c r="L1223" s="175" t="s">
        <v>2035</v>
      </c>
      <c r="M1223" s="63"/>
      <c r="N1223" s="63"/>
      <c r="O1223" s="63"/>
      <c r="P1223" s="63"/>
      <c r="Q1223" s="63" t="s">
        <v>207</v>
      </c>
      <c r="R1223" s="69" t="s">
        <v>2363</v>
      </c>
      <c r="S1223" s="63"/>
      <c r="T1223" s="63" t="s">
        <v>166</v>
      </c>
      <c r="U1223" s="63" t="s">
        <v>13</v>
      </c>
      <c r="V1223" s="63"/>
      <c r="W1223" s="63"/>
      <c r="X1223" s="63">
        <v>27.82</v>
      </c>
      <c r="Y1223" s="63">
        <v>13.41</v>
      </c>
      <c r="Z1223" s="63"/>
      <c r="AA1223" s="182"/>
      <c r="AB1223" s="61"/>
      <c r="AC1223" s="63"/>
      <c r="AD1223" s="69" t="s">
        <v>2036</v>
      </c>
      <c r="AE1223" s="63"/>
      <c r="AF1223" s="63"/>
    </row>
    <row r="1224" spans="1:133" s="76" customFormat="1" ht="17" x14ac:dyDescent="0.2">
      <c r="A1224" s="100" t="str">
        <f>CONCATENATE(E1224," ",F1224)</f>
        <v>Panthera leo atrox</v>
      </c>
      <c r="B1224" s="69" t="s">
        <v>2033</v>
      </c>
      <c r="C1224" s="63" t="s">
        <v>1586</v>
      </c>
      <c r="D1224" s="69" t="s">
        <v>2340</v>
      </c>
      <c r="E1224" s="172" t="s">
        <v>1758</v>
      </c>
      <c r="F1224" s="172" t="s">
        <v>2032</v>
      </c>
      <c r="G1224" s="63">
        <v>43059</v>
      </c>
      <c r="H1224" s="63">
        <v>998</v>
      </c>
      <c r="I1224" s="63" t="s">
        <v>2034</v>
      </c>
      <c r="J1224" s="63"/>
      <c r="K1224" s="63" t="s">
        <v>175</v>
      </c>
      <c r="L1224" s="175" t="s">
        <v>2035</v>
      </c>
      <c r="M1224" s="63"/>
      <c r="N1224" s="63"/>
      <c r="O1224" s="63"/>
      <c r="P1224" s="63"/>
      <c r="Q1224" s="63" t="s">
        <v>207</v>
      </c>
      <c r="R1224" s="69" t="s">
        <v>2363</v>
      </c>
      <c r="S1224" s="63"/>
      <c r="T1224" s="63" t="s">
        <v>171</v>
      </c>
      <c r="U1224" s="63" t="s">
        <v>13</v>
      </c>
      <c r="V1224" s="63"/>
      <c r="W1224" s="63"/>
      <c r="X1224" s="63">
        <v>30.89</v>
      </c>
      <c r="Y1224" s="63">
        <v>15.16</v>
      </c>
      <c r="Z1224" s="63"/>
      <c r="AA1224" s="182"/>
      <c r="AB1224" s="61"/>
      <c r="AC1224" s="63"/>
      <c r="AD1224" s="69" t="s">
        <v>2037</v>
      </c>
      <c r="AE1224" s="63"/>
      <c r="AF1224" s="63"/>
    </row>
    <row r="1225" spans="1:133" s="76" customFormat="1" ht="17" x14ac:dyDescent="0.2">
      <c r="A1225" s="100" t="str">
        <f>CONCATENATE(E1225," ",F1225)</f>
        <v>Panthera onca</v>
      </c>
      <c r="B1225" s="69" t="s">
        <v>1753</v>
      </c>
      <c r="C1225" s="63" t="s">
        <v>1586</v>
      </c>
      <c r="D1225" s="69" t="s">
        <v>2340</v>
      </c>
      <c r="E1225" s="106" t="s">
        <v>1758</v>
      </c>
      <c r="F1225" s="106" t="s">
        <v>1759</v>
      </c>
      <c r="G1225" s="69">
        <v>40279</v>
      </c>
      <c r="H1225" s="8">
        <v>121</v>
      </c>
      <c r="I1225" s="69" t="s">
        <v>1010</v>
      </c>
      <c r="J1225" s="63" t="s">
        <v>630</v>
      </c>
      <c r="K1225" s="111"/>
      <c r="L1225" s="175"/>
      <c r="M1225" s="134"/>
      <c r="N1225" s="61">
        <v>30.62</v>
      </c>
      <c r="O1225" s="61">
        <v>-98.25</v>
      </c>
      <c r="P1225" s="99">
        <v>135.36553508089301</v>
      </c>
      <c r="Q1225" s="69" t="s">
        <v>1757</v>
      </c>
      <c r="R1225" s="63" t="s">
        <v>1629</v>
      </c>
      <c r="S1225" s="69" t="s">
        <v>2399</v>
      </c>
      <c r="T1225" s="63" t="s">
        <v>166</v>
      </c>
      <c r="U1225" s="63" t="s">
        <v>13</v>
      </c>
      <c r="V1225" s="63"/>
      <c r="W1225" s="63"/>
      <c r="X1225" s="119">
        <v>56.27</v>
      </c>
      <c r="Y1225" s="119">
        <v>50.07</v>
      </c>
      <c r="Z1225" s="69"/>
      <c r="AA1225" s="179"/>
      <c r="AB1225" s="98"/>
      <c r="AC1225" s="69"/>
      <c r="AD1225" s="69"/>
      <c r="AE1225" s="63"/>
      <c r="AF1225" s="63"/>
    </row>
    <row r="1226" spans="1:133" s="76" customFormat="1" ht="17" x14ac:dyDescent="0.2">
      <c r="A1226" s="100" t="str">
        <f>CONCATENATE(E1226," ",F1226)</f>
        <v>Panthera onca</v>
      </c>
      <c r="B1226" s="69" t="s">
        <v>1763</v>
      </c>
      <c r="C1226" s="63" t="s">
        <v>1586</v>
      </c>
      <c r="D1226" s="69" t="s">
        <v>2340</v>
      </c>
      <c r="E1226" s="106" t="s">
        <v>1758</v>
      </c>
      <c r="F1226" s="106" t="s">
        <v>1759</v>
      </c>
      <c r="G1226" s="69">
        <v>40279</v>
      </c>
      <c r="H1226" s="8">
        <v>13</v>
      </c>
      <c r="I1226" s="69" t="s">
        <v>1010</v>
      </c>
      <c r="J1226" s="63" t="s">
        <v>630</v>
      </c>
      <c r="K1226" s="111"/>
      <c r="L1226" s="175"/>
      <c r="M1226" s="134"/>
      <c r="N1226" s="61">
        <v>30.62</v>
      </c>
      <c r="O1226" s="61">
        <v>-98.25</v>
      </c>
      <c r="P1226" s="99">
        <v>135.36553508089301</v>
      </c>
      <c r="Q1226" s="69" t="s">
        <v>207</v>
      </c>
      <c r="R1226" s="69" t="s">
        <v>2363</v>
      </c>
      <c r="S1226" s="69"/>
      <c r="T1226" s="63" t="s">
        <v>166</v>
      </c>
      <c r="U1226" s="63" t="s">
        <v>13</v>
      </c>
      <c r="V1226" s="63"/>
      <c r="W1226" s="63"/>
      <c r="X1226" s="119">
        <v>23.62</v>
      </c>
      <c r="Y1226" s="119">
        <v>10.26</v>
      </c>
      <c r="Z1226" s="69"/>
      <c r="AA1226" s="179"/>
      <c r="AB1226" s="98"/>
      <c r="AC1226" s="69"/>
      <c r="AD1226" s="9" t="s">
        <v>1766</v>
      </c>
      <c r="AE1226" s="63"/>
      <c r="AF1226" s="63"/>
      <c r="BK1226" s="10"/>
      <c r="BL1226" s="10"/>
      <c r="BM1226" s="10"/>
      <c r="BN1226" s="10"/>
      <c r="BO1226" s="10"/>
      <c r="BP1226" s="10"/>
      <c r="BQ1226" s="10"/>
      <c r="BR1226" s="10"/>
      <c r="BS1226" s="10"/>
      <c r="BT1226" s="10"/>
      <c r="BU1226" s="10"/>
      <c r="BV1226" s="10"/>
      <c r="BW1226" s="10"/>
      <c r="BX1226" s="10"/>
      <c r="BY1226" s="10"/>
      <c r="BZ1226" s="10"/>
      <c r="CA1226" s="10"/>
      <c r="CB1226" s="10"/>
      <c r="CC1226" s="10"/>
      <c r="CD1226" s="10"/>
      <c r="CE1226" s="10"/>
      <c r="CF1226" s="10"/>
      <c r="CG1226" s="10"/>
      <c r="CH1226" s="10"/>
      <c r="CI1226" s="10"/>
      <c r="CJ1226" s="10"/>
      <c r="CK1226" s="10"/>
      <c r="CL1226" s="10"/>
      <c r="CM1226" s="10"/>
      <c r="CN1226" s="10"/>
      <c r="CO1226" s="10"/>
      <c r="CP1226" s="10"/>
      <c r="CQ1226" s="10"/>
      <c r="CR1226" s="10"/>
      <c r="CS1226" s="10"/>
      <c r="CT1226" s="10"/>
      <c r="CU1226" s="10"/>
      <c r="CV1226" s="10"/>
      <c r="CW1226" s="10"/>
    </row>
    <row r="1227" spans="1:133" s="76" customFormat="1" ht="17" x14ac:dyDescent="0.2">
      <c r="A1227" s="100" t="str">
        <f>CONCATENATE(E1227," ",F1227)</f>
        <v>Panthera onca</v>
      </c>
      <c r="B1227" s="9" t="s">
        <v>1793</v>
      </c>
      <c r="C1227" s="8" t="s">
        <v>1586</v>
      </c>
      <c r="D1227" s="69" t="s">
        <v>2340</v>
      </c>
      <c r="E1227" s="2" t="s">
        <v>1758</v>
      </c>
      <c r="F1227" s="2" t="s">
        <v>1759</v>
      </c>
      <c r="G1227" s="9">
        <v>43407</v>
      </c>
      <c r="H1227" s="8">
        <v>31</v>
      </c>
      <c r="I1227" s="9" t="s">
        <v>1074</v>
      </c>
      <c r="J1227" s="8" t="s">
        <v>398</v>
      </c>
      <c r="K1227" s="69" t="s">
        <v>175</v>
      </c>
      <c r="L1227" s="175"/>
      <c r="M1227" s="134"/>
      <c r="N1227" s="105"/>
      <c r="O1227" s="105"/>
      <c r="P1227" s="63"/>
      <c r="Q1227" s="69" t="s">
        <v>207</v>
      </c>
      <c r="R1227" s="69" t="s">
        <v>2363</v>
      </c>
      <c r="S1227" s="69"/>
      <c r="T1227" s="63" t="s">
        <v>166</v>
      </c>
      <c r="U1227" s="63" t="s">
        <v>13</v>
      </c>
      <c r="V1227" s="63"/>
      <c r="W1227" s="63"/>
      <c r="X1227" s="119">
        <v>22.32</v>
      </c>
      <c r="Y1227" s="119">
        <v>10.39</v>
      </c>
      <c r="Z1227" s="69"/>
      <c r="AA1227" s="179"/>
      <c r="AB1227" s="98"/>
      <c r="AC1227" s="9"/>
      <c r="AD1227" s="9"/>
      <c r="AE1227" s="63"/>
      <c r="AF1227" s="63"/>
      <c r="BK1227" s="10"/>
      <c r="BL1227" s="10"/>
      <c r="BM1227" s="10"/>
      <c r="BN1227" s="10"/>
      <c r="BO1227" s="10"/>
      <c r="BP1227" s="10"/>
      <c r="BQ1227" s="10"/>
      <c r="BR1227" s="10"/>
      <c r="BS1227" s="10"/>
      <c r="BT1227" s="10"/>
      <c r="BU1227" s="10"/>
      <c r="BV1227" s="10"/>
      <c r="BW1227" s="10"/>
      <c r="BX1227" s="10"/>
      <c r="BY1227" s="10"/>
      <c r="BZ1227" s="10"/>
      <c r="CA1227" s="10"/>
      <c r="CB1227" s="10"/>
      <c r="CC1227" s="10"/>
      <c r="CD1227" s="10"/>
      <c r="CE1227" s="10"/>
      <c r="CF1227" s="10"/>
      <c r="CG1227" s="10"/>
      <c r="CH1227" s="10"/>
      <c r="CI1227" s="10"/>
      <c r="CJ1227" s="10"/>
      <c r="CK1227" s="10"/>
      <c r="CL1227" s="10"/>
      <c r="CM1227" s="10"/>
      <c r="CN1227" s="10"/>
      <c r="CO1227" s="10"/>
      <c r="CP1227" s="10"/>
      <c r="CQ1227" s="10"/>
      <c r="CR1227" s="10"/>
      <c r="CS1227" s="10"/>
      <c r="CT1227" s="10"/>
      <c r="CU1227" s="10"/>
      <c r="CV1227" s="10"/>
      <c r="CW1227" s="10"/>
      <c r="CX1227" s="10"/>
      <c r="CY1227" s="10"/>
      <c r="CZ1227" s="10"/>
      <c r="DA1227" s="10"/>
      <c r="DB1227" s="10"/>
      <c r="DC1227" s="10"/>
      <c r="DD1227" s="10"/>
      <c r="DE1227" s="10"/>
      <c r="DF1227" s="10"/>
      <c r="DG1227" s="10"/>
      <c r="DH1227" s="10"/>
      <c r="DI1227" s="10"/>
      <c r="DJ1227" s="10"/>
      <c r="DK1227" s="10"/>
      <c r="DL1227" s="10"/>
      <c r="DM1227" s="10"/>
      <c r="DN1227" s="10"/>
      <c r="DO1227" s="10"/>
      <c r="DP1227" s="10"/>
      <c r="DQ1227" s="10"/>
      <c r="DR1227" s="10"/>
      <c r="DS1227" s="10"/>
      <c r="DT1227" s="10"/>
      <c r="DU1227" s="10"/>
      <c r="DV1227" s="10"/>
      <c r="DW1227" s="10"/>
      <c r="DX1227" s="10"/>
      <c r="DY1227" s="10"/>
      <c r="DZ1227" s="10"/>
    </row>
    <row r="1228" spans="1:133" s="76" customFormat="1" ht="17" x14ac:dyDescent="0.2">
      <c r="A1228" s="100" t="str">
        <f>CONCATENATE(E1228," ",F1228)</f>
        <v>Smilodon fatalis</v>
      </c>
      <c r="B1228" s="9" t="s">
        <v>1877</v>
      </c>
      <c r="C1228" s="69" t="s">
        <v>1586</v>
      </c>
      <c r="D1228" s="69" t="s">
        <v>2340</v>
      </c>
      <c r="E1228" s="2" t="s">
        <v>1657</v>
      </c>
      <c r="F1228" s="2" t="s">
        <v>1851</v>
      </c>
      <c r="G1228" s="69">
        <v>30967</v>
      </c>
      <c r="H1228" s="8">
        <v>198</v>
      </c>
      <c r="I1228" s="69" t="s">
        <v>249</v>
      </c>
      <c r="J1228" s="8" t="s">
        <v>241</v>
      </c>
      <c r="K1228" s="69" t="s">
        <v>175</v>
      </c>
      <c r="L1228" s="175" t="s">
        <v>395</v>
      </c>
      <c r="M1228" s="134">
        <v>30</v>
      </c>
      <c r="N1228" s="61">
        <v>29.62</v>
      </c>
      <c r="O1228" s="61">
        <v>-98.37</v>
      </c>
      <c r="P1228" s="99">
        <v>126.402078446346</v>
      </c>
      <c r="Q1228" s="69" t="s">
        <v>207</v>
      </c>
      <c r="R1228" s="69" t="s">
        <v>2363</v>
      </c>
      <c r="S1228" s="69"/>
      <c r="T1228" s="63" t="s">
        <v>166</v>
      </c>
      <c r="U1228" s="63" t="s">
        <v>13</v>
      </c>
      <c r="V1228" s="63"/>
      <c r="W1228" s="63"/>
      <c r="X1228" s="119">
        <v>27.01</v>
      </c>
      <c r="Y1228" s="119">
        <v>12.74</v>
      </c>
      <c r="Z1228" s="69"/>
      <c r="AA1228" s="179"/>
      <c r="AB1228" s="98"/>
      <c r="AC1228" s="9"/>
      <c r="AD1228" s="9"/>
      <c r="AE1228" s="63"/>
      <c r="AF1228" s="63"/>
      <c r="BK1228" s="10"/>
      <c r="BL1228" s="10"/>
      <c r="BM1228" s="10"/>
      <c r="BN1228" s="10"/>
      <c r="BO1228" s="10"/>
      <c r="BP1228" s="10"/>
      <c r="BQ1228" s="10"/>
      <c r="BR1228" s="10"/>
      <c r="BS1228" s="10"/>
      <c r="BT1228" s="10"/>
      <c r="BU1228" s="10"/>
      <c r="BV1228" s="10"/>
      <c r="BW1228" s="10"/>
      <c r="BX1228" s="10"/>
      <c r="BY1228" s="10"/>
      <c r="BZ1228" s="10"/>
      <c r="CA1228" s="10"/>
      <c r="CB1228" s="10"/>
      <c r="CC1228" s="10"/>
      <c r="CD1228" s="10"/>
      <c r="CE1228" s="10"/>
      <c r="CF1228" s="10"/>
      <c r="CG1228" s="10"/>
      <c r="CH1228" s="10"/>
      <c r="CI1228" s="10"/>
      <c r="CJ1228" s="10"/>
      <c r="CK1228" s="10"/>
      <c r="CL1228" s="10"/>
      <c r="CM1228" s="10"/>
      <c r="CN1228" s="10"/>
      <c r="CO1228" s="10"/>
      <c r="CP1228" s="10"/>
      <c r="CQ1228" s="10"/>
      <c r="CR1228" s="10"/>
      <c r="CS1228" s="10"/>
      <c r="CT1228" s="10"/>
      <c r="CU1228" s="10"/>
      <c r="CV1228" s="10"/>
      <c r="CW1228" s="10"/>
      <c r="CX1228" s="10"/>
      <c r="CY1228" s="10"/>
      <c r="CZ1228" s="10"/>
      <c r="DA1228" s="10"/>
      <c r="DB1228" s="10"/>
      <c r="DC1228" s="10"/>
      <c r="DD1228" s="10"/>
      <c r="DE1228" s="10"/>
      <c r="DF1228" s="10"/>
      <c r="DG1228" s="10"/>
      <c r="DH1228" s="10"/>
      <c r="DI1228" s="10"/>
      <c r="DJ1228" s="10"/>
      <c r="DK1228" s="10"/>
      <c r="DL1228" s="10"/>
      <c r="DM1228" s="10"/>
      <c r="DN1228" s="10"/>
      <c r="DO1228" s="10"/>
      <c r="DP1228" s="10"/>
      <c r="DQ1228" s="10"/>
      <c r="DR1228" s="10"/>
      <c r="DS1228" s="10"/>
      <c r="DT1228" s="10"/>
      <c r="DU1228" s="10"/>
      <c r="DV1228" s="10"/>
      <c r="DW1228" s="10"/>
      <c r="DX1228" s="10"/>
      <c r="DY1228" s="10"/>
      <c r="DZ1228" s="10"/>
      <c r="EA1228" s="10"/>
      <c r="EB1228" s="10"/>
      <c r="EC1228" s="10"/>
    </row>
    <row r="1229" spans="1:133" s="76" customFormat="1" ht="17" x14ac:dyDescent="0.2">
      <c r="A1229" s="100" t="str">
        <f>CONCATENATE(E1229," ",F1229)</f>
        <v>Smilodon fatalis</v>
      </c>
      <c r="B1229" s="69" t="s">
        <v>1844</v>
      </c>
      <c r="C1229" s="69" t="s">
        <v>1586</v>
      </c>
      <c r="D1229" s="69" t="s">
        <v>2340</v>
      </c>
      <c r="E1229" s="106" t="s">
        <v>1657</v>
      </c>
      <c r="F1229" s="106" t="s">
        <v>1851</v>
      </c>
      <c r="G1229" s="69">
        <v>30967</v>
      </c>
      <c r="H1229" s="69">
        <v>198</v>
      </c>
      <c r="I1229" s="69" t="s">
        <v>249</v>
      </c>
      <c r="J1229" s="8" t="s">
        <v>241</v>
      </c>
      <c r="K1229" s="69" t="s">
        <v>175</v>
      </c>
      <c r="L1229" s="175" t="s">
        <v>395</v>
      </c>
      <c r="M1229" s="134">
        <v>30</v>
      </c>
      <c r="N1229" s="61">
        <v>29.62</v>
      </c>
      <c r="O1229" s="61">
        <v>-98.37</v>
      </c>
      <c r="P1229" s="99">
        <v>126.402078446346</v>
      </c>
      <c r="Q1229" s="69" t="s">
        <v>207</v>
      </c>
      <c r="R1229" s="69" t="s">
        <v>2363</v>
      </c>
      <c r="S1229" s="69"/>
      <c r="T1229" s="69" t="s">
        <v>166</v>
      </c>
      <c r="U1229" s="63" t="s">
        <v>13</v>
      </c>
      <c r="V1229" s="63"/>
      <c r="W1229" s="105"/>
      <c r="X1229" s="61">
        <v>27.29</v>
      </c>
      <c r="Y1229" s="61">
        <v>11.51</v>
      </c>
      <c r="Z1229" s="63"/>
      <c r="AA1229" s="137"/>
      <c r="AB1229" s="135"/>
      <c r="AC1229" s="105"/>
      <c r="AD1229" s="69"/>
      <c r="AE1229" s="63"/>
      <c r="AF1229" s="63"/>
      <c r="BK1229" s="10"/>
      <c r="BL1229" s="10"/>
      <c r="BM1229" s="10"/>
      <c r="BN1229" s="10"/>
      <c r="BO1229" s="10"/>
      <c r="BP1229" s="10"/>
      <c r="BQ1229" s="10"/>
      <c r="BR1229" s="10"/>
      <c r="BS1229" s="10"/>
      <c r="BT1229" s="10"/>
      <c r="BU1229" s="10"/>
      <c r="BV1229" s="10"/>
      <c r="BW1229" s="10"/>
      <c r="BX1229" s="10"/>
      <c r="BY1229" s="10"/>
      <c r="BZ1229" s="10"/>
      <c r="CA1229" s="10"/>
      <c r="CB1229" s="10"/>
      <c r="CC1229" s="10"/>
      <c r="CD1229" s="10"/>
      <c r="CE1229" s="10"/>
      <c r="CF1229" s="10"/>
      <c r="CG1229" s="10"/>
      <c r="CH1229" s="10"/>
      <c r="CI1229" s="10"/>
      <c r="CJ1229" s="10"/>
      <c r="CK1229" s="10"/>
      <c r="CL1229" s="10"/>
      <c r="CM1229" s="10"/>
      <c r="CN1229" s="10"/>
      <c r="CO1229" s="10"/>
      <c r="CP1229" s="10"/>
      <c r="CQ1229" s="10"/>
      <c r="CR1229" s="10"/>
      <c r="CS1229" s="10"/>
      <c r="CT1229" s="10"/>
      <c r="CU1229" s="10"/>
      <c r="CV1229" s="10"/>
      <c r="CW1229" s="10"/>
      <c r="CX1229" s="10"/>
      <c r="CY1229" s="10"/>
      <c r="CZ1229" s="10"/>
      <c r="DA1229" s="10"/>
      <c r="DB1229" s="10"/>
      <c r="DC1229" s="10"/>
      <c r="DD1229" s="10"/>
      <c r="DE1229" s="10"/>
      <c r="DF1229" s="10"/>
      <c r="DG1229" s="10"/>
      <c r="DH1229" s="10"/>
      <c r="DI1229" s="10"/>
      <c r="DJ1229" s="10"/>
      <c r="DK1229" s="10"/>
      <c r="DL1229" s="10"/>
      <c r="DM1229" s="10"/>
      <c r="DN1229" s="10"/>
      <c r="DO1229" s="10"/>
      <c r="DP1229" s="10"/>
      <c r="DQ1229" s="10"/>
      <c r="DR1229" s="10"/>
      <c r="DS1229" s="10"/>
      <c r="DT1229" s="10"/>
      <c r="DU1229" s="10"/>
      <c r="DV1229" s="10"/>
      <c r="DW1229" s="10"/>
      <c r="DX1229" s="10"/>
      <c r="DY1229" s="10"/>
      <c r="DZ1229" s="10"/>
      <c r="EA1229" s="10"/>
      <c r="EB1229" s="10"/>
      <c r="EC1229" s="10"/>
    </row>
    <row r="1230" spans="1:133" s="76" customFormat="1" ht="17" x14ac:dyDescent="0.2">
      <c r="A1230" s="100" t="str">
        <f>CONCATENATE(E1230," ",F1230)</f>
        <v>Smilodon fatalis</v>
      </c>
      <c r="B1230" s="9" t="s">
        <v>1877</v>
      </c>
      <c r="C1230" s="69" t="s">
        <v>1586</v>
      </c>
      <c r="D1230" s="69" t="s">
        <v>2340</v>
      </c>
      <c r="E1230" s="2" t="s">
        <v>1657</v>
      </c>
      <c r="F1230" s="2" t="s">
        <v>1851</v>
      </c>
      <c r="G1230" s="69">
        <v>30967</v>
      </c>
      <c r="H1230" s="8">
        <v>347</v>
      </c>
      <c r="I1230" s="69" t="s">
        <v>249</v>
      </c>
      <c r="J1230" s="8" t="s">
        <v>241</v>
      </c>
      <c r="K1230" s="69" t="s">
        <v>175</v>
      </c>
      <c r="L1230" s="175" t="s">
        <v>395</v>
      </c>
      <c r="M1230" s="134">
        <v>30</v>
      </c>
      <c r="N1230" s="61">
        <v>29.62</v>
      </c>
      <c r="O1230" s="61">
        <v>-98.37</v>
      </c>
      <c r="P1230" s="99">
        <v>126.402078446346</v>
      </c>
      <c r="Q1230" s="69" t="s">
        <v>1196</v>
      </c>
      <c r="R1230" s="69" t="s">
        <v>2369</v>
      </c>
      <c r="S1230" s="69"/>
      <c r="T1230" s="63" t="s">
        <v>171</v>
      </c>
      <c r="U1230" s="63" t="s">
        <v>13</v>
      </c>
      <c r="V1230" s="63"/>
      <c r="W1230" s="63"/>
      <c r="X1230" s="119">
        <v>25.99</v>
      </c>
      <c r="Y1230" s="119">
        <v>11.7</v>
      </c>
      <c r="Z1230" s="69"/>
      <c r="AA1230" s="179"/>
      <c r="AB1230" s="98"/>
      <c r="AC1230" s="9"/>
      <c r="AD1230" s="9"/>
      <c r="AE1230" s="63"/>
      <c r="AF1230" s="63"/>
      <c r="BK1230" s="10"/>
      <c r="BL1230" s="10"/>
      <c r="BM1230" s="10"/>
      <c r="BN1230" s="10"/>
      <c r="BO1230" s="10"/>
      <c r="BP1230" s="10"/>
      <c r="BQ1230" s="10"/>
      <c r="BR1230" s="10"/>
      <c r="BS1230" s="10"/>
      <c r="BT1230" s="10"/>
      <c r="BU1230" s="10"/>
      <c r="BV1230" s="10"/>
      <c r="BW1230" s="10"/>
      <c r="BX1230" s="10"/>
      <c r="BY1230" s="10"/>
      <c r="BZ1230" s="10"/>
      <c r="CA1230" s="10"/>
      <c r="CB1230" s="10"/>
      <c r="CC1230" s="10"/>
      <c r="CD1230" s="10"/>
      <c r="CE1230" s="10"/>
      <c r="CF1230" s="10"/>
      <c r="CG1230" s="10"/>
      <c r="CH1230" s="10"/>
      <c r="CI1230" s="10"/>
      <c r="CJ1230" s="10"/>
      <c r="CK1230" s="10"/>
      <c r="CL1230" s="10"/>
      <c r="CM1230" s="10"/>
      <c r="CN1230" s="10"/>
      <c r="CO1230" s="10"/>
      <c r="CP1230" s="10"/>
      <c r="CQ1230" s="10"/>
      <c r="CR1230" s="10"/>
      <c r="CS1230" s="10"/>
      <c r="CT1230" s="10"/>
      <c r="CU1230" s="10"/>
      <c r="CV1230" s="10"/>
      <c r="CW1230" s="10"/>
      <c r="CX1230" s="10"/>
      <c r="CY1230" s="10"/>
      <c r="CZ1230" s="10"/>
      <c r="DA1230" s="10"/>
      <c r="DB1230" s="10"/>
      <c r="DC1230" s="10"/>
      <c r="DD1230" s="10"/>
      <c r="DE1230" s="10"/>
      <c r="DF1230" s="10"/>
      <c r="DG1230" s="10"/>
      <c r="DH1230" s="10"/>
      <c r="DI1230" s="10"/>
      <c r="DJ1230" s="10"/>
      <c r="DK1230" s="10"/>
      <c r="DL1230" s="10"/>
      <c r="DM1230" s="10"/>
      <c r="DN1230" s="10"/>
      <c r="DO1230" s="10"/>
      <c r="DP1230" s="10"/>
      <c r="DQ1230" s="10"/>
      <c r="DR1230" s="10"/>
      <c r="DS1230" s="10"/>
      <c r="DT1230" s="10"/>
      <c r="DU1230" s="10"/>
      <c r="DV1230" s="10"/>
      <c r="DW1230" s="10"/>
      <c r="DX1230" s="10"/>
      <c r="DY1230" s="10"/>
      <c r="DZ1230" s="10"/>
      <c r="EA1230" s="84"/>
      <c r="EB1230" s="84"/>
      <c r="EC1230" s="84"/>
    </row>
    <row r="1231" spans="1:133" s="76" customFormat="1" ht="17" x14ac:dyDescent="0.2">
      <c r="A1231" s="100" t="str">
        <f>CONCATENATE(E1231," ",F1231)</f>
        <v>Smilodon fatalis</v>
      </c>
      <c r="B1231" s="9" t="s">
        <v>1877</v>
      </c>
      <c r="C1231" s="69" t="s">
        <v>1586</v>
      </c>
      <c r="D1231" s="69" t="s">
        <v>2340</v>
      </c>
      <c r="E1231" s="2" t="s">
        <v>1657</v>
      </c>
      <c r="F1231" s="2" t="s">
        <v>1851</v>
      </c>
      <c r="G1231" s="69">
        <v>30967</v>
      </c>
      <c r="H1231" s="8">
        <v>751</v>
      </c>
      <c r="I1231" s="69" t="s">
        <v>249</v>
      </c>
      <c r="J1231" s="8" t="s">
        <v>241</v>
      </c>
      <c r="K1231" s="69" t="s">
        <v>175</v>
      </c>
      <c r="L1231" s="175" t="s">
        <v>395</v>
      </c>
      <c r="M1231" s="134">
        <v>30</v>
      </c>
      <c r="N1231" s="61">
        <v>29.62</v>
      </c>
      <c r="O1231" s="61">
        <v>-98.37</v>
      </c>
      <c r="P1231" s="99">
        <v>126.402078446346</v>
      </c>
      <c r="Q1231" s="69" t="s">
        <v>1208</v>
      </c>
      <c r="R1231" s="69" t="s">
        <v>2388</v>
      </c>
      <c r="S1231" s="69"/>
      <c r="T1231" s="63" t="s">
        <v>166</v>
      </c>
      <c r="U1231" s="63" t="s">
        <v>13</v>
      </c>
      <c r="V1231" s="63"/>
      <c r="W1231" s="63"/>
      <c r="X1231" s="119">
        <v>14.08</v>
      </c>
      <c r="Y1231" s="119">
        <v>7.83</v>
      </c>
      <c r="Z1231" s="69"/>
      <c r="AA1231" s="179"/>
      <c r="AB1231" s="98"/>
      <c r="AC1231" s="9"/>
      <c r="AD1231" s="9"/>
      <c r="AE1231" s="63"/>
      <c r="AF1231" s="63"/>
      <c r="BK1231" s="10"/>
      <c r="BL1231" s="10"/>
      <c r="BM1231" s="10"/>
      <c r="BN1231" s="10"/>
      <c r="BO1231" s="10"/>
      <c r="BP1231" s="10"/>
      <c r="BQ1231" s="10"/>
      <c r="BR1231" s="10"/>
      <c r="BS1231" s="10"/>
      <c r="BT1231" s="10"/>
      <c r="BU1231" s="10"/>
      <c r="BV1231" s="10"/>
      <c r="BW1231" s="10"/>
      <c r="BX1231" s="10"/>
      <c r="BY1231" s="10"/>
      <c r="BZ1231" s="10"/>
      <c r="CA1231" s="10"/>
      <c r="CB1231" s="10"/>
      <c r="CC1231" s="10"/>
      <c r="CD1231" s="10"/>
      <c r="CE1231" s="10"/>
      <c r="CF1231" s="10"/>
      <c r="CG1231" s="10"/>
      <c r="CH1231" s="10"/>
      <c r="CI1231" s="10"/>
      <c r="CJ1231" s="10"/>
      <c r="CK1231" s="10"/>
      <c r="CL1231" s="10"/>
      <c r="CM1231" s="10"/>
      <c r="CN1231" s="10"/>
      <c r="CO1231" s="10"/>
      <c r="CP1231" s="10"/>
      <c r="CQ1231" s="10"/>
      <c r="CR1231" s="10"/>
      <c r="CS1231" s="10"/>
      <c r="CT1231" s="10"/>
      <c r="CU1231" s="10"/>
      <c r="CV1231" s="10"/>
      <c r="CW1231" s="10"/>
      <c r="CX1231" s="10"/>
      <c r="CY1231" s="10"/>
      <c r="CZ1231" s="10"/>
      <c r="DA1231" s="10"/>
      <c r="DB1231" s="10"/>
      <c r="DC1231" s="10"/>
      <c r="DD1231" s="10"/>
      <c r="DE1231" s="10"/>
      <c r="DF1231" s="10"/>
      <c r="DG1231" s="10"/>
      <c r="DH1231" s="10"/>
      <c r="DI1231" s="10"/>
      <c r="DJ1231" s="10"/>
      <c r="DK1231" s="10"/>
      <c r="DL1231" s="10"/>
      <c r="DM1231" s="10"/>
      <c r="DN1231" s="10"/>
      <c r="DO1231" s="10"/>
      <c r="DP1231" s="10"/>
      <c r="DQ1231" s="10"/>
      <c r="DR1231" s="10"/>
      <c r="DS1231" s="10"/>
      <c r="DT1231" s="10"/>
      <c r="DU1231" s="10"/>
      <c r="DV1231" s="10"/>
      <c r="DW1231" s="10"/>
      <c r="DX1231" s="10"/>
      <c r="DY1231" s="10"/>
      <c r="DZ1231" s="10"/>
    </row>
    <row r="1232" spans="1:133" s="76" customFormat="1" ht="17" x14ac:dyDescent="0.2">
      <c r="A1232" s="100" t="str">
        <f>CONCATENATE(E1232," ",F1232)</f>
        <v>Smilodon fatalis</v>
      </c>
      <c r="B1232" s="8" t="s">
        <v>2052</v>
      </c>
      <c r="C1232" s="63" t="s">
        <v>1586</v>
      </c>
      <c r="D1232" s="69" t="s">
        <v>2340</v>
      </c>
      <c r="E1232" s="172" t="s">
        <v>1657</v>
      </c>
      <c r="F1232" s="172" t="s">
        <v>1851</v>
      </c>
      <c r="G1232" s="63">
        <v>43059</v>
      </c>
      <c r="H1232" s="63">
        <v>304</v>
      </c>
      <c r="I1232" s="63" t="s">
        <v>2056</v>
      </c>
      <c r="J1232" s="63"/>
      <c r="K1232" s="63" t="s">
        <v>175</v>
      </c>
      <c r="L1232" s="175" t="s">
        <v>2053</v>
      </c>
      <c r="M1232" s="63"/>
      <c r="N1232" s="63"/>
      <c r="O1232" s="63"/>
      <c r="P1232" s="63"/>
      <c r="Q1232" s="63" t="s">
        <v>2057</v>
      </c>
      <c r="R1232" s="63" t="s">
        <v>1514</v>
      </c>
      <c r="S1232" s="63" t="s">
        <v>2400</v>
      </c>
      <c r="T1232" s="63" t="s">
        <v>166</v>
      </c>
      <c r="U1232" s="63" t="s">
        <v>13</v>
      </c>
      <c r="V1232" s="63">
        <v>32.799999999999997</v>
      </c>
      <c r="W1232" s="63"/>
      <c r="Y1232" s="63"/>
      <c r="Z1232" s="63"/>
      <c r="AA1232" s="182"/>
      <c r="AB1232" s="61"/>
      <c r="AC1232" s="63"/>
      <c r="AD1232" s="69" t="s">
        <v>2058</v>
      </c>
      <c r="AE1232" s="63"/>
      <c r="AF1232" s="63"/>
    </row>
    <row r="1233" spans="1:133" s="76" customFormat="1" ht="17" x14ac:dyDescent="0.2">
      <c r="A1233" s="100" t="str">
        <f>CONCATENATE(E1233," ",F1233)</f>
        <v>Smilodon sp.</v>
      </c>
      <c r="B1233" s="9" t="s">
        <v>1815</v>
      </c>
      <c r="C1233" s="69" t="s">
        <v>1586</v>
      </c>
      <c r="D1233" s="69" t="s">
        <v>2340</v>
      </c>
      <c r="E1233" s="2" t="s">
        <v>1657</v>
      </c>
      <c r="F1233" s="106" t="s">
        <v>15</v>
      </c>
      <c r="G1233" s="9">
        <v>908</v>
      </c>
      <c r="H1233" s="8">
        <v>2691</v>
      </c>
      <c r="I1233" s="9" t="s">
        <v>100</v>
      </c>
      <c r="J1233" s="8" t="s">
        <v>391</v>
      </c>
      <c r="K1233" s="69"/>
      <c r="L1233" s="175"/>
      <c r="M1233" s="99"/>
      <c r="N1233" s="105"/>
      <c r="O1233" s="105"/>
      <c r="P1233" s="63"/>
      <c r="Q1233" s="69" t="s">
        <v>1208</v>
      </c>
      <c r="R1233" s="69" t="s">
        <v>2388</v>
      </c>
      <c r="S1233" s="69"/>
      <c r="T1233" s="63" t="s">
        <v>166</v>
      </c>
      <c r="U1233" s="63" t="s">
        <v>13</v>
      </c>
      <c r="V1233" s="63"/>
      <c r="W1233" s="63"/>
      <c r="X1233" s="119">
        <v>37.99</v>
      </c>
      <c r="Y1233" s="119">
        <v>14.71</v>
      </c>
      <c r="Z1233" s="69"/>
      <c r="AA1233" s="179"/>
      <c r="AB1233" s="98"/>
      <c r="AC1233" s="9"/>
      <c r="AD1233" s="9"/>
      <c r="AE1233" s="63"/>
      <c r="AF1233" s="63"/>
      <c r="BK1233" s="10"/>
      <c r="BL1233" s="10"/>
      <c r="BM1233" s="10"/>
      <c r="BN1233" s="10"/>
      <c r="BO1233" s="10"/>
      <c r="BP1233" s="10"/>
      <c r="BQ1233" s="10"/>
      <c r="BR1233" s="10"/>
      <c r="BS1233" s="10"/>
      <c r="BT1233" s="10"/>
      <c r="BU1233" s="10"/>
      <c r="BV1233" s="10"/>
      <c r="BW1233" s="10"/>
      <c r="BX1233" s="10"/>
      <c r="BY1233" s="10"/>
      <c r="BZ1233" s="10"/>
      <c r="CA1233" s="10"/>
      <c r="CB1233" s="10"/>
      <c r="CC1233" s="10"/>
      <c r="CD1233" s="10"/>
      <c r="CE1233" s="10"/>
      <c r="CF1233" s="10"/>
      <c r="CG1233" s="10"/>
      <c r="CH1233" s="10"/>
      <c r="CI1233" s="10"/>
      <c r="CJ1233" s="10"/>
      <c r="CK1233" s="10"/>
      <c r="CL1233" s="10"/>
      <c r="CM1233" s="10"/>
      <c r="CN1233" s="10"/>
      <c r="CO1233" s="10"/>
      <c r="CP1233" s="10"/>
      <c r="CQ1233" s="10"/>
      <c r="CR1233" s="10"/>
      <c r="CS1233" s="10"/>
      <c r="CT1233" s="10"/>
      <c r="CU1233" s="10"/>
      <c r="CV1233" s="10"/>
      <c r="CW1233" s="10"/>
      <c r="CX1233" s="10"/>
      <c r="CY1233" s="10"/>
      <c r="CZ1233" s="10"/>
      <c r="DA1233" s="10"/>
      <c r="DB1233" s="10"/>
      <c r="DC1233" s="10"/>
      <c r="DD1233" s="10"/>
      <c r="DE1233" s="10"/>
      <c r="DF1233" s="10"/>
      <c r="DG1233" s="10"/>
      <c r="DH1233" s="10"/>
      <c r="DI1233" s="10"/>
      <c r="DJ1233" s="10"/>
      <c r="DK1233" s="10"/>
      <c r="DL1233" s="10"/>
      <c r="DM1233" s="10"/>
      <c r="DN1233" s="10"/>
      <c r="DO1233" s="10"/>
      <c r="DP1233" s="10"/>
      <c r="DQ1233" s="10"/>
      <c r="DR1233" s="10"/>
      <c r="DS1233" s="10"/>
      <c r="DT1233" s="10"/>
      <c r="DU1233" s="10"/>
      <c r="DV1233" s="10"/>
      <c r="DW1233" s="10"/>
      <c r="DX1233" s="10"/>
      <c r="DY1233" s="10"/>
      <c r="DZ1233" s="10"/>
      <c r="EA1233" s="10"/>
      <c r="EB1233" s="10"/>
      <c r="EC1233" s="10"/>
    </row>
    <row r="1234" spans="1:133" s="76" customFormat="1" ht="17" x14ac:dyDescent="0.2">
      <c r="A1234" s="100" t="str">
        <f>CONCATENATE(E1234," ",F1234)</f>
        <v>Smilodon sp.</v>
      </c>
      <c r="B1234" s="69" t="s">
        <v>1656</v>
      </c>
      <c r="C1234" s="69" t="s">
        <v>1586</v>
      </c>
      <c r="D1234" s="69" t="s">
        <v>2340</v>
      </c>
      <c r="E1234" s="106" t="s">
        <v>1657</v>
      </c>
      <c r="F1234" s="106" t="s">
        <v>15</v>
      </c>
      <c r="G1234" s="69">
        <v>933</v>
      </c>
      <c r="H1234" s="69">
        <v>5704</v>
      </c>
      <c r="I1234" s="69" t="s">
        <v>1309</v>
      </c>
      <c r="J1234" s="8" t="s">
        <v>412</v>
      </c>
      <c r="K1234" s="69" t="s">
        <v>175</v>
      </c>
      <c r="L1234" s="175"/>
      <c r="M1234" s="99"/>
      <c r="N1234" s="61">
        <v>29.62</v>
      </c>
      <c r="O1234" s="61">
        <v>-98.37</v>
      </c>
      <c r="P1234" s="99">
        <v>126.402078446346</v>
      </c>
      <c r="Q1234" s="69" t="s">
        <v>2055</v>
      </c>
      <c r="R1234" s="63" t="s">
        <v>1514</v>
      </c>
      <c r="S1234" s="69" t="s">
        <v>2402</v>
      </c>
      <c r="T1234" s="69" t="s">
        <v>171</v>
      </c>
      <c r="U1234" s="63" t="s">
        <v>13</v>
      </c>
      <c r="V1234" s="63"/>
      <c r="W1234" s="105"/>
      <c r="X1234" s="61">
        <v>76.28</v>
      </c>
      <c r="Y1234" s="61">
        <v>48.65</v>
      </c>
      <c r="Z1234" s="63"/>
      <c r="AA1234" s="137"/>
      <c r="AB1234" s="135"/>
      <c r="AC1234" s="105"/>
      <c r="AD1234" s="69"/>
      <c r="AE1234" s="63"/>
      <c r="AF1234" s="63"/>
      <c r="BK1234" s="10"/>
      <c r="BL1234" s="10"/>
      <c r="BM1234" s="10"/>
      <c r="BN1234" s="10"/>
      <c r="BO1234" s="10"/>
      <c r="BP1234" s="10"/>
      <c r="BQ1234" s="10"/>
      <c r="BR1234" s="10"/>
      <c r="BS1234" s="10"/>
      <c r="BT1234" s="10"/>
      <c r="BU1234" s="10"/>
      <c r="BV1234" s="10"/>
      <c r="BW1234" s="10"/>
      <c r="BX1234" s="10"/>
      <c r="BY1234" s="10"/>
      <c r="BZ1234" s="10"/>
      <c r="CA1234" s="10"/>
      <c r="CB1234" s="10"/>
      <c r="CC1234" s="10"/>
      <c r="CD1234" s="10"/>
      <c r="CE1234" s="10"/>
      <c r="CF1234" s="10"/>
      <c r="CG1234" s="10"/>
      <c r="CH1234" s="10"/>
      <c r="CI1234" s="10"/>
      <c r="CJ1234" s="10"/>
      <c r="CK1234" s="10"/>
      <c r="CL1234" s="10"/>
      <c r="CM1234" s="10"/>
      <c r="CN1234" s="10"/>
      <c r="CO1234" s="10"/>
      <c r="CP1234" s="10"/>
      <c r="CQ1234" s="10"/>
      <c r="CR1234" s="10"/>
      <c r="CS1234" s="10"/>
      <c r="CT1234" s="10"/>
      <c r="CU1234" s="10"/>
      <c r="CV1234" s="10"/>
      <c r="CW1234" s="10"/>
      <c r="CX1234" s="10"/>
      <c r="CY1234" s="10"/>
      <c r="CZ1234" s="10"/>
      <c r="DA1234" s="10"/>
      <c r="DB1234" s="10"/>
      <c r="DC1234" s="10"/>
      <c r="DD1234" s="10"/>
      <c r="DE1234" s="10"/>
      <c r="DF1234" s="10"/>
      <c r="DG1234" s="10"/>
      <c r="DH1234" s="10"/>
      <c r="DI1234" s="10"/>
      <c r="DJ1234" s="10"/>
      <c r="DK1234" s="10"/>
      <c r="DL1234" s="10"/>
      <c r="DM1234" s="10"/>
      <c r="DN1234" s="10"/>
      <c r="DO1234" s="10"/>
      <c r="DP1234" s="10"/>
      <c r="DQ1234" s="10"/>
      <c r="DR1234" s="10"/>
      <c r="DS1234" s="10"/>
      <c r="DT1234" s="10"/>
      <c r="DU1234" s="10"/>
      <c r="DV1234" s="10"/>
      <c r="DW1234" s="10"/>
      <c r="DX1234" s="10"/>
      <c r="DY1234" s="10"/>
      <c r="DZ1234" s="10"/>
      <c r="EA1234" s="10"/>
      <c r="EB1234" s="10"/>
      <c r="EC1234" s="10"/>
    </row>
    <row r="1235" spans="1:133" s="76" customFormat="1" ht="17" x14ac:dyDescent="0.2">
      <c r="A1235" s="100" t="str">
        <f>CONCATENATE(E1235," ",F1235)</f>
        <v>Smilodon sp.</v>
      </c>
      <c r="B1235" s="69" t="s">
        <v>1656</v>
      </c>
      <c r="C1235" s="69" t="s">
        <v>1586</v>
      </c>
      <c r="D1235" s="69" t="s">
        <v>2340</v>
      </c>
      <c r="E1235" s="106" t="s">
        <v>1657</v>
      </c>
      <c r="F1235" s="106" t="s">
        <v>15</v>
      </c>
      <c r="G1235" s="69">
        <v>933</v>
      </c>
      <c r="H1235" s="69">
        <v>2953</v>
      </c>
      <c r="I1235" s="69" t="s">
        <v>1309</v>
      </c>
      <c r="J1235" s="8" t="s">
        <v>412</v>
      </c>
      <c r="K1235" s="69" t="s">
        <v>175</v>
      </c>
      <c r="L1235" s="175"/>
      <c r="M1235" s="99"/>
      <c r="N1235" s="61">
        <v>29.62</v>
      </c>
      <c r="O1235" s="61">
        <v>-98.37</v>
      </c>
      <c r="P1235" s="99">
        <v>126.402078446346</v>
      </c>
      <c r="Q1235" s="69" t="s">
        <v>2055</v>
      </c>
      <c r="R1235" s="63" t="s">
        <v>1514</v>
      </c>
      <c r="S1235" s="69" t="s">
        <v>2402</v>
      </c>
      <c r="T1235" s="69" t="s">
        <v>171</v>
      </c>
      <c r="U1235" s="63" t="s">
        <v>13</v>
      </c>
      <c r="V1235" s="63"/>
      <c r="W1235" s="105"/>
      <c r="X1235" s="61">
        <v>94.77</v>
      </c>
      <c r="Y1235" s="61">
        <v>41.26</v>
      </c>
      <c r="Z1235" s="63"/>
      <c r="AA1235" s="137"/>
      <c r="AB1235" s="135"/>
      <c r="AC1235" s="105"/>
      <c r="AD1235" s="69" t="s">
        <v>2215</v>
      </c>
      <c r="AE1235" s="63"/>
      <c r="AF1235" s="63"/>
      <c r="BK1235" s="10"/>
      <c r="BL1235" s="10"/>
      <c r="BM1235" s="10"/>
      <c r="BN1235" s="10"/>
      <c r="BO1235" s="10"/>
      <c r="BP1235" s="10"/>
      <c r="BQ1235" s="10"/>
      <c r="BR1235" s="10"/>
      <c r="BS1235" s="10"/>
      <c r="BT1235" s="10"/>
      <c r="BU1235" s="10"/>
      <c r="BV1235" s="10"/>
      <c r="BW1235" s="10"/>
      <c r="BX1235" s="10"/>
      <c r="BY1235" s="10"/>
      <c r="BZ1235" s="10"/>
      <c r="CA1235" s="10"/>
      <c r="CB1235" s="10"/>
      <c r="CC1235" s="10"/>
      <c r="CD1235" s="10"/>
      <c r="CE1235" s="10"/>
      <c r="CF1235" s="10"/>
      <c r="CG1235" s="10"/>
      <c r="CH1235" s="10"/>
      <c r="CI1235" s="10"/>
      <c r="CJ1235" s="10"/>
      <c r="CK1235" s="10"/>
      <c r="CL1235" s="10"/>
      <c r="CM1235" s="10"/>
      <c r="CN1235" s="10"/>
      <c r="CO1235" s="10"/>
      <c r="CP1235" s="10"/>
      <c r="CQ1235" s="10"/>
      <c r="CR1235" s="10"/>
      <c r="CS1235" s="10"/>
      <c r="CT1235" s="10"/>
      <c r="CU1235" s="10"/>
      <c r="CV1235" s="10"/>
      <c r="CW1235" s="10"/>
      <c r="CX1235" s="10"/>
      <c r="CY1235" s="10"/>
      <c r="CZ1235" s="10"/>
      <c r="DA1235" s="10"/>
      <c r="DB1235" s="10"/>
      <c r="DC1235" s="10"/>
      <c r="DD1235" s="10"/>
      <c r="DE1235" s="10"/>
      <c r="DF1235" s="10"/>
      <c r="DG1235" s="10"/>
      <c r="DH1235" s="10"/>
      <c r="DI1235" s="10"/>
      <c r="DJ1235" s="10"/>
      <c r="DK1235" s="10"/>
      <c r="DL1235" s="10"/>
      <c r="DM1235" s="10"/>
      <c r="DN1235" s="10"/>
      <c r="DO1235" s="10"/>
      <c r="DP1235" s="10"/>
      <c r="DQ1235" s="10"/>
      <c r="DR1235" s="10"/>
      <c r="DS1235" s="10"/>
      <c r="DT1235" s="10"/>
      <c r="DU1235" s="10"/>
      <c r="DV1235" s="10"/>
      <c r="DW1235" s="10"/>
      <c r="DX1235" s="10"/>
      <c r="DY1235" s="10"/>
      <c r="DZ1235" s="10"/>
      <c r="EA1235" s="84"/>
      <c r="EB1235" s="84"/>
      <c r="EC1235" s="84"/>
    </row>
    <row r="1236" spans="1:133" s="76" customFormat="1" ht="17" x14ac:dyDescent="0.2">
      <c r="A1236" s="100" t="str">
        <f>CONCATENATE(E1236," ",F1236)</f>
        <v>Smilodon sp.</v>
      </c>
      <c r="B1236" s="69" t="s">
        <v>1656</v>
      </c>
      <c r="C1236" s="69" t="s">
        <v>1586</v>
      </c>
      <c r="D1236" s="69" t="s">
        <v>2340</v>
      </c>
      <c r="E1236" s="106" t="s">
        <v>1657</v>
      </c>
      <c r="F1236" s="106" t="s">
        <v>15</v>
      </c>
      <c r="G1236" s="69">
        <v>933</v>
      </c>
      <c r="H1236" s="69">
        <v>2206</v>
      </c>
      <c r="I1236" s="69" t="s">
        <v>1309</v>
      </c>
      <c r="J1236" s="8" t="s">
        <v>412</v>
      </c>
      <c r="K1236" s="69" t="s">
        <v>175</v>
      </c>
      <c r="L1236" s="175"/>
      <c r="M1236" s="99"/>
      <c r="N1236" s="61">
        <v>29.62</v>
      </c>
      <c r="O1236" s="61">
        <v>-98.37</v>
      </c>
      <c r="P1236" s="99">
        <v>126.402078446346</v>
      </c>
      <c r="Q1236" s="69" t="s">
        <v>2055</v>
      </c>
      <c r="R1236" s="63" t="s">
        <v>1514</v>
      </c>
      <c r="S1236" s="69" t="s">
        <v>2402</v>
      </c>
      <c r="T1236" s="69" t="s">
        <v>171</v>
      </c>
      <c r="U1236" s="63" t="s">
        <v>13</v>
      </c>
      <c r="V1236" s="63"/>
      <c r="W1236" s="105"/>
      <c r="X1236" s="61">
        <v>82.6</v>
      </c>
      <c r="Y1236" s="61">
        <v>49.45</v>
      </c>
      <c r="Z1236" s="63"/>
      <c r="AA1236" s="137"/>
      <c r="AB1236" s="135"/>
      <c r="AC1236" s="105"/>
      <c r="AD1236" s="69"/>
      <c r="AE1236" s="63"/>
      <c r="AF1236" s="63"/>
      <c r="BK1236" s="10"/>
      <c r="BL1236" s="10"/>
      <c r="BM1236" s="10"/>
      <c r="BN1236" s="10"/>
      <c r="BO1236" s="10"/>
      <c r="BP1236" s="10"/>
      <c r="BQ1236" s="10"/>
      <c r="BR1236" s="10"/>
      <c r="BS1236" s="10"/>
      <c r="BT1236" s="10"/>
      <c r="BU1236" s="10"/>
      <c r="BV1236" s="10"/>
      <c r="BW1236" s="10"/>
      <c r="BX1236" s="10"/>
      <c r="BY1236" s="10"/>
      <c r="BZ1236" s="10"/>
      <c r="CA1236" s="10"/>
      <c r="CB1236" s="10"/>
      <c r="CC1236" s="10"/>
      <c r="CD1236" s="10"/>
      <c r="CE1236" s="10"/>
      <c r="CF1236" s="10"/>
      <c r="CG1236" s="10"/>
      <c r="CH1236" s="10"/>
      <c r="CI1236" s="10"/>
      <c r="CJ1236" s="10"/>
      <c r="CK1236" s="10"/>
      <c r="CL1236" s="10"/>
      <c r="CM1236" s="10"/>
      <c r="CN1236" s="10"/>
      <c r="CO1236" s="10"/>
      <c r="CP1236" s="10"/>
      <c r="CQ1236" s="10"/>
      <c r="CR1236" s="10"/>
      <c r="CS1236" s="10"/>
      <c r="CT1236" s="10"/>
      <c r="CU1236" s="10"/>
      <c r="CV1236" s="10"/>
      <c r="CW1236" s="10"/>
      <c r="CX1236" s="10"/>
      <c r="CY1236" s="10"/>
      <c r="CZ1236" s="10"/>
      <c r="DA1236" s="10"/>
      <c r="DB1236" s="10"/>
      <c r="DC1236" s="10"/>
      <c r="DD1236" s="10"/>
      <c r="DE1236" s="10"/>
      <c r="DF1236" s="10"/>
      <c r="DG1236" s="10"/>
      <c r="DH1236" s="10"/>
      <c r="DI1236" s="10"/>
      <c r="DJ1236" s="10"/>
      <c r="DK1236" s="10"/>
      <c r="DL1236" s="10"/>
      <c r="DM1236" s="10"/>
      <c r="DN1236" s="10"/>
      <c r="DO1236" s="10"/>
      <c r="DP1236" s="10"/>
      <c r="DQ1236" s="10"/>
      <c r="DR1236" s="10"/>
      <c r="DS1236" s="10"/>
      <c r="DT1236" s="10"/>
      <c r="DU1236" s="10"/>
      <c r="DV1236" s="10"/>
      <c r="DW1236" s="10"/>
      <c r="DX1236" s="10"/>
      <c r="DY1236" s="10"/>
      <c r="DZ1236" s="10"/>
      <c r="EA1236" s="10"/>
      <c r="EB1236" s="10"/>
      <c r="EC1236" s="10"/>
    </row>
    <row r="1237" spans="1:133" s="76" customFormat="1" ht="17" x14ac:dyDescent="0.2">
      <c r="A1237" s="100" t="str">
        <f>CONCATENATE(E1237," ",F1237)</f>
        <v>Smilodon sp.</v>
      </c>
      <c r="B1237" s="9" t="s">
        <v>1656</v>
      </c>
      <c r="C1237" s="9" t="s">
        <v>1586</v>
      </c>
      <c r="D1237" s="69" t="s">
        <v>2340</v>
      </c>
      <c r="E1237" s="2" t="s">
        <v>1657</v>
      </c>
      <c r="F1237" s="2" t="s">
        <v>15</v>
      </c>
      <c r="G1237" s="9">
        <v>933</v>
      </c>
      <c r="H1237" s="69">
        <v>897</v>
      </c>
      <c r="I1237" s="69" t="s">
        <v>1309</v>
      </c>
      <c r="J1237" s="8" t="s">
        <v>412</v>
      </c>
      <c r="K1237" s="69" t="s">
        <v>175</v>
      </c>
      <c r="L1237" s="175"/>
      <c r="M1237" s="99"/>
      <c r="N1237" s="61">
        <v>29.62</v>
      </c>
      <c r="O1237" s="61">
        <v>-98.37</v>
      </c>
      <c r="P1237" s="99">
        <v>126.402078446346</v>
      </c>
      <c r="Q1237" s="69" t="s">
        <v>2013</v>
      </c>
      <c r="R1237" s="69" t="s">
        <v>2363</v>
      </c>
      <c r="S1237" s="69"/>
      <c r="T1237" s="69" t="s">
        <v>166</v>
      </c>
      <c r="U1237" s="63" t="s">
        <v>13</v>
      </c>
      <c r="V1237" s="63"/>
      <c r="W1237" s="105"/>
      <c r="X1237" s="61">
        <v>25</v>
      </c>
      <c r="Y1237" s="61">
        <v>11.76</v>
      </c>
      <c r="Z1237" s="63"/>
      <c r="AA1237" s="137"/>
      <c r="AB1237" s="135"/>
      <c r="AC1237" s="105"/>
      <c r="AD1237" s="69"/>
      <c r="AE1237" s="63"/>
      <c r="AF1237" s="63"/>
      <c r="BK1237" s="10"/>
      <c r="BL1237" s="10"/>
      <c r="BM1237" s="10"/>
      <c r="BN1237" s="10"/>
      <c r="BO1237" s="10"/>
      <c r="BP1237" s="10"/>
      <c r="BQ1237" s="10"/>
      <c r="BR1237" s="10"/>
      <c r="BS1237" s="10"/>
      <c r="BT1237" s="10"/>
      <c r="BU1237" s="10"/>
      <c r="BV1237" s="10"/>
      <c r="BW1237" s="10"/>
      <c r="BX1237" s="10"/>
      <c r="BY1237" s="10"/>
      <c r="BZ1237" s="10"/>
      <c r="CA1237" s="10"/>
      <c r="CB1237" s="10"/>
      <c r="CC1237" s="10"/>
      <c r="CD1237" s="10"/>
      <c r="CE1237" s="10"/>
      <c r="CF1237" s="10"/>
      <c r="CG1237" s="10"/>
      <c r="CH1237" s="10"/>
      <c r="CI1237" s="10"/>
      <c r="CJ1237" s="10"/>
      <c r="CK1237" s="10"/>
      <c r="CL1237" s="10"/>
      <c r="CM1237" s="10"/>
      <c r="CN1237" s="10"/>
      <c r="CO1237" s="10"/>
      <c r="CP1237" s="10"/>
      <c r="CQ1237" s="10"/>
      <c r="CR1237" s="10"/>
      <c r="CS1237" s="10"/>
      <c r="CT1237" s="10"/>
      <c r="CU1237" s="10"/>
      <c r="CV1237" s="10"/>
      <c r="CW1237" s="10"/>
      <c r="CX1237" s="10"/>
      <c r="CY1237" s="10"/>
      <c r="CZ1237" s="10"/>
      <c r="DA1237" s="10"/>
      <c r="DB1237" s="10"/>
      <c r="DC1237" s="10"/>
      <c r="DD1237" s="10"/>
      <c r="DE1237" s="10"/>
      <c r="DF1237" s="10"/>
      <c r="DG1237" s="10"/>
      <c r="DH1237" s="10"/>
      <c r="DI1237" s="10"/>
      <c r="DJ1237" s="10"/>
      <c r="DK1237" s="10"/>
      <c r="DL1237" s="10"/>
      <c r="DM1237" s="10"/>
      <c r="DN1237" s="10"/>
      <c r="DO1237" s="10"/>
      <c r="DP1237" s="10"/>
      <c r="DQ1237" s="10"/>
      <c r="DR1237" s="10"/>
      <c r="DS1237" s="10"/>
      <c r="DT1237" s="10"/>
      <c r="DU1237" s="10"/>
      <c r="DV1237" s="10"/>
      <c r="DW1237" s="10"/>
      <c r="DX1237" s="10"/>
      <c r="DY1237" s="10"/>
      <c r="DZ1237" s="10"/>
      <c r="EA1237" s="10"/>
      <c r="EB1237" s="10"/>
      <c r="EC1237" s="10"/>
    </row>
    <row r="1238" spans="1:133" s="76" customFormat="1" ht="17" x14ac:dyDescent="0.2">
      <c r="A1238" s="100" t="str">
        <f>CONCATENATE(E1238," ",F1238)</f>
        <v>Smilodon sp.</v>
      </c>
      <c r="B1238" s="69" t="s">
        <v>1656</v>
      </c>
      <c r="C1238" s="69" t="s">
        <v>1586</v>
      </c>
      <c r="D1238" s="69" t="s">
        <v>2340</v>
      </c>
      <c r="E1238" s="106" t="s">
        <v>1657</v>
      </c>
      <c r="F1238" s="106" t="s">
        <v>15</v>
      </c>
      <c r="G1238" s="69">
        <v>933</v>
      </c>
      <c r="H1238" s="69">
        <v>1314</v>
      </c>
      <c r="I1238" s="69" t="s">
        <v>1309</v>
      </c>
      <c r="J1238" s="8" t="s">
        <v>412</v>
      </c>
      <c r="K1238" s="69" t="s">
        <v>175</v>
      </c>
      <c r="L1238" s="175"/>
      <c r="M1238" s="99"/>
      <c r="N1238" s="61">
        <v>29.62</v>
      </c>
      <c r="O1238" s="61">
        <v>-98.37</v>
      </c>
      <c r="P1238" s="99">
        <v>126.402078446346</v>
      </c>
      <c r="Q1238" s="69" t="s">
        <v>207</v>
      </c>
      <c r="R1238" s="69" t="s">
        <v>2363</v>
      </c>
      <c r="S1238" s="69"/>
      <c r="T1238" s="69" t="s">
        <v>171</v>
      </c>
      <c r="U1238" s="63" t="s">
        <v>13</v>
      </c>
      <c r="V1238" s="63"/>
      <c r="W1238" s="105"/>
      <c r="X1238" s="61">
        <v>25.04</v>
      </c>
      <c r="Y1238" s="61">
        <v>13.01</v>
      </c>
      <c r="Z1238" s="63"/>
      <c r="AA1238" s="137"/>
      <c r="AB1238" s="135"/>
      <c r="AC1238" s="105"/>
      <c r="AD1238" s="69"/>
      <c r="AE1238" s="63"/>
      <c r="AF1238" s="63"/>
      <c r="BK1238" s="10"/>
      <c r="BL1238" s="10"/>
      <c r="BM1238" s="10"/>
      <c r="BN1238" s="10"/>
      <c r="BO1238" s="10"/>
      <c r="BP1238" s="10"/>
      <c r="BQ1238" s="10"/>
      <c r="BR1238" s="10"/>
      <c r="BS1238" s="10"/>
      <c r="BT1238" s="10"/>
      <c r="BU1238" s="10"/>
      <c r="BV1238" s="10"/>
      <c r="BW1238" s="10"/>
      <c r="BX1238" s="10"/>
      <c r="BY1238" s="10"/>
      <c r="BZ1238" s="10"/>
      <c r="CA1238" s="10"/>
      <c r="CB1238" s="10"/>
      <c r="CC1238" s="10"/>
      <c r="CD1238" s="10"/>
      <c r="CE1238" s="10"/>
      <c r="CF1238" s="10"/>
      <c r="CG1238" s="10"/>
      <c r="CH1238" s="10"/>
      <c r="CI1238" s="10"/>
      <c r="CJ1238" s="10"/>
      <c r="CK1238" s="10"/>
      <c r="CL1238" s="10"/>
      <c r="CM1238" s="10"/>
      <c r="CN1238" s="10"/>
      <c r="CO1238" s="10"/>
      <c r="CP1238" s="10"/>
      <c r="CQ1238" s="10"/>
      <c r="CR1238" s="10"/>
      <c r="CS1238" s="10"/>
      <c r="CT1238" s="10"/>
      <c r="CU1238" s="10"/>
      <c r="CV1238" s="10"/>
      <c r="CW1238" s="10"/>
      <c r="CX1238" s="10"/>
      <c r="CY1238" s="10"/>
      <c r="CZ1238" s="10"/>
      <c r="DA1238" s="10"/>
      <c r="DB1238" s="10"/>
      <c r="DC1238" s="10"/>
      <c r="DD1238" s="10"/>
      <c r="DE1238" s="10"/>
      <c r="DF1238" s="10"/>
      <c r="DG1238" s="10"/>
      <c r="DH1238" s="10"/>
      <c r="DI1238" s="10"/>
      <c r="DJ1238" s="10"/>
      <c r="DK1238" s="10"/>
      <c r="DL1238" s="10"/>
      <c r="DM1238" s="10"/>
      <c r="DN1238" s="10"/>
      <c r="DO1238" s="10"/>
      <c r="DP1238" s="10"/>
      <c r="DQ1238" s="10"/>
      <c r="DR1238" s="10"/>
      <c r="DS1238" s="10"/>
      <c r="DT1238" s="10"/>
      <c r="DU1238" s="10"/>
      <c r="DV1238" s="10"/>
      <c r="DW1238" s="10"/>
      <c r="DX1238" s="10"/>
      <c r="DY1238" s="10"/>
      <c r="DZ1238" s="10"/>
      <c r="EA1238" s="10"/>
      <c r="EB1238" s="10"/>
      <c r="EC1238" s="10"/>
    </row>
    <row r="1239" spans="1:133" s="76" customFormat="1" ht="17" x14ac:dyDescent="0.2">
      <c r="A1239" s="100" t="str">
        <f>CONCATENATE(E1239," ",F1239)</f>
        <v>Smilodon sp.</v>
      </c>
      <c r="B1239" s="69" t="s">
        <v>1656</v>
      </c>
      <c r="C1239" s="69" t="s">
        <v>1586</v>
      </c>
      <c r="D1239" s="69" t="s">
        <v>2340</v>
      </c>
      <c r="E1239" s="106" t="s">
        <v>1657</v>
      </c>
      <c r="F1239" s="106" t="s">
        <v>15</v>
      </c>
      <c r="G1239" s="69">
        <v>933</v>
      </c>
      <c r="H1239" s="69">
        <v>68</v>
      </c>
      <c r="I1239" s="69" t="s">
        <v>1309</v>
      </c>
      <c r="J1239" s="8" t="s">
        <v>412</v>
      </c>
      <c r="K1239" s="69" t="s">
        <v>175</v>
      </c>
      <c r="L1239" s="175"/>
      <c r="M1239" s="99"/>
      <c r="N1239" s="61">
        <v>29.62</v>
      </c>
      <c r="O1239" s="61">
        <v>-98.37</v>
      </c>
      <c r="P1239" s="99">
        <v>126.402078446346</v>
      </c>
      <c r="Q1239" s="69" t="s">
        <v>377</v>
      </c>
      <c r="R1239" s="69" t="s">
        <v>2372</v>
      </c>
      <c r="S1239" s="69"/>
      <c r="T1239" s="69" t="s">
        <v>166</v>
      </c>
      <c r="U1239" s="63" t="s">
        <v>13</v>
      </c>
      <c r="V1239" s="63"/>
      <c r="W1239" s="105"/>
      <c r="X1239" s="61">
        <v>24.92</v>
      </c>
      <c r="Y1239" s="61">
        <v>11.39</v>
      </c>
      <c r="Z1239" s="63"/>
      <c r="AA1239" s="137"/>
      <c r="AB1239" s="135"/>
      <c r="AC1239" s="105"/>
      <c r="AD1239" s="69"/>
      <c r="AE1239" s="190"/>
      <c r="AF1239" s="190"/>
      <c r="AG1239" s="197"/>
      <c r="AH1239" s="197"/>
      <c r="AI1239" s="197"/>
      <c r="AJ1239" s="197"/>
      <c r="AK1239" s="197"/>
      <c r="AL1239" s="197"/>
      <c r="AM1239" s="197"/>
      <c r="AN1239" s="197"/>
      <c r="AO1239" s="197"/>
      <c r="AP1239" s="197"/>
      <c r="AQ1239" s="197"/>
      <c r="AR1239" s="197"/>
      <c r="AS1239" s="197"/>
      <c r="AT1239" s="197"/>
      <c r="AU1239" s="197"/>
      <c r="AV1239" s="197"/>
      <c r="AW1239" s="197"/>
      <c r="AX1239" s="197"/>
      <c r="AY1239" s="197"/>
      <c r="AZ1239" s="197"/>
      <c r="BA1239" s="197"/>
      <c r="BB1239" s="197"/>
      <c r="BC1239" s="197"/>
      <c r="BD1239" s="197"/>
      <c r="BE1239" s="197"/>
      <c r="BF1239" s="197"/>
      <c r="BG1239" s="197"/>
      <c r="BH1239" s="197"/>
      <c r="BI1239" s="197"/>
      <c r="BJ1239" s="197"/>
      <c r="BK1239" s="197"/>
      <c r="BL1239" s="197"/>
      <c r="BM1239" s="197"/>
      <c r="BN1239" s="197"/>
      <c r="BO1239" s="197"/>
      <c r="BP1239" s="197"/>
      <c r="BQ1239" s="197"/>
      <c r="BR1239" s="197"/>
      <c r="BS1239" s="197"/>
      <c r="BT1239" s="197"/>
      <c r="BU1239" s="197"/>
      <c r="BV1239" s="197"/>
      <c r="BW1239" s="197"/>
      <c r="BX1239" s="197"/>
      <c r="BY1239" s="197"/>
      <c r="BZ1239" s="197"/>
      <c r="CA1239" s="197"/>
      <c r="CB1239" s="197"/>
      <c r="CC1239" s="197"/>
      <c r="CD1239" s="197"/>
      <c r="CE1239" s="197"/>
      <c r="CF1239" s="197"/>
      <c r="CG1239" s="197"/>
      <c r="CH1239" s="197"/>
      <c r="CI1239" s="197"/>
      <c r="CJ1239" s="197"/>
      <c r="CK1239" s="197"/>
      <c r="CL1239" s="197"/>
      <c r="CM1239" s="197"/>
      <c r="CN1239" s="197"/>
      <c r="CO1239" s="197"/>
      <c r="CP1239" s="197"/>
      <c r="CQ1239" s="197"/>
      <c r="CR1239" s="197"/>
      <c r="CS1239" s="197"/>
      <c r="CT1239" s="197"/>
      <c r="CU1239" s="197"/>
      <c r="CV1239" s="197"/>
      <c r="CW1239" s="197"/>
      <c r="CX1239" s="197"/>
      <c r="CY1239" s="197"/>
      <c r="CZ1239" s="197"/>
      <c r="DA1239" s="197"/>
      <c r="DB1239" s="197"/>
      <c r="DC1239" s="197"/>
      <c r="DD1239" s="197"/>
      <c r="DE1239" s="197"/>
      <c r="DF1239" s="197"/>
      <c r="DG1239" s="197"/>
      <c r="DH1239" s="197"/>
      <c r="DI1239" s="197"/>
      <c r="DJ1239" s="197"/>
      <c r="DK1239" s="197"/>
      <c r="DL1239" s="197"/>
      <c r="DM1239" s="197"/>
      <c r="DN1239" s="197"/>
      <c r="DO1239" s="197"/>
      <c r="DP1239" s="197"/>
      <c r="DQ1239" s="197"/>
      <c r="DR1239" s="197"/>
      <c r="DS1239" s="197"/>
      <c r="DT1239" s="197"/>
      <c r="DU1239" s="197"/>
      <c r="DV1239" s="197"/>
      <c r="DW1239" s="197"/>
      <c r="DX1239" s="197"/>
      <c r="DY1239" s="197"/>
      <c r="DZ1239" s="197"/>
      <c r="EA1239" s="10"/>
      <c r="EB1239" s="10"/>
      <c r="EC1239" s="10"/>
    </row>
    <row r="1240" spans="1:133" s="76" customFormat="1" ht="17" x14ac:dyDescent="0.2">
      <c r="A1240" s="100" t="str">
        <f>CONCATENATE(E1240," ",F1240)</f>
        <v>Smilodon sp.</v>
      </c>
      <c r="B1240" s="69" t="s">
        <v>1666</v>
      </c>
      <c r="C1240" s="69" t="s">
        <v>1586</v>
      </c>
      <c r="D1240" s="69" t="s">
        <v>2340</v>
      </c>
      <c r="E1240" s="106" t="s">
        <v>1657</v>
      </c>
      <c r="F1240" s="106" t="s">
        <v>15</v>
      </c>
      <c r="G1240" s="69">
        <v>933</v>
      </c>
      <c r="H1240" s="69">
        <v>2690</v>
      </c>
      <c r="I1240" s="69" t="s">
        <v>1309</v>
      </c>
      <c r="J1240" s="8" t="s">
        <v>412</v>
      </c>
      <c r="K1240" s="69" t="s">
        <v>175</v>
      </c>
      <c r="L1240" s="175"/>
      <c r="M1240" s="99"/>
      <c r="N1240" s="61">
        <v>29.62</v>
      </c>
      <c r="O1240" s="61">
        <v>-98.37</v>
      </c>
      <c r="P1240" s="99">
        <v>126.402078446346</v>
      </c>
      <c r="Q1240" s="69" t="s">
        <v>377</v>
      </c>
      <c r="R1240" s="69" t="s">
        <v>2372</v>
      </c>
      <c r="S1240" s="69"/>
      <c r="T1240" s="69" t="s">
        <v>171</v>
      </c>
      <c r="U1240" s="63" t="s">
        <v>13</v>
      </c>
      <c r="V1240" s="63"/>
      <c r="W1240" s="105"/>
      <c r="X1240" s="61">
        <v>37.47</v>
      </c>
      <c r="Y1240" s="61">
        <v>13.78</v>
      </c>
      <c r="Z1240" s="63"/>
      <c r="AA1240" s="137"/>
      <c r="AB1240" s="135"/>
      <c r="AC1240" s="105"/>
      <c r="AD1240" s="69"/>
      <c r="AE1240" s="190"/>
      <c r="AF1240" s="190"/>
      <c r="AG1240" s="197"/>
      <c r="AH1240" s="197"/>
      <c r="AI1240" s="197"/>
      <c r="AJ1240" s="197"/>
      <c r="AK1240" s="197"/>
      <c r="AL1240" s="197"/>
      <c r="AM1240" s="197"/>
      <c r="AN1240" s="197"/>
      <c r="AO1240" s="197"/>
      <c r="AP1240" s="197"/>
      <c r="AQ1240" s="197"/>
      <c r="AR1240" s="197"/>
      <c r="AS1240" s="197"/>
      <c r="AT1240" s="197"/>
      <c r="AU1240" s="197"/>
      <c r="AV1240" s="197"/>
      <c r="AW1240" s="197"/>
      <c r="AX1240" s="197"/>
      <c r="AY1240" s="197"/>
      <c r="AZ1240" s="197"/>
      <c r="BA1240" s="197"/>
      <c r="BB1240" s="197"/>
      <c r="BC1240" s="197"/>
      <c r="BD1240" s="197"/>
      <c r="BE1240" s="197"/>
      <c r="BF1240" s="197"/>
      <c r="BG1240" s="197"/>
      <c r="BH1240" s="197"/>
      <c r="BI1240" s="197"/>
      <c r="BJ1240" s="197"/>
      <c r="BK1240" s="197"/>
      <c r="BL1240" s="197"/>
      <c r="BM1240" s="197"/>
      <c r="BN1240" s="197"/>
      <c r="BO1240" s="197"/>
      <c r="BP1240" s="197"/>
      <c r="BQ1240" s="197"/>
      <c r="BR1240" s="197"/>
      <c r="BS1240" s="197"/>
      <c r="BT1240" s="197"/>
      <c r="BU1240" s="197"/>
      <c r="BV1240" s="197"/>
      <c r="BW1240" s="197"/>
      <c r="BX1240" s="197"/>
      <c r="BY1240" s="197"/>
      <c r="BZ1240" s="197"/>
      <c r="CA1240" s="197"/>
      <c r="CB1240" s="197"/>
      <c r="CC1240" s="197"/>
      <c r="CD1240" s="197"/>
      <c r="CE1240" s="197"/>
      <c r="CF1240" s="197"/>
      <c r="CG1240" s="197"/>
      <c r="CH1240" s="197"/>
      <c r="CI1240" s="197"/>
      <c r="CJ1240" s="197"/>
      <c r="CK1240" s="197"/>
      <c r="CL1240" s="197"/>
      <c r="CM1240" s="197"/>
      <c r="CN1240" s="197"/>
      <c r="CO1240" s="197"/>
      <c r="CP1240" s="197"/>
      <c r="CQ1240" s="197"/>
      <c r="CR1240" s="197"/>
      <c r="CS1240" s="197"/>
      <c r="CT1240" s="197"/>
      <c r="CU1240" s="197"/>
      <c r="CV1240" s="197"/>
      <c r="CW1240" s="197"/>
      <c r="CX1240" s="197"/>
      <c r="CY1240" s="197"/>
      <c r="CZ1240" s="197"/>
      <c r="DA1240" s="197"/>
      <c r="DB1240" s="197"/>
      <c r="DC1240" s="197"/>
      <c r="DD1240" s="197"/>
      <c r="DE1240" s="197"/>
      <c r="DF1240" s="197"/>
      <c r="DG1240" s="197"/>
      <c r="DH1240" s="197"/>
      <c r="DI1240" s="197"/>
      <c r="DJ1240" s="197"/>
      <c r="DK1240" s="197"/>
      <c r="DL1240" s="197"/>
      <c r="DM1240" s="197"/>
      <c r="DN1240" s="197"/>
      <c r="DO1240" s="197"/>
      <c r="DP1240" s="197"/>
      <c r="DQ1240" s="197"/>
      <c r="DR1240" s="197"/>
      <c r="DS1240" s="197"/>
      <c r="DT1240" s="197"/>
      <c r="DU1240" s="197"/>
      <c r="DV1240" s="197"/>
      <c r="DW1240" s="197"/>
      <c r="DX1240" s="197"/>
      <c r="DY1240" s="197"/>
      <c r="DZ1240" s="197"/>
      <c r="EA1240" s="10"/>
      <c r="EB1240" s="10"/>
      <c r="EC1240" s="10"/>
    </row>
    <row r="1241" spans="1:133" s="76" customFormat="1" ht="17" x14ac:dyDescent="0.2">
      <c r="A1241" s="100" t="str">
        <f>CONCATENATE(E1241," ",F1241)</f>
        <v>Smilodon sp.</v>
      </c>
      <c r="B1241" s="69" t="s">
        <v>1656</v>
      </c>
      <c r="C1241" s="69" t="s">
        <v>1586</v>
      </c>
      <c r="D1241" s="69" t="s">
        <v>2340</v>
      </c>
      <c r="E1241" s="106" t="s">
        <v>1657</v>
      </c>
      <c r="F1241" s="106" t="s">
        <v>15</v>
      </c>
      <c r="G1241" s="69">
        <v>933</v>
      </c>
      <c r="H1241" s="69">
        <v>898</v>
      </c>
      <c r="I1241" s="69" t="s">
        <v>1309</v>
      </c>
      <c r="J1241" s="8" t="s">
        <v>412</v>
      </c>
      <c r="K1241" s="69" t="s">
        <v>175</v>
      </c>
      <c r="L1241" s="175"/>
      <c r="M1241" s="99"/>
      <c r="N1241" s="61">
        <v>29.62</v>
      </c>
      <c r="O1241" s="61">
        <v>-98.37</v>
      </c>
      <c r="P1241" s="99">
        <v>126.402078446346</v>
      </c>
      <c r="Q1241" s="69" t="s">
        <v>377</v>
      </c>
      <c r="R1241" s="69" t="s">
        <v>2372</v>
      </c>
      <c r="S1241" s="69"/>
      <c r="T1241" s="69" t="s">
        <v>166</v>
      </c>
      <c r="U1241" s="63" t="s">
        <v>13</v>
      </c>
      <c r="V1241" s="63"/>
      <c r="W1241" s="105"/>
      <c r="X1241" s="61">
        <v>22.23</v>
      </c>
      <c r="Y1241" s="61">
        <v>10.48</v>
      </c>
      <c r="Z1241" s="63"/>
      <c r="AA1241" s="137"/>
      <c r="AB1241" s="135"/>
      <c r="AC1241" s="105"/>
      <c r="AD1241" s="69"/>
      <c r="AE1241" s="63"/>
      <c r="AF1241" s="63"/>
      <c r="EA1241" s="10"/>
      <c r="EB1241" s="10"/>
      <c r="EC1241" s="10"/>
    </row>
    <row r="1242" spans="1:133" s="76" customFormat="1" ht="17" x14ac:dyDescent="0.2">
      <c r="A1242" s="100" t="str">
        <f>CONCATENATE(E1242," ",F1242)</f>
        <v>Smilodon sp.</v>
      </c>
      <c r="B1242" s="69" t="s">
        <v>1666</v>
      </c>
      <c r="C1242" s="69" t="s">
        <v>1586</v>
      </c>
      <c r="D1242" s="69" t="s">
        <v>2340</v>
      </c>
      <c r="E1242" s="106" t="s">
        <v>1657</v>
      </c>
      <c r="F1242" s="106" t="s">
        <v>15</v>
      </c>
      <c r="G1242" s="69">
        <v>933</v>
      </c>
      <c r="H1242" s="69">
        <v>3956</v>
      </c>
      <c r="I1242" s="69" t="s">
        <v>1309</v>
      </c>
      <c r="J1242" s="8" t="s">
        <v>412</v>
      </c>
      <c r="K1242" s="69" t="s">
        <v>175</v>
      </c>
      <c r="L1242" s="175"/>
      <c r="M1242" s="99"/>
      <c r="N1242" s="61">
        <v>29.62</v>
      </c>
      <c r="O1242" s="61">
        <v>-98.37</v>
      </c>
      <c r="P1242" s="99">
        <v>126.402078446346</v>
      </c>
      <c r="Q1242" s="69" t="s">
        <v>1208</v>
      </c>
      <c r="R1242" s="69" t="s">
        <v>2388</v>
      </c>
      <c r="S1242" s="69"/>
      <c r="T1242" s="69" t="s">
        <v>166</v>
      </c>
      <c r="U1242" s="63" t="s">
        <v>13</v>
      </c>
      <c r="V1242" s="63"/>
      <c r="W1242" s="105"/>
      <c r="X1242" s="61">
        <v>39.270000000000003</v>
      </c>
      <c r="Y1242" s="61">
        <v>12.32</v>
      </c>
      <c r="Z1242" s="63"/>
      <c r="AA1242" s="137"/>
      <c r="AB1242" s="135"/>
      <c r="AC1242" s="105"/>
      <c r="AD1242" s="69"/>
      <c r="AE1242" s="63"/>
      <c r="AF1242" s="63"/>
      <c r="BK1242" s="84"/>
      <c r="BL1242" s="84"/>
      <c r="BM1242" s="84"/>
      <c r="BN1242" s="84"/>
      <c r="BO1242" s="84"/>
      <c r="BP1242" s="84"/>
      <c r="BQ1242" s="84"/>
      <c r="BR1242" s="84"/>
      <c r="BS1242" s="84"/>
      <c r="BT1242" s="84"/>
      <c r="BU1242" s="84"/>
      <c r="BV1242" s="84"/>
      <c r="BW1242" s="84"/>
      <c r="BX1242" s="84"/>
      <c r="BY1242" s="84"/>
      <c r="BZ1242" s="84"/>
      <c r="CA1242" s="84"/>
      <c r="CB1242" s="84"/>
      <c r="CC1242" s="84"/>
      <c r="CD1242" s="84"/>
      <c r="CE1242" s="84"/>
      <c r="CF1242" s="84"/>
      <c r="CG1242" s="84"/>
      <c r="CH1242" s="84"/>
      <c r="CI1242" s="84"/>
      <c r="CJ1242" s="84"/>
      <c r="CK1242" s="84"/>
      <c r="CL1242" s="84"/>
      <c r="CM1242" s="84"/>
      <c r="CN1242" s="84"/>
      <c r="CO1242" s="84"/>
      <c r="CP1242" s="84"/>
      <c r="CQ1242" s="84"/>
      <c r="CR1242" s="84"/>
      <c r="CS1242" s="84"/>
      <c r="CT1242" s="84"/>
      <c r="CU1242" s="84"/>
      <c r="CV1242" s="84"/>
      <c r="CW1242" s="84"/>
      <c r="CX1242" s="10"/>
      <c r="CY1242" s="10"/>
      <c r="CZ1242" s="10"/>
      <c r="DA1242" s="10"/>
      <c r="DB1242" s="10"/>
      <c r="DC1242" s="10"/>
      <c r="DD1242" s="10"/>
      <c r="DE1242" s="10"/>
      <c r="DF1242" s="10"/>
      <c r="DG1242" s="10"/>
      <c r="DH1242" s="10"/>
      <c r="DI1242" s="10"/>
      <c r="DJ1242" s="10"/>
      <c r="DK1242" s="10"/>
      <c r="DL1242" s="10"/>
      <c r="DM1242" s="10"/>
      <c r="DN1242" s="10"/>
      <c r="DO1242" s="10"/>
      <c r="DP1242" s="10"/>
      <c r="DQ1242" s="10"/>
      <c r="DR1242" s="10"/>
      <c r="DS1242" s="10"/>
      <c r="DT1242" s="10"/>
      <c r="DU1242" s="10"/>
      <c r="DV1242" s="10"/>
      <c r="DW1242" s="10"/>
      <c r="DX1242" s="10"/>
      <c r="DY1242" s="10"/>
      <c r="DZ1242" s="10"/>
      <c r="EA1242" s="10"/>
      <c r="EB1242" s="10"/>
      <c r="EC1242" s="10"/>
    </row>
    <row r="1243" spans="1:133" s="76" customFormat="1" ht="17" x14ac:dyDescent="0.2">
      <c r="A1243" s="100" t="str">
        <f>CONCATENATE(E1243," ",F1243)</f>
        <v>Conepatus mesoleucus</v>
      </c>
      <c r="B1243" s="189" t="s">
        <v>1261</v>
      </c>
      <c r="C1243" s="192" t="s">
        <v>1586</v>
      </c>
      <c r="D1243" s="192" t="s">
        <v>2334</v>
      </c>
      <c r="E1243" s="198" t="s">
        <v>2233</v>
      </c>
      <c r="F1243" s="198" t="s">
        <v>2234</v>
      </c>
      <c r="G1243" s="192">
        <v>43133</v>
      </c>
      <c r="H1243" s="192">
        <v>1137</v>
      </c>
      <c r="I1243" s="192" t="s">
        <v>546</v>
      </c>
      <c r="J1243" s="63" t="s">
        <v>1056</v>
      </c>
      <c r="K1243" s="192" t="s">
        <v>470</v>
      </c>
      <c r="L1243" s="191" t="s">
        <v>2235</v>
      </c>
      <c r="M1243" s="192"/>
      <c r="N1243" s="192"/>
      <c r="O1243" s="192"/>
      <c r="P1243" s="192"/>
      <c r="Q1243" s="192" t="s">
        <v>207</v>
      </c>
      <c r="R1243" s="69" t="s">
        <v>2363</v>
      </c>
      <c r="S1243" s="192"/>
      <c r="T1243" s="192" t="s">
        <v>171</v>
      </c>
      <c r="U1243" s="192" t="s">
        <v>13</v>
      </c>
      <c r="V1243" s="192"/>
      <c r="W1243" s="192"/>
      <c r="X1243" s="192">
        <v>9.92</v>
      </c>
      <c r="Y1243" s="192">
        <v>4.8899999999999997</v>
      </c>
      <c r="Z1243" s="192"/>
      <c r="AA1243" s="200"/>
      <c r="AB1243" s="194"/>
      <c r="AC1243" s="192"/>
      <c r="AD1243" s="189" t="s">
        <v>2236</v>
      </c>
      <c r="AE1243" s="63"/>
      <c r="AF1243" s="63"/>
      <c r="BK1243" s="10"/>
      <c r="BL1243" s="10"/>
      <c r="BM1243" s="10"/>
      <c r="BN1243" s="10"/>
      <c r="BO1243" s="10"/>
      <c r="BP1243" s="10"/>
      <c r="BQ1243" s="10"/>
      <c r="BR1243" s="10"/>
      <c r="BS1243" s="10"/>
      <c r="BT1243" s="10"/>
      <c r="BU1243" s="10"/>
      <c r="BV1243" s="10"/>
      <c r="BW1243" s="10"/>
      <c r="BX1243" s="10"/>
      <c r="BY1243" s="10"/>
      <c r="BZ1243" s="10"/>
      <c r="CA1243" s="10"/>
      <c r="CB1243" s="10"/>
      <c r="CC1243" s="10"/>
      <c r="CD1243" s="10"/>
      <c r="CE1243" s="10"/>
      <c r="CF1243" s="10"/>
      <c r="CG1243" s="10"/>
      <c r="CH1243" s="10"/>
      <c r="CI1243" s="10"/>
      <c r="CJ1243" s="10"/>
      <c r="CK1243" s="10"/>
      <c r="CL1243" s="10"/>
      <c r="CM1243" s="10"/>
      <c r="CN1243" s="10"/>
      <c r="CO1243" s="10"/>
      <c r="CP1243" s="10"/>
      <c r="CQ1243" s="10"/>
      <c r="CR1243" s="10"/>
      <c r="CS1243" s="10"/>
      <c r="CT1243" s="10"/>
      <c r="CU1243" s="10"/>
      <c r="CV1243" s="10"/>
      <c r="CW1243" s="10"/>
      <c r="CX1243" s="10"/>
      <c r="CY1243" s="10"/>
      <c r="CZ1243" s="10"/>
      <c r="DA1243" s="10"/>
      <c r="DB1243" s="10"/>
      <c r="DC1243" s="10"/>
      <c r="DD1243" s="10"/>
      <c r="DE1243" s="10"/>
      <c r="DF1243" s="10"/>
      <c r="DG1243" s="10"/>
      <c r="DH1243" s="10"/>
      <c r="DI1243" s="10"/>
      <c r="DJ1243" s="10"/>
      <c r="DK1243" s="10"/>
      <c r="DL1243" s="10"/>
      <c r="DM1243" s="10"/>
      <c r="DN1243" s="10"/>
      <c r="DO1243" s="10"/>
      <c r="DP1243" s="10"/>
      <c r="DQ1243" s="10"/>
      <c r="DR1243" s="10"/>
      <c r="DS1243" s="10"/>
      <c r="DT1243" s="10"/>
      <c r="DU1243" s="10"/>
      <c r="DV1243" s="10"/>
      <c r="DW1243" s="10"/>
      <c r="DX1243" s="10"/>
      <c r="DY1243" s="10"/>
      <c r="DZ1243" s="10"/>
    </row>
    <row r="1244" spans="1:133" s="76" customFormat="1" ht="17" x14ac:dyDescent="0.2">
      <c r="A1244" s="100" t="str">
        <f>CONCATENATE(E1244," ",F1244)</f>
        <v>Conepatus mesoleucus</v>
      </c>
      <c r="B1244" s="189" t="s">
        <v>1261</v>
      </c>
      <c r="C1244" s="192" t="s">
        <v>1586</v>
      </c>
      <c r="D1244" s="192" t="s">
        <v>2334</v>
      </c>
      <c r="E1244" s="198" t="s">
        <v>2233</v>
      </c>
      <c r="F1244" s="198" t="s">
        <v>2234</v>
      </c>
      <c r="G1244" s="192">
        <v>43133</v>
      </c>
      <c r="H1244" s="192">
        <v>1138</v>
      </c>
      <c r="I1244" s="192" t="s">
        <v>546</v>
      </c>
      <c r="J1244" s="63" t="s">
        <v>1056</v>
      </c>
      <c r="K1244" s="192" t="s">
        <v>470</v>
      </c>
      <c r="L1244" s="191" t="s">
        <v>2235</v>
      </c>
      <c r="M1244" s="192"/>
      <c r="N1244" s="192"/>
      <c r="O1244" s="192"/>
      <c r="P1244" s="192"/>
      <c r="Q1244" s="192" t="s">
        <v>207</v>
      </c>
      <c r="R1244" s="69" t="s">
        <v>2363</v>
      </c>
      <c r="S1244" s="192"/>
      <c r="T1244" s="192" t="s">
        <v>166</v>
      </c>
      <c r="U1244" s="192" t="s">
        <v>13</v>
      </c>
      <c r="V1244" s="192"/>
      <c r="W1244" s="192"/>
      <c r="X1244" s="192">
        <v>10.9</v>
      </c>
      <c r="Y1244" s="192">
        <v>4.33</v>
      </c>
      <c r="Z1244" s="192"/>
      <c r="AA1244" s="200"/>
      <c r="AB1244" s="194"/>
      <c r="AC1244" s="192"/>
      <c r="AD1244" s="189" t="s">
        <v>2237</v>
      </c>
      <c r="AE1244" s="63"/>
      <c r="AF1244" s="63"/>
      <c r="BK1244" s="10"/>
      <c r="BL1244" s="10"/>
      <c r="BM1244" s="10"/>
      <c r="BN1244" s="10"/>
      <c r="BO1244" s="10"/>
      <c r="BP1244" s="10"/>
      <c r="BQ1244" s="10"/>
      <c r="BR1244" s="10"/>
      <c r="BS1244" s="10"/>
      <c r="BT1244" s="10"/>
      <c r="BU1244" s="10"/>
      <c r="BV1244" s="10"/>
      <c r="BW1244" s="10"/>
      <c r="BX1244" s="10"/>
      <c r="BY1244" s="10"/>
      <c r="BZ1244" s="10"/>
      <c r="CA1244" s="10"/>
      <c r="CB1244" s="10"/>
      <c r="CC1244" s="10"/>
      <c r="CD1244" s="10"/>
      <c r="CE1244" s="10"/>
      <c r="CF1244" s="10"/>
      <c r="CG1244" s="10"/>
      <c r="CH1244" s="10"/>
      <c r="CI1244" s="10"/>
      <c r="CJ1244" s="10"/>
      <c r="CK1244" s="10"/>
      <c r="CL1244" s="10"/>
      <c r="CM1244" s="10"/>
      <c r="CN1244" s="10"/>
      <c r="CO1244" s="10"/>
      <c r="CP1244" s="10"/>
      <c r="CQ1244" s="10"/>
      <c r="CR1244" s="10"/>
      <c r="CS1244" s="10"/>
      <c r="CT1244" s="10"/>
      <c r="CU1244" s="10"/>
      <c r="CV1244" s="10"/>
      <c r="CW1244" s="10"/>
      <c r="CX1244" s="10"/>
      <c r="CY1244" s="10"/>
      <c r="CZ1244" s="10"/>
      <c r="DA1244" s="10"/>
      <c r="DB1244" s="10"/>
      <c r="DC1244" s="10"/>
      <c r="DD1244" s="10"/>
      <c r="DE1244" s="10"/>
      <c r="DF1244" s="10"/>
      <c r="DG1244" s="10"/>
      <c r="DH1244" s="10"/>
      <c r="DI1244" s="10"/>
      <c r="DJ1244" s="10"/>
      <c r="DK1244" s="10"/>
      <c r="DL1244" s="10"/>
      <c r="DM1244" s="10"/>
      <c r="DN1244" s="10"/>
      <c r="DO1244" s="10"/>
      <c r="DP1244" s="10"/>
      <c r="DQ1244" s="10"/>
      <c r="DR1244" s="10"/>
      <c r="DS1244" s="10"/>
      <c r="DT1244" s="10"/>
      <c r="DU1244" s="10"/>
      <c r="DV1244" s="10"/>
      <c r="DW1244" s="10"/>
      <c r="DX1244" s="10"/>
      <c r="DY1244" s="10"/>
      <c r="DZ1244" s="10"/>
    </row>
    <row r="1245" spans="1:133" s="76" customFormat="1" ht="17" x14ac:dyDescent="0.2">
      <c r="A1245" s="100" t="str">
        <f>CONCATENATE(E1245," ",F1245)</f>
        <v>Mephitis mephitis</v>
      </c>
      <c r="B1245" s="69" t="s">
        <v>1815</v>
      </c>
      <c r="C1245" s="69" t="s">
        <v>1586</v>
      </c>
      <c r="D1245" s="69" t="s">
        <v>2334</v>
      </c>
      <c r="E1245" s="106" t="s">
        <v>1241</v>
      </c>
      <c r="F1245" s="106" t="s">
        <v>1242</v>
      </c>
      <c r="G1245" s="69">
        <v>908</v>
      </c>
      <c r="H1245" s="69">
        <v>3264</v>
      </c>
      <c r="I1245" s="69" t="s">
        <v>100</v>
      </c>
      <c r="J1245" s="8" t="s">
        <v>391</v>
      </c>
      <c r="K1245" s="69" t="s">
        <v>470</v>
      </c>
      <c r="L1245" s="175" t="s">
        <v>106</v>
      </c>
      <c r="M1245" s="99"/>
      <c r="N1245" s="107"/>
      <c r="O1245" s="107"/>
      <c r="P1245" s="69"/>
      <c r="Q1245" s="69" t="s">
        <v>1770</v>
      </c>
      <c r="R1245" s="63" t="s">
        <v>1514</v>
      </c>
      <c r="S1245" s="69"/>
      <c r="T1245" s="69" t="s">
        <v>166</v>
      </c>
      <c r="U1245" s="63" t="s">
        <v>13</v>
      </c>
      <c r="V1245" s="63"/>
      <c r="W1245" s="105"/>
      <c r="X1245" s="61">
        <v>17.170000000000002</v>
      </c>
      <c r="Y1245" s="61">
        <v>7.41</v>
      </c>
      <c r="Z1245" s="63"/>
      <c r="AA1245" s="137"/>
      <c r="AB1245" s="135"/>
      <c r="AC1245" s="105"/>
      <c r="AD1245" s="9"/>
      <c r="AE1245" s="63"/>
      <c r="AF1245" s="63"/>
      <c r="BK1245" s="10"/>
      <c r="BL1245" s="10"/>
      <c r="BM1245" s="10"/>
      <c r="BN1245" s="10"/>
      <c r="BO1245" s="10"/>
      <c r="BP1245" s="10"/>
      <c r="BQ1245" s="10"/>
      <c r="BR1245" s="10"/>
      <c r="BS1245" s="10"/>
      <c r="BT1245" s="10"/>
      <c r="BU1245" s="10"/>
      <c r="BV1245" s="10"/>
      <c r="BW1245" s="10"/>
      <c r="BX1245" s="10"/>
      <c r="BY1245" s="10"/>
      <c r="BZ1245" s="10"/>
      <c r="CA1245" s="10"/>
      <c r="CB1245" s="10"/>
      <c r="CC1245" s="10"/>
      <c r="CD1245" s="10"/>
      <c r="CE1245" s="10"/>
      <c r="CF1245" s="10"/>
      <c r="CG1245" s="10"/>
      <c r="CH1245" s="10"/>
      <c r="CI1245" s="10"/>
      <c r="CJ1245" s="10"/>
      <c r="CK1245" s="10"/>
      <c r="CL1245" s="10"/>
      <c r="CM1245" s="10"/>
      <c r="CN1245" s="10"/>
      <c r="CO1245" s="10"/>
      <c r="CP1245" s="10"/>
      <c r="CQ1245" s="10"/>
      <c r="CR1245" s="10"/>
      <c r="CS1245" s="10"/>
      <c r="CT1245" s="10"/>
      <c r="CU1245" s="10"/>
      <c r="CV1245" s="10"/>
      <c r="CW1245" s="10"/>
      <c r="CX1245" s="10"/>
      <c r="CY1245" s="10"/>
      <c r="CZ1245" s="10"/>
      <c r="DA1245" s="10"/>
      <c r="DB1245" s="10"/>
      <c r="DC1245" s="10"/>
      <c r="DD1245" s="10"/>
      <c r="DE1245" s="10"/>
      <c r="DF1245" s="10"/>
      <c r="DG1245" s="10"/>
      <c r="DH1245" s="10"/>
      <c r="DI1245" s="10"/>
      <c r="DJ1245" s="10"/>
      <c r="DK1245" s="10"/>
      <c r="DL1245" s="10"/>
      <c r="DM1245" s="10"/>
      <c r="DN1245" s="10"/>
      <c r="DO1245" s="10"/>
      <c r="DP1245" s="10"/>
      <c r="DQ1245" s="10"/>
      <c r="DR1245" s="10"/>
      <c r="DS1245" s="10"/>
      <c r="DT1245" s="10"/>
      <c r="DU1245" s="10"/>
      <c r="DV1245" s="10"/>
      <c r="DW1245" s="10"/>
      <c r="DX1245" s="10"/>
      <c r="DY1245" s="10"/>
      <c r="DZ1245" s="10"/>
      <c r="EA1245" s="84"/>
      <c r="EB1245" s="84"/>
      <c r="EC1245" s="84"/>
    </row>
    <row r="1246" spans="1:133" s="76" customFormat="1" ht="17" x14ac:dyDescent="0.2">
      <c r="A1246" s="100" t="str">
        <f>CONCATENATE(E1246," ",F1246)</f>
        <v>Mephitis mephitis</v>
      </c>
      <c r="B1246" s="69" t="s">
        <v>1815</v>
      </c>
      <c r="C1246" s="69" t="s">
        <v>1586</v>
      </c>
      <c r="D1246" s="69" t="s">
        <v>2334</v>
      </c>
      <c r="E1246" s="106" t="s">
        <v>1241</v>
      </c>
      <c r="F1246" s="106" t="s">
        <v>1242</v>
      </c>
      <c r="G1246" s="69">
        <v>908</v>
      </c>
      <c r="H1246" s="69">
        <v>1204</v>
      </c>
      <c r="I1246" s="69" t="s">
        <v>100</v>
      </c>
      <c r="J1246" s="8" t="s">
        <v>391</v>
      </c>
      <c r="K1246" s="69" t="s">
        <v>470</v>
      </c>
      <c r="L1246" s="175" t="s">
        <v>106</v>
      </c>
      <c r="M1246" s="99"/>
      <c r="N1246" s="107"/>
      <c r="O1246" s="107"/>
      <c r="P1246" s="69"/>
      <c r="Q1246" s="69" t="s">
        <v>207</v>
      </c>
      <c r="R1246" s="69" t="s">
        <v>2363</v>
      </c>
      <c r="S1246" s="69"/>
      <c r="T1246" s="69" t="s">
        <v>171</v>
      </c>
      <c r="U1246" s="63" t="s">
        <v>13</v>
      </c>
      <c r="V1246" s="63"/>
      <c r="W1246" s="105"/>
      <c r="X1246" s="61">
        <v>11.18</v>
      </c>
      <c r="Y1246" s="61">
        <v>4.93</v>
      </c>
      <c r="Z1246" s="63"/>
      <c r="AA1246" s="137"/>
      <c r="AB1246" s="135"/>
      <c r="AC1246" s="105"/>
      <c r="AD1246" s="9" t="s">
        <v>2005</v>
      </c>
      <c r="AE1246" s="192"/>
      <c r="AF1246" s="192"/>
      <c r="AG1246" s="196"/>
      <c r="AH1246" s="196"/>
      <c r="AI1246" s="196"/>
      <c r="AJ1246" s="196"/>
      <c r="AK1246" s="196"/>
      <c r="AL1246" s="196"/>
      <c r="AM1246" s="196"/>
      <c r="AN1246" s="196"/>
      <c r="AO1246" s="196"/>
      <c r="AP1246" s="196"/>
      <c r="AQ1246" s="196"/>
      <c r="AR1246" s="196"/>
      <c r="AS1246" s="196"/>
      <c r="AT1246" s="196"/>
      <c r="AU1246" s="196"/>
      <c r="AV1246" s="196"/>
      <c r="AW1246" s="196"/>
      <c r="AX1246" s="196"/>
      <c r="AY1246" s="196"/>
      <c r="AZ1246" s="196"/>
      <c r="BA1246" s="196"/>
      <c r="BB1246" s="196"/>
      <c r="BC1246" s="196"/>
      <c r="BD1246" s="196"/>
      <c r="BE1246" s="196"/>
      <c r="BF1246" s="196"/>
      <c r="BG1246" s="196"/>
      <c r="BH1246" s="196"/>
      <c r="BI1246" s="196"/>
      <c r="BJ1246" s="196"/>
      <c r="BK1246" s="197"/>
      <c r="BL1246" s="197"/>
      <c r="BM1246" s="197"/>
      <c r="BN1246" s="197"/>
      <c r="BO1246" s="197"/>
      <c r="BP1246" s="197"/>
      <c r="BQ1246" s="197"/>
      <c r="BR1246" s="197"/>
      <c r="BS1246" s="197"/>
      <c r="BT1246" s="197"/>
      <c r="BU1246" s="197"/>
      <c r="BV1246" s="197"/>
      <c r="BW1246" s="197"/>
      <c r="BX1246" s="197"/>
      <c r="BY1246" s="197"/>
      <c r="BZ1246" s="197"/>
      <c r="CA1246" s="197"/>
      <c r="CB1246" s="197"/>
      <c r="CC1246" s="197"/>
      <c r="CD1246" s="197"/>
      <c r="CE1246" s="197"/>
      <c r="CF1246" s="197"/>
      <c r="CG1246" s="197"/>
      <c r="CH1246" s="197"/>
      <c r="CI1246" s="197"/>
      <c r="CJ1246" s="197"/>
      <c r="CK1246" s="197"/>
      <c r="CL1246" s="197"/>
      <c r="CM1246" s="197"/>
      <c r="CN1246" s="197"/>
      <c r="CO1246" s="197"/>
      <c r="CP1246" s="197"/>
      <c r="CQ1246" s="197"/>
      <c r="CR1246" s="197"/>
      <c r="CS1246" s="197"/>
      <c r="CT1246" s="197"/>
      <c r="CU1246" s="197"/>
      <c r="CV1246" s="197"/>
      <c r="CW1246" s="197"/>
      <c r="CX1246" s="197"/>
      <c r="CY1246" s="197"/>
      <c r="CZ1246" s="197"/>
      <c r="DA1246" s="197"/>
      <c r="DB1246" s="197"/>
      <c r="DC1246" s="197"/>
      <c r="DD1246" s="197"/>
      <c r="DE1246" s="197"/>
      <c r="DF1246" s="197"/>
      <c r="DG1246" s="197"/>
      <c r="DH1246" s="197"/>
      <c r="DI1246" s="197"/>
      <c r="DJ1246" s="197"/>
      <c r="DK1246" s="197"/>
      <c r="DL1246" s="197"/>
      <c r="DM1246" s="197"/>
      <c r="DN1246" s="197"/>
      <c r="DO1246" s="197"/>
      <c r="DP1246" s="197"/>
      <c r="DQ1246" s="197"/>
      <c r="DR1246" s="197"/>
      <c r="DS1246" s="197"/>
      <c r="DT1246" s="197"/>
      <c r="DU1246" s="197"/>
      <c r="DV1246" s="197"/>
      <c r="DW1246" s="197"/>
      <c r="DX1246" s="197"/>
      <c r="DY1246" s="197"/>
      <c r="DZ1246" s="197"/>
      <c r="EA1246" s="84"/>
      <c r="EB1246" s="84"/>
      <c r="EC1246" s="84"/>
    </row>
    <row r="1247" spans="1:133" s="76" customFormat="1" ht="17" x14ac:dyDescent="0.2">
      <c r="A1247" s="100" t="str">
        <f>CONCATENATE(E1247," ",F1247)</f>
        <v>Mephitis mephitis</v>
      </c>
      <c r="B1247" s="69" t="s">
        <v>1656</v>
      </c>
      <c r="C1247" s="69" t="s">
        <v>1586</v>
      </c>
      <c r="D1247" s="69" t="s">
        <v>2334</v>
      </c>
      <c r="E1247" s="106" t="s">
        <v>1241</v>
      </c>
      <c r="F1247" s="106" t="s">
        <v>1242</v>
      </c>
      <c r="G1247" s="69">
        <v>933</v>
      </c>
      <c r="H1247" s="69">
        <v>3917</v>
      </c>
      <c r="I1247" s="69" t="s">
        <v>1309</v>
      </c>
      <c r="J1247" s="8" t="s">
        <v>412</v>
      </c>
      <c r="K1247" s="69" t="s">
        <v>175</v>
      </c>
      <c r="L1247" s="175"/>
      <c r="M1247" s="99"/>
      <c r="N1247" s="61">
        <v>29.62</v>
      </c>
      <c r="O1247" s="61">
        <v>-98.37</v>
      </c>
      <c r="P1247" s="99">
        <v>126.402078446346</v>
      </c>
      <c r="Q1247" s="69" t="s">
        <v>207</v>
      </c>
      <c r="R1247" s="69" t="s">
        <v>2363</v>
      </c>
      <c r="S1247" s="69"/>
      <c r="T1247" s="69" t="s">
        <v>166</v>
      </c>
      <c r="U1247" s="63" t="s">
        <v>13</v>
      </c>
      <c r="V1247" s="63"/>
      <c r="W1247" s="105"/>
      <c r="X1247" s="61">
        <v>9.33</v>
      </c>
      <c r="Y1247" s="61">
        <v>3.05</v>
      </c>
      <c r="Z1247" s="63"/>
      <c r="AA1247" s="137"/>
      <c r="AB1247" s="135"/>
      <c r="AC1247" s="105"/>
      <c r="AD1247" s="69"/>
      <c r="AE1247" s="63"/>
      <c r="AF1247" s="63"/>
      <c r="BK1247" s="10"/>
      <c r="BL1247" s="10"/>
      <c r="BM1247" s="10"/>
      <c r="BN1247" s="10"/>
      <c r="BO1247" s="10"/>
      <c r="BP1247" s="10"/>
      <c r="BQ1247" s="10"/>
      <c r="BR1247" s="10"/>
      <c r="BS1247" s="10"/>
      <c r="BT1247" s="10"/>
      <c r="BU1247" s="10"/>
      <c r="BV1247" s="10"/>
      <c r="BW1247" s="10"/>
      <c r="BX1247" s="10"/>
      <c r="BY1247" s="10"/>
      <c r="BZ1247" s="10"/>
      <c r="CA1247" s="10"/>
      <c r="CB1247" s="10"/>
      <c r="CC1247" s="10"/>
      <c r="CD1247" s="10"/>
      <c r="CE1247" s="10"/>
      <c r="CF1247" s="10"/>
      <c r="CG1247" s="10"/>
      <c r="CH1247" s="10"/>
      <c r="CI1247" s="10"/>
      <c r="CJ1247" s="10"/>
      <c r="CK1247" s="10"/>
      <c r="CL1247" s="10"/>
      <c r="CM1247" s="10"/>
      <c r="CN1247" s="10"/>
      <c r="CO1247" s="10"/>
      <c r="CP1247" s="10"/>
      <c r="CQ1247" s="10"/>
      <c r="CR1247" s="10"/>
      <c r="CS1247" s="10"/>
      <c r="CT1247" s="10"/>
      <c r="CU1247" s="10"/>
      <c r="CV1247" s="10"/>
      <c r="CW1247" s="10"/>
      <c r="CX1247" s="10"/>
      <c r="CY1247" s="10"/>
      <c r="CZ1247" s="10"/>
      <c r="DA1247" s="10"/>
      <c r="DB1247" s="10"/>
      <c r="DC1247" s="10"/>
      <c r="DD1247" s="10"/>
      <c r="DE1247" s="10"/>
      <c r="DF1247" s="10"/>
      <c r="DG1247" s="10"/>
      <c r="DH1247" s="10"/>
      <c r="DI1247" s="10"/>
      <c r="DJ1247" s="10"/>
      <c r="DK1247" s="10"/>
      <c r="DL1247" s="10"/>
      <c r="DM1247" s="10"/>
      <c r="DN1247" s="10"/>
      <c r="DO1247" s="10"/>
      <c r="DP1247" s="10"/>
      <c r="DQ1247" s="10"/>
      <c r="DR1247" s="10"/>
      <c r="DS1247" s="10"/>
      <c r="DT1247" s="10"/>
      <c r="DU1247" s="10"/>
      <c r="DV1247" s="10"/>
      <c r="DW1247" s="10"/>
      <c r="DX1247" s="10"/>
      <c r="DY1247" s="10"/>
      <c r="DZ1247" s="10"/>
      <c r="EA1247" s="10"/>
      <c r="EB1247" s="10"/>
      <c r="EC1247" s="10"/>
    </row>
    <row r="1248" spans="1:133" s="76" customFormat="1" ht="17" x14ac:dyDescent="0.2">
      <c r="A1248" s="100" t="str">
        <f>CONCATENATE(E1248," ",F1248)</f>
        <v>Mephitis mephitis</v>
      </c>
      <c r="B1248" s="69" t="s">
        <v>1656</v>
      </c>
      <c r="C1248" s="69" t="s">
        <v>1586</v>
      </c>
      <c r="D1248" s="69" t="s">
        <v>2334</v>
      </c>
      <c r="E1248" s="106" t="s">
        <v>1241</v>
      </c>
      <c r="F1248" s="106" t="s">
        <v>1242</v>
      </c>
      <c r="G1248" s="69">
        <v>933</v>
      </c>
      <c r="H1248" s="69">
        <v>4494</v>
      </c>
      <c r="I1248" s="69" t="s">
        <v>1309</v>
      </c>
      <c r="J1248" s="8" t="s">
        <v>412</v>
      </c>
      <c r="K1248" s="69" t="s">
        <v>175</v>
      </c>
      <c r="L1248" s="175"/>
      <c r="M1248" s="99"/>
      <c r="N1248" s="61">
        <v>29.62</v>
      </c>
      <c r="O1248" s="61">
        <v>-98.37</v>
      </c>
      <c r="P1248" s="99">
        <v>126.402078446346</v>
      </c>
      <c r="Q1248" s="69" t="s">
        <v>207</v>
      </c>
      <c r="R1248" s="69" t="s">
        <v>2363</v>
      </c>
      <c r="S1248" s="69"/>
      <c r="T1248" s="69" t="s">
        <v>171</v>
      </c>
      <c r="U1248" s="63" t="s">
        <v>13</v>
      </c>
      <c r="V1248" s="63"/>
      <c r="W1248" s="105"/>
      <c r="X1248" s="61">
        <v>10.14</v>
      </c>
      <c r="Y1248" s="61">
        <v>4.5</v>
      </c>
      <c r="Z1248" s="63"/>
      <c r="AA1248" s="137"/>
      <c r="AB1248" s="135"/>
      <c r="AC1248" s="105"/>
      <c r="AD1248" s="69"/>
      <c r="AE1248" s="63"/>
      <c r="AF1248" s="63"/>
      <c r="BK1248" s="10"/>
      <c r="BL1248" s="10"/>
      <c r="BM1248" s="10"/>
      <c r="BN1248" s="10"/>
      <c r="BO1248" s="10"/>
      <c r="BP1248" s="10"/>
      <c r="BQ1248" s="10"/>
      <c r="BR1248" s="10"/>
      <c r="BS1248" s="10"/>
      <c r="BT1248" s="10"/>
      <c r="BU1248" s="10"/>
      <c r="BV1248" s="10"/>
      <c r="BW1248" s="10"/>
      <c r="BX1248" s="10"/>
      <c r="BY1248" s="10"/>
      <c r="BZ1248" s="10"/>
      <c r="CA1248" s="10"/>
      <c r="CB1248" s="10"/>
      <c r="CC1248" s="10"/>
      <c r="CD1248" s="10"/>
      <c r="CE1248" s="10"/>
      <c r="CF1248" s="10"/>
      <c r="CG1248" s="10"/>
      <c r="CH1248" s="10"/>
      <c r="CI1248" s="10"/>
      <c r="CJ1248" s="10"/>
      <c r="CK1248" s="10"/>
      <c r="CL1248" s="10"/>
      <c r="CM1248" s="10"/>
      <c r="CN1248" s="10"/>
      <c r="CO1248" s="10"/>
      <c r="CP1248" s="10"/>
      <c r="CQ1248" s="10"/>
      <c r="CR1248" s="10"/>
      <c r="CS1248" s="10"/>
      <c r="CT1248" s="10"/>
      <c r="CU1248" s="10"/>
      <c r="CV1248" s="10"/>
      <c r="CW1248" s="10"/>
      <c r="CX1248" s="10"/>
      <c r="CY1248" s="10"/>
      <c r="CZ1248" s="10"/>
      <c r="DA1248" s="10"/>
      <c r="DB1248" s="10"/>
      <c r="DC1248" s="10"/>
      <c r="DD1248" s="10"/>
      <c r="DE1248" s="10"/>
      <c r="DF1248" s="10"/>
      <c r="DG1248" s="10"/>
      <c r="DH1248" s="10"/>
      <c r="DI1248" s="10"/>
      <c r="DJ1248" s="10"/>
      <c r="DK1248" s="10"/>
      <c r="DL1248" s="10"/>
      <c r="DM1248" s="10"/>
      <c r="DN1248" s="10"/>
      <c r="DO1248" s="10"/>
      <c r="DP1248" s="10"/>
      <c r="DQ1248" s="10"/>
      <c r="DR1248" s="10"/>
      <c r="DS1248" s="10"/>
      <c r="DT1248" s="10"/>
      <c r="DU1248" s="10"/>
      <c r="DV1248" s="10"/>
      <c r="DW1248" s="10"/>
      <c r="DX1248" s="10"/>
      <c r="DY1248" s="10"/>
      <c r="DZ1248" s="10"/>
      <c r="EA1248" s="10"/>
      <c r="EB1248" s="10"/>
      <c r="EC1248" s="10"/>
    </row>
    <row r="1249" spans="1:133" s="76" customFormat="1" ht="17" x14ac:dyDescent="0.2">
      <c r="A1249" s="100" t="str">
        <f>CONCATENATE(E1249," ",F1249)</f>
        <v>Mephitis mephitis</v>
      </c>
      <c r="B1249" s="69" t="s">
        <v>1656</v>
      </c>
      <c r="C1249" s="69" t="s">
        <v>1586</v>
      </c>
      <c r="D1249" s="69" t="s">
        <v>2334</v>
      </c>
      <c r="E1249" s="106" t="s">
        <v>1241</v>
      </c>
      <c r="F1249" s="106" t="s">
        <v>1242</v>
      </c>
      <c r="G1249" s="69">
        <v>933</v>
      </c>
      <c r="H1249" s="69">
        <v>452</v>
      </c>
      <c r="I1249" s="69" t="s">
        <v>1309</v>
      </c>
      <c r="J1249" s="8" t="s">
        <v>412</v>
      </c>
      <c r="K1249" s="69" t="s">
        <v>175</v>
      </c>
      <c r="L1249" s="175"/>
      <c r="M1249" s="99"/>
      <c r="N1249" s="61">
        <v>29.62</v>
      </c>
      <c r="O1249" s="61">
        <v>-98.37</v>
      </c>
      <c r="P1249" s="99">
        <v>126.402078446346</v>
      </c>
      <c r="Q1249" s="69" t="s">
        <v>129</v>
      </c>
      <c r="R1249" s="63" t="s">
        <v>2366</v>
      </c>
      <c r="S1249" s="69"/>
      <c r="T1249" s="69" t="s">
        <v>171</v>
      </c>
      <c r="U1249" s="63" t="s">
        <v>13</v>
      </c>
      <c r="V1249" s="63"/>
      <c r="W1249" s="105"/>
      <c r="X1249" s="61">
        <v>10.1</v>
      </c>
      <c r="Y1249" s="61">
        <v>4.55</v>
      </c>
      <c r="Z1249" s="63"/>
      <c r="AA1249" s="137"/>
      <c r="AB1249" s="135"/>
      <c r="AC1249" s="105"/>
      <c r="AD1249" s="69" t="s">
        <v>1660</v>
      </c>
      <c r="AE1249" s="190"/>
      <c r="AF1249" s="190"/>
      <c r="AG1249" s="197"/>
      <c r="AH1249" s="197"/>
      <c r="AI1249" s="197"/>
      <c r="AJ1249" s="197"/>
      <c r="AK1249" s="197"/>
      <c r="AL1249" s="197"/>
      <c r="AM1249" s="197"/>
      <c r="AN1249" s="197"/>
      <c r="AO1249" s="197"/>
      <c r="AP1249" s="197"/>
      <c r="AQ1249" s="197"/>
      <c r="AR1249" s="197"/>
      <c r="AS1249" s="197"/>
      <c r="AT1249" s="197"/>
      <c r="AU1249" s="197"/>
      <c r="AV1249" s="197"/>
      <c r="AW1249" s="197"/>
      <c r="AX1249" s="197"/>
      <c r="AY1249" s="197"/>
      <c r="AZ1249" s="197"/>
      <c r="BA1249" s="197"/>
      <c r="BB1249" s="197"/>
      <c r="BC1249" s="197"/>
      <c r="BD1249" s="197"/>
      <c r="BE1249" s="197"/>
      <c r="BF1249" s="197"/>
      <c r="BG1249" s="197"/>
      <c r="BH1249" s="197"/>
      <c r="BI1249" s="197"/>
      <c r="BJ1249" s="197"/>
      <c r="BK1249" s="197"/>
      <c r="BL1249" s="197"/>
      <c r="BM1249" s="197"/>
      <c r="BN1249" s="197"/>
      <c r="BO1249" s="197"/>
      <c r="BP1249" s="197"/>
      <c r="BQ1249" s="197"/>
      <c r="BR1249" s="197"/>
      <c r="BS1249" s="197"/>
      <c r="BT1249" s="197"/>
      <c r="BU1249" s="197"/>
      <c r="BV1249" s="197"/>
      <c r="BW1249" s="197"/>
      <c r="BX1249" s="197"/>
      <c r="BY1249" s="197"/>
      <c r="BZ1249" s="197"/>
      <c r="CA1249" s="197"/>
      <c r="CB1249" s="197"/>
      <c r="CC1249" s="197"/>
      <c r="CD1249" s="197"/>
      <c r="CE1249" s="197"/>
      <c r="CF1249" s="197"/>
      <c r="CG1249" s="197"/>
      <c r="CH1249" s="197"/>
      <c r="CI1249" s="197"/>
      <c r="CJ1249" s="197"/>
      <c r="CK1249" s="197"/>
      <c r="CL1249" s="197"/>
      <c r="CM1249" s="197"/>
      <c r="CN1249" s="197"/>
      <c r="CO1249" s="197"/>
      <c r="CP1249" s="197"/>
      <c r="CQ1249" s="197"/>
      <c r="CR1249" s="197"/>
      <c r="CS1249" s="197"/>
      <c r="CT1249" s="197"/>
      <c r="CU1249" s="197"/>
      <c r="CV1249" s="197"/>
      <c r="CW1249" s="197"/>
      <c r="CX1249" s="197"/>
      <c r="CY1249" s="197"/>
      <c r="CZ1249" s="197"/>
      <c r="DA1249" s="197"/>
      <c r="DB1249" s="197"/>
      <c r="DC1249" s="197"/>
      <c r="DD1249" s="197"/>
      <c r="DE1249" s="197"/>
      <c r="DF1249" s="197"/>
      <c r="DG1249" s="197"/>
      <c r="DH1249" s="197"/>
      <c r="DI1249" s="197"/>
      <c r="DJ1249" s="197"/>
      <c r="DK1249" s="197"/>
      <c r="DL1249" s="197"/>
      <c r="DM1249" s="197"/>
      <c r="DN1249" s="197"/>
      <c r="DO1249" s="197"/>
      <c r="DP1249" s="197"/>
      <c r="DQ1249" s="197"/>
      <c r="DR1249" s="197"/>
      <c r="DS1249" s="197"/>
      <c r="DT1249" s="197"/>
      <c r="DU1249" s="197"/>
      <c r="DV1249" s="197"/>
      <c r="DW1249" s="197"/>
      <c r="DX1249" s="197"/>
      <c r="DY1249" s="197"/>
      <c r="DZ1249" s="197"/>
      <c r="EA1249" s="10"/>
      <c r="EB1249" s="10"/>
      <c r="EC1249" s="10"/>
    </row>
    <row r="1250" spans="1:133" s="76" customFormat="1" ht="17" x14ac:dyDescent="0.2">
      <c r="A1250" s="100" t="str">
        <f>CONCATENATE(E1250," ",F1250)</f>
        <v>Mephitis mephitis</v>
      </c>
      <c r="B1250" s="69" t="s">
        <v>1656</v>
      </c>
      <c r="C1250" s="69" t="s">
        <v>1586</v>
      </c>
      <c r="D1250" s="69" t="s">
        <v>2334</v>
      </c>
      <c r="E1250" s="106" t="s">
        <v>1241</v>
      </c>
      <c r="F1250" s="106" t="s">
        <v>1242</v>
      </c>
      <c r="G1250" s="69">
        <v>933</v>
      </c>
      <c r="H1250" s="69">
        <v>611</v>
      </c>
      <c r="I1250" s="69" t="s">
        <v>1309</v>
      </c>
      <c r="J1250" s="8" t="s">
        <v>412</v>
      </c>
      <c r="K1250" s="69" t="s">
        <v>175</v>
      </c>
      <c r="L1250" s="175"/>
      <c r="M1250" s="99"/>
      <c r="N1250" s="61">
        <v>29.62</v>
      </c>
      <c r="O1250" s="61">
        <v>-98.37</v>
      </c>
      <c r="P1250" s="99">
        <v>126.402078446346</v>
      </c>
      <c r="Q1250" s="69" t="s">
        <v>129</v>
      </c>
      <c r="R1250" s="63" t="s">
        <v>2366</v>
      </c>
      <c r="S1250" s="69"/>
      <c r="T1250" s="69" t="s">
        <v>166</v>
      </c>
      <c r="U1250" s="63" t="s">
        <v>13</v>
      </c>
      <c r="V1250" s="63"/>
      <c r="W1250" s="105"/>
      <c r="X1250" s="61">
        <v>10.039999999999999</v>
      </c>
      <c r="Y1250" s="61">
        <v>4.96</v>
      </c>
      <c r="Z1250" s="63"/>
      <c r="AA1250" s="137"/>
      <c r="AB1250" s="135"/>
      <c r="AC1250" s="105"/>
      <c r="AD1250" s="9" t="s">
        <v>1661</v>
      </c>
      <c r="AE1250" s="63"/>
      <c r="AF1250" s="63"/>
      <c r="EA1250" s="10"/>
      <c r="EB1250" s="10"/>
      <c r="EC1250" s="10"/>
    </row>
    <row r="1251" spans="1:133" s="76" customFormat="1" ht="17" x14ac:dyDescent="0.2">
      <c r="A1251" s="100" t="str">
        <f>CONCATENATE(E1251," ",F1251)</f>
        <v>Mephitis mephitis</v>
      </c>
      <c r="B1251" s="69" t="s">
        <v>1656</v>
      </c>
      <c r="C1251" s="69" t="s">
        <v>1586</v>
      </c>
      <c r="D1251" s="69" t="s">
        <v>2334</v>
      </c>
      <c r="E1251" s="106" t="s">
        <v>1241</v>
      </c>
      <c r="F1251" s="106" t="s">
        <v>1242</v>
      </c>
      <c r="G1251" s="69">
        <v>933</v>
      </c>
      <c r="H1251" s="69">
        <v>766</v>
      </c>
      <c r="I1251" s="69" t="s">
        <v>1309</v>
      </c>
      <c r="J1251" s="8" t="s">
        <v>412</v>
      </c>
      <c r="K1251" s="69" t="s">
        <v>175</v>
      </c>
      <c r="L1251" s="175"/>
      <c r="M1251" s="99"/>
      <c r="N1251" s="61">
        <v>29.62</v>
      </c>
      <c r="O1251" s="61">
        <v>-98.37</v>
      </c>
      <c r="P1251" s="99">
        <v>126.402078446346</v>
      </c>
      <c r="Q1251" s="69" t="s">
        <v>129</v>
      </c>
      <c r="R1251" s="63" t="s">
        <v>2366</v>
      </c>
      <c r="S1251" s="69"/>
      <c r="T1251" s="69" t="s">
        <v>166</v>
      </c>
      <c r="U1251" s="63" t="s">
        <v>13</v>
      </c>
      <c r="V1251" s="63"/>
      <c r="W1251" s="105"/>
      <c r="X1251" s="61">
        <v>10.119999999999999</v>
      </c>
      <c r="Y1251" s="61">
        <v>4.66</v>
      </c>
      <c r="Z1251" s="63"/>
      <c r="AA1251" s="137"/>
      <c r="AB1251" s="135"/>
      <c r="AC1251" s="105"/>
      <c r="AD1251" s="9" t="s">
        <v>1661</v>
      </c>
      <c r="AE1251" s="190"/>
      <c r="AF1251" s="190"/>
      <c r="AG1251" s="197"/>
      <c r="AH1251" s="197"/>
      <c r="AI1251" s="197"/>
      <c r="AJ1251" s="197"/>
      <c r="AK1251" s="197"/>
      <c r="AL1251" s="197"/>
      <c r="AM1251" s="197"/>
      <c r="AN1251" s="197"/>
      <c r="AO1251" s="197"/>
      <c r="AP1251" s="197"/>
      <c r="AQ1251" s="197"/>
      <c r="AR1251" s="197"/>
      <c r="AS1251" s="197"/>
      <c r="AT1251" s="197"/>
      <c r="AU1251" s="197"/>
      <c r="AV1251" s="197"/>
      <c r="AW1251" s="197"/>
      <c r="AX1251" s="197"/>
      <c r="AY1251" s="197"/>
      <c r="AZ1251" s="197"/>
      <c r="BA1251" s="197"/>
      <c r="BB1251" s="197"/>
      <c r="BC1251" s="197"/>
      <c r="BD1251" s="197"/>
      <c r="BE1251" s="197"/>
      <c r="BF1251" s="197"/>
      <c r="BG1251" s="197"/>
      <c r="BH1251" s="197"/>
      <c r="BI1251" s="197"/>
      <c r="BJ1251" s="197"/>
      <c r="BK1251" s="197"/>
      <c r="BL1251" s="197"/>
      <c r="BM1251" s="197"/>
      <c r="BN1251" s="197"/>
      <c r="BO1251" s="197"/>
      <c r="BP1251" s="197"/>
      <c r="BQ1251" s="197"/>
      <c r="BR1251" s="197"/>
      <c r="BS1251" s="197"/>
      <c r="BT1251" s="197"/>
      <c r="BU1251" s="197"/>
      <c r="BV1251" s="197"/>
      <c r="BW1251" s="197"/>
      <c r="BX1251" s="197"/>
      <c r="BY1251" s="197"/>
      <c r="BZ1251" s="197"/>
      <c r="CA1251" s="197"/>
      <c r="CB1251" s="197"/>
      <c r="CC1251" s="197"/>
      <c r="CD1251" s="197"/>
      <c r="CE1251" s="197"/>
      <c r="CF1251" s="197"/>
      <c r="CG1251" s="197"/>
      <c r="CH1251" s="197"/>
      <c r="CI1251" s="197"/>
      <c r="CJ1251" s="197"/>
      <c r="CK1251" s="197"/>
      <c r="CL1251" s="197"/>
      <c r="CM1251" s="197"/>
      <c r="CN1251" s="197"/>
      <c r="CO1251" s="197"/>
      <c r="CP1251" s="197"/>
      <c r="CQ1251" s="197"/>
      <c r="CR1251" s="197"/>
      <c r="CS1251" s="197"/>
      <c r="CT1251" s="197"/>
      <c r="CU1251" s="197"/>
      <c r="CV1251" s="197"/>
      <c r="CW1251" s="197"/>
      <c r="CX1251" s="197"/>
      <c r="CY1251" s="197"/>
      <c r="CZ1251" s="197"/>
      <c r="DA1251" s="197"/>
      <c r="DB1251" s="197"/>
      <c r="DC1251" s="197"/>
      <c r="DD1251" s="197"/>
      <c r="DE1251" s="197"/>
      <c r="DF1251" s="197"/>
      <c r="DG1251" s="197"/>
      <c r="DH1251" s="197"/>
      <c r="DI1251" s="197"/>
      <c r="DJ1251" s="197"/>
      <c r="DK1251" s="197"/>
      <c r="DL1251" s="197"/>
      <c r="DM1251" s="197"/>
      <c r="DN1251" s="197"/>
      <c r="DO1251" s="197"/>
      <c r="DP1251" s="197"/>
      <c r="DQ1251" s="197"/>
      <c r="DR1251" s="197"/>
      <c r="DS1251" s="197"/>
      <c r="DT1251" s="197"/>
      <c r="DU1251" s="197"/>
      <c r="DV1251" s="197"/>
      <c r="DW1251" s="197"/>
      <c r="DX1251" s="197"/>
      <c r="DY1251" s="197"/>
      <c r="DZ1251" s="197"/>
      <c r="EA1251" s="10"/>
      <c r="EB1251" s="10"/>
      <c r="EC1251" s="10"/>
    </row>
    <row r="1252" spans="1:133" s="76" customFormat="1" ht="17" x14ac:dyDescent="0.2">
      <c r="A1252" s="100" t="str">
        <f>CONCATENATE(E1252," ",F1252)</f>
        <v>Mephitis mephitis</v>
      </c>
      <c r="B1252" s="69" t="s">
        <v>1656</v>
      </c>
      <c r="C1252" s="69" t="s">
        <v>1586</v>
      </c>
      <c r="D1252" s="69" t="s">
        <v>2334</v>
      </c>
      <c r="E1252" s="106" t="s">
        <v>1241</v>
      </c>
      <c r="F1252" s="106" t="s">
        <v>1242</v>
      </c>
      <c r="G1252" s="69">
        <v>933</v>
      </c>
      <c r="H1252" s="69">
        <v>3670</v>
      </c>
      <c r="I1252" s="69" t="s">
        <v>1309</v>
      </c>
      <c r="J1252" s="8" t="s">
        <v>412</v>
      </c>
      <c r="K1252" s="69" t="s">
        <v>175</v>
      </c>
      <c r="L1252" s="175"/>
      <c r="M1252" s="99"/>
      <c r="N1252" s="61">
        <v>29.62</v>
      </c>
      <c r="O1252" s="61">
        <v>-98.37</v>
      </c>
      <c r="P1252" s="99">
        <v>126.402078446346</v>
      </c>
      <c r="Q1252" s="69" t="s">
        <v>129</v>
      </c>
      <c r="R1252" s="63" t="s">
        <v>2366</v>
      </c>
      <c r="S1252" s="69"/>
      <c r="T1252" s="69" t="s">
        <v>171</v>
      </c>
      <c r="U1252" s="63" t="s">
        <v>13</v>
      </c>
      <c r="V1252" s="63"/>
      <c r="W1252" s="105"/>
      <c r="X1252" s="61">
        <v>10.73</v>
      </c>
      <c r="Y1252" s="61">
        <v>5.05</v>
      </c>
      <c r="Z1252" s="63"/>
      <c r="AA1252" s="137"/>
      <c r="AB1252" s="135"/>
      <c r="AC1252" s="105"/>
      <c r="AD1252" s="69" t="s">
        <v>1660</v>
      </c>
      <c r="AE1252" s="190"/>
      <c r="AF1252" s="190"/>
      <c r="AG1252" s="197"/>
      <c r="AH1252" s="197"/>
      <c r="AI1252" s="197"/>
      <c r="AJ1252" s="197"/>
      <c r="AK1252" s="197"/>
      <c r="AL1252" s="197"/>
      <c r="AM1252" s="197"/>
      <c r="AN1252" s="197"/>
      <c r="AO1252" s="197"/>
      <c r="AP1252" s="197"/>
      <c r="AQ1252" s="197"/>
      <c r="AR1252" s="197"/>
      <c r="AS1252" s="197"/>
      <c r="AT1252" s="197"/>
      <c r="AU1252" s="197"/>
      <c r="AV1252" s="197"/>
      <c r="AW1252" s="197"/>
      <c r="AX1252" s="197"/>
      <c r="AY1252" s="197"/>
      <c r="AZ1252" s="197"/>
      <c r="BA1252" s="197"/>
      <c r="BB1252" s="197"/>
      <c r="BC1252" s="197"/>
      <c r="BD1252" s="197"/>
      <c r="BE1252" s="197"/>
      <c r="BF1252" s="197"/>
      <c r="BG1252" s="197"/>
      <c r="BH1252" s="197"/>
      <c r="BI1252" s="197"/>
      <c r="BJ1252" s="197"/>
      <c r="BK1252" s="197"/>
      <c r="BL1252" s="197"/>
      <c r="BM1252" s="197"/>
      <c r="BN1252" s="197"/>
      <c r="BO1252" s="197"/>
      <c r="BP1252" s="197"/>
      <c r="BQ1252" s="197"/>
      <c r="BR1252" s="197"/>
      <c r="BS1252" s="197"/>
      <c r="BT1252" s="197"/>
      <c r="BU1252" s="197"/>
      <c r="BV1252" s="197"/>
      <c r="BW1252" s="197"/>
      <c r="BX1252" s="197"/>
      <c r="BY1252" s="197"/>
      <c r="BZ1252" s="197"/>
      <c r="CA1252" s="197"/>
      <c r="CB1252" s="197"/>
      <c r="CC1252" s="197"/>
      <c r="CD1252" s="197"/>
      <c r="CE1252" s="197"/>
      <c r="CF1252" s="197"/>
      <c r="CG1252" s="197"/>
      <c r="CH1252" s="197"/>
      <c r="CI1252" s="197"/>
      <c r="CJ1252" s="197"/>
      <c r="CK1252" s="197"/>
      <c r="CL1252" s="197"/>
      <c r="CM1252" s="197"/>
      <c r="CN1252" s="197"/>
      <c r="CO1252" s="197"/>
      <c r="CP1252" s="197"/>
      <c r="CQ1252" s="197"/>
      <c r="CR1252" s="197"/>
      <c r="CS1252" s="197"/>
      <c r="CT1252" s="197"/>
      <c r="CU1252" s="197"/>
      <c r="CV1252" s="197"/>
      <c r="CW1252" s="197"/>
      <c r="CX1252" s="197"/>
      <c r="CY1252" s="197"/>
      <c r="CZ1252" s="197"/>
      <c r="DA1252" s="197"/>
      <c r="DB1252" s="197"/>
      <c r="DC1252" s="197"/>
      <c r="DD1252" s="197"/>
      <c r="DE1252" s="197"/>
      <c r="DF1252" s="197"/>
      <c r="DG1252" s="197"/>
      <c r="DH1252" s="197"/>
      <c r="DI1252" s="197"/>
      <c r="DJ1252" s="197"/>
      <c r="DK1252" s="197"/>
      <c r="DL1252" s="197"/>
      <c r="DM1252" s="197"/>
      <c r="DN1252" s="197"/>
      <c r="DO1252" s="197"/>
      <c r="DP1252" s="197"/>
      <c r="DQ1252" s="197"/>
      <c r="DR1252" s="197"/>
      <c r="DS1252" s="197"/>
      <c r="DT1252" s="197"/>
      <c r="DU1252" s="197"/>
      <c r="DV1252" s="197"/>
      <c r="DW1252" s="197"/>
      <c r="DX1252" s="197"/>
      <c r="DY1252" s="197"/>
      <c r="DZ1252" s="197"/>
      <c r="EA1252" s="10"/>
      <c r="EB1252" s="10"/>
      <c r="EC1252" s="10"/>
    </row>
    <row r="1253" spans="1:133" s="76" customFormat="1" ht="17" x14ac:dyDescent="0.2">
      <c r="A1253" s="100" t="str">
        <f>CONCATENATE(E1253," ",F1253)</f>
        <v>Mephitis mephitis</v>
      </c>
      <c r="B1253" s="69" t="s">
        <v>1734</v>
      </c>
      <c r="C1253" s="63" t="s">
        <v>1586</v>
      </c>
      <c r="D1253" s="69" t="s">
        <v>2334</v>
      </c>
      <c r="E1253" s="106" t="s">
        <v>1241</v>
      </c>
      <c r="F1253" s="106" t="s">
        <v>1242</v>
      </c>
      <c r="G1253" s="69">
        <v>40540</v>
      </c>
      <c r="H1253" s="63">
        <v>71</v>
      </c>
      <c r="I1253" s="69" t="s">
        <v>599</v>
      </c>
      <c r="J1253" s="63" t="s">
        <v>600</v>
      </c>
      <c r="K1253" s="69" t="s">
        <v>175</v>
      </c>
      <c r="L1253" s="175"/>
      <c r="M1253" s="134"/>
      <c r="N1253" s="61">
        <v>30.59</v>
      </c>
      <c r="O1253" s="61">
        <v>-98.64</v>
      </c>
      <c r="P1253" s="63">
        <v>100.5</v>
      </c>
      <c r="Q1253" s="69" t="s">
        <v>207</v>
      </c>
      <c r="R1253" s="69" t="s">
        <v>2363</v>
      </c>
      <c r="S1253" s="69"/>
      <c r="T1253" s="63"/>
      <c r="U1253" s="63" t="s">
        <v>13</v>
      </c>
      <c r="V1253" s="63"/>
      <c r="W1253" s="63"/>
      <c r="X1253" s="119">
        <v>4.93</v>
      </c>
      <c r="Y1253" s="119">
        <v>4.63</v>
      </c>
      <c r="Z1253" s="69"/>
      <c r="AA1253" s="179"/>
      <c r="AB1253" s="98"/>
      <c r="AC1253" s="69"/>
      <c r="AD1253" s="69" t="s">
        <v>1735</v>
      </c>
      <c r="AE1253" s="63"/>
      <c r="AF1253" s="63"/>
    </row>
    <row r="1254" spans="1:133" s="76" customFormat="1" ht="17" x14ac:dyDescent="0.2">
      <c r="A1254" s="100" t="str">
        <f>CONCATENATE(E1254," ",F1254)</f>
        <v>Mephitis mephitis</v>
      </c>
      <c r="B1254" s="69" t="s">
        <v>1734</v>
      </c>
      <c r="C1254" s="63" t="s">
        <v>1586</v>
      </c>
      <c r="D1254" s="69" t="s">
        <v>2334</v>
      </c>
      <c r="E1254" s="106" t="s">
        <v>1241</v>
      </c>
      <c r="F1254" s="106" t="s">
        <v>1242</v>
      </c>
      <c r="G1254" s="69">
        <v>40540</v>
      </c>
      <c r="H1254" s="63">
        <v>69</v>
      </c>
      <c r="I1254" s="69" t="s">
        <v>599</v>
      </c>
      <c r="J1254" s="63" t="s">
        <v>600</v>
      </c>
      <c r="K1254" s="69" t="s">
        <v>175</v>
      </c>
      <c r="L1254" s="175"/>
      <c r="M1254" s="134"/>
      <c r="N1254" s="61">
        <v>30.59</v>
      </c>
      <c r="O1254" s="61">
        <v>-98.64</v>
      </c>
      <c r="P1254" s="63">
        <v>100.5</v>
      </c>
      <c r="Q1254" s="69" t="s">
        <v>154</v>
      </c>
      <c r="R1254" s="69" t="s">
        <v>2375</v>
      </c>
      <c r="S1254" s="69"/>
      <c r="T1254" s="63"/>
      <c r="U1254" s="63" t="s">
        <v>13</v>
      </c>
      <c r="V1254" s="63"/>
      <c r="W1254" s="63"/>
      <c r="X1254" s="119">
        <v>9.76</v>
      </c>
      <c r="Y1254" s="119">
        <v>7.43</v>
      </c>
      <c r="Z1254" s="69"/>
      <c r="AA1254" s="179"/>
      <c r="AB1254" s="98"/>
      <c r="AC1254" s="69"/>
      <c r="AD1254" s="9" t="s">
        <v>1739</v>
      </c>
      <c r="AE1254" s="63"/>
      <c r="AF1254" s="63"/>
    </row>
    <row r="1255" spans="1:133" s="76" customFormat="1" ht="17" x14ac:dyDescent="0.2">
      <c r="A1255" s="100" t="str">
        <f>CONCATENATE(E1255," ",F1255)</f>
        <v>Mephitis mephitis</v>
      </c>
      <c r="B1255" s="69" t="s">
        <v>1734</v>
      </c>
      <c r="C1255" s="63" t="s">
        <v>1586</v>
      </c>
      <c r="D1255" s="69" t="s">
        <v>2334</v>
      </c>
      <c r="E1255" s="106" t="s">
        <v>1241</v>
      </c>
      <c r="F1255" s="106" t="s">
        <v>1242</v>
      </c>
      <c r="G1255" s="69">
        <v>40540</v>
      </c>
      <c r="H1255" s="63">
        <v>70</v>
      </c>
      <c r="I1255" s="69" t="s">
        <v>599</v>
      </c>
      <c r="J1255" s="63" t="s">
        <v>600</v>
      </c>
      <c r="K1255" s="69" t="s">
        <v>175</v>
      </c>
      <c r="L1255" s="175"/>
      <c r="M1255" s="134"/>
      <c r="N1255" s="61">
        <v>30.59</v>
      </c>
      <c r="O1255" s="61">
        <v>-98.64</v>
      </c>
      <c r="P1255" s="63">
        <v>100.5</v>
      </c>
      <c r="Q1255" s="69" t="s">
        <v>1208</v>
      </c>
      <c r="R1255" s="69" t="s">
        <v>2388</v>
      </c>
      <c r="S1255" s="69"/>
      <c r="T1255" s="63"/>
      <c r="U1255" s="63" t="s">
        <v>13</v>
      </c>
      <c r="V1255" s="63"/>
      <c r="W1255" s="63"/>
      <c r="X1255" s="119">
        <v>6.27</v>
      </c>
      <c r="Y1255" s="119">
        <v>5.81</v>
      </c>
      <c r="Z1255" s="69"/>
      <c r="AA1255" s="179"/>
      <c r="AB1255" s="98"/>
      <c r="AC1255" s="69"/>
      <c r="AD1255" s="69" t="s">
        <v>1735</v>
      </c>
      <c r="AE1255" s="63"/>
      <c r="AF1255" s="63"/>
    </row>
    <row r="1256" spans="1:133" s="76" customFormat="1" ht="26" x14ac:dyDescent="0.2">
      <c r="A1256" s="100" t="str">
        <f>CONCATENATE(E1256," ",F1256)</f>
        <v>Mephitis mephitis</v>
      </c>
      <c r="B1256" s="9"/>
      <c r="C1256" s="69" t="s">
        <v>1586</v>
      </c>
      <c r="D1256" s="69" t="s">
        <v>2334</v>
      </c>
      <c r="E1256" s="2" t="s">
        <v>1241</v>
      </c>
      <c r="F1256" s="100" t="s">
        <v>1242</v>
      </c>
      <c r="G1256" s="9">
        <v>41172</v>
      </c>
      <c r="H1256" s="8">
        <v>222</v>
      </c>
      <c r="I1256" s="8" t="s">
        <v>942</v>
      </c>
      <c r="J1256" s="8" t="s">
        <v>1238</v>
      </c>
      <c r="K1256" s="63"/>
      <c r="L1256" s="175" t="s">
        <v>1240</v>
      </c>
      <c r="M1256" s="99"/>
      <c r="N1256" s="105"/>
      <c r="O1256" s="105"/>
      <c r="P1256" s="63"/>
      <c r="Q1256" s="69" t="s">
        <v>149</v>
      </c>
      <c r="R1256" s="69" t="s">
        <v>2364</v>
      </c>
      <c r="S1256" s="69"/>
      <c r="T1256" s="63" t="s">
        <v>171</v>
      </c>
      <c r="U1256" s="63" t="s">
        <v>13</v>
      </c>
      <c r="V1256" s="63"/>
      <c r="W1256" s="63"/>
      <c r="X1256" s="119">
        <v>9.73</v>
      </c>
      <c r="Y1256" s="119">
        <v>4.82</v>
      </c>
      <c r="Z1256" s="69"/>
      <c r="AA1256" s="179"/>
      <c r="AB1256" s="98"/>
      <c r="AC1256" s="9"/>
      <c r="AD1256" s="9" t="s">
        <v>1243</v>
      </c>
      <c r="AE1256" s="63"/>
      <c r="AF1256" s="63"/>
      <c r="BK1256" s="10"/>
      <c r="BL1256" s="10"/>
      <c r="BM1256" s="10"/>
      <c r="BN1256" s="10"/>
      <c r="BO1256" s="10"/>
      <c r="BP1256" s="10"/>
      <c r="BQ1256" s="10"/>
      <c r="BR1256" s="10"/>
      <c r="BS1256" s="10"/>
      <c r="BT1256" s="10"/>
      <c r="BU1256" s="10"/>
      <c r="BV1256" s="10"/>
      <c r="BW1256" s="10"/>
      <c r="BX1256" s="10"/>
      <c r="BY1256" s="10"/>
      <c r="BZ1256" s="10"/>
      <c r="CA1256" s="10"/>
      <c r="CB1256" s="10"/>
      <c r="CC1256" s="10"/>
      <c r="CD1256" s="10"/>
      <c r="CE1256" s="10"/>
      <c r="CF1256" s="10"/>
      <c r="CG1256" s="10"/>
      <c r="CH1256" s="10"/>
      <c r="CI1256" s="10"/>
      <c r="CJ1256" s="10"/>
      <c r="CK1256" s="10"/>
      <c r="CL1256" s="10"/>
      <c r="CM1256" s="10"/>
      <c r="CN1256" s="10"/>
      <c r="CO1256" s="10"/>
      <c r="CP1256" s="10"/>
      <c r="CQ1256" s="10"/>
      <c r="CR1256" s="10"/>
      <c r="CS1256" s="10"/>
      <c r="CT1256" s="10"/>
      <c r="CU1256" s="10"/>
      <c r="CV1256" s="10"/>
      <c r="CW1256" s="10"/>
      <c r="CX1256" s="10"/>
      <c r="CY1256" s="10"/>
      <c r="CZ1256" s="10"/>
      <c r="DA1256" s="10"/>
      <c r="DB1256" s="10"/>
      <c r="DC1256" s="10"/>
      <c r="DD1256" s="10"/>
      <c r="DE1256" s="10"/>
      <c r="DF1256" s="10"/>
      <c r="DG1256" s="10"/>
      <c r="DH1256" s="10"/>
      <c r="DI1256" s="10"/>
      <c r="DJ1256" s="10"/>
      <c r="DK1256" s="10"/>
      <c r="DL1256" s="10"/>
      <c r="DM1256" s="10"/>
      <c r="DN1256" s="10"/>
      <c r="DO1256" s="10"/>
      <c r="DP1256" s="10"/>
      <c r="DQ1256" s="10"/>
      <c r="DR1256" s="10"/>
      <c r="DS1256" s="10"/>
      <c r="DT1256" s="10"/>
      <c r="DU1256" s="10"/>
      <c r="DV1256" s="10"/>
      <c r="DW1256" s="10"/>
      <c r="DX1256" s="10"/>
      <c r="DY1256" s="10"/>
      <c r="DZ1256" s="10"/>
    </row>
    <row r="1257" spans="1:133" s="76" customFormat="1" ht="17" x14ac:dyDescent="0.2">
      <c r="A1257" s="100" t="str">
        <f>CONCATENATE(E1257," ",F1257)</f>
        <v>Mephitis mephitis</v>
      </c>
      <c r="B1257" s="69"/>
      <c r="C1257" s="63" t="s">
        <v>1586</v>
      </c>
      <c r="D1257" s="63" t="s">
        <v>2334</v>
      </c>
      <c r="E1257" s="172" t="s">
        <v>1241</v>
      </c>
      <c r="F1257" s="172" t="s">
        <v>1242</v>
      </c>
      <c r="G1257" s="63" t="s">
        <v>36</v>
      </c>
      <c r="H1257" s="63">
        <v>343</v>
      </c>
      <c r="I1257" s="63" t="s">
        <v>2408</v>
      </c>
      <c r="J1257" s="63"/>
      <c r="K1257" s="63" t="s">
        <v>1474</v>
      </c>
      <c r="L1257" s="175">
        <v>0</v>
      </c>
      <c r="M1257" s="63"/>
      <c r="N1257" s="63"/>
      <c r="O1257" s="63"/>
      <c r="P1257" s="63"/>
      <c r="Q1257" s="63" t="s">
        <v>207</v>
      </c>
      <c r="R1257" s="69" t="s">
        <v>2363</v>
      </c>
      <c r="S1257" s="63"/>
      <c r="T1257" s="63" t="s">
        <v>171</v>
      </c>
      <c r="U1257" s="63" t="s">
        <v>2409</v>
      </c>
      <c r="V1257" s="63"/>
      <c r="W1257" s="63"/>
      <c r="X1257" s="63">
        <v>9.1300000000000008</v>
      </c>
      <c r="Y1257" s="63"/>
      <c r="Z1257" s="63"/>
      <c r="AA1257" s="182"/>
      <c r="AB1257" s="61"/>
      <c r="AC1257" s="63" t="s">
        <v>2413</v>
      </c>
      <c r="AD1257" s="69"/>
      <c r="AE1257" s="63"/>
      <c r="AF1257" s="63"/>
    </row>
    <row r="1258" spans="1:133" s="76" customFormat="1" ht="17" x14ac:dyDescent="0.2">
      <c r="A1258" s="100" t="str">
        <f>CONCATENATE(E1258," ",F1258)</f>
        <v>Mephitis mephitis</v>
      </c>
      <c r="B1258" s="69"/>
      <c r="C1258" s="63" t="s">
        <v>1586</v>
      </c>
      <c r="D1258" s="63" t="s">
        <v>2334</v>
      </c>
      <c r="E1258" s="106" t="s">
        <v>1241</v>
      </c>
      <c r="F1258" s="106" t="s">
        <v>1242</v>
      </c>
      <c r="G1258" s="69" t="s">
        <v>36</v>
      </c>
      <c r="H1258" s="63">
        <v>1891</v>
      </c>
      <c r="I1258" s="69" t="s">
        <v>2408</v>
      </c>
      <c r="J1258" s="63"/>
      <c r="K1258" s="69" t="s">
        <v>1474</v>
      </c>
      <c r="L1258" s="175">
        <v>0</v>
      </c>
      <c r="M1258" s="134"/>
      <c r="N1258" s="105"/>
      <c r="O1258" s="105"/>
      <c r="P1258" s="63"/>
      <c r="Q1258" s="69" t="s">
        <v>207</v>
      </c>
      <c r="R1258" s="69" t="s">
        <v>2363</v>
      </c>
      <c r="S1258" s="69"/>
      <c r="T1258" s="63" t="s">
        <v>166</v>
      </c>
      <c r="U1258" s="63" t="s">
        <v>2409</v>
      </c>
      <c r="V1258" s="63"/>
      <c r="W1258" s="63"/>
      <c r="X1258" s="119">
        <v>9.4499999999999993</v>
      </c>
      <c r="Y1258" s="119"/>
      <c r="Z1258" s="69"/>
      <c r="AA1258" s="180"/>
      <c r="AB1258" s="98"/>
      <c r="AC1258" s="69" t="s">
        <v>2413</v>
      </c>
      <c r="AD1258" s="69"/>
      <c r="AE1258" s="63"/>
      <c r="AF1258" s="63"/>
    </row>
    <row r="1259" spans="1:133" s="76" customFormat="1" ht="34" x14ac:dyDescent="0.2">
      <c r="A1259" s="100" t="str">
        <f>CONCATENATE(E1259," ",F1259)</f>
        <v>Mephitis mephitis</v>
      </c>
      <c r="B1259" s="69"/>
      <c r="C1259" s="63" t="s">
        <v>1586</v>
      </c>
      <c r="D1259" s="63" t="s">
        <v>2334</v>
      </c>
      <c r="E1259" s="106" t="s">
        <v>1241</v>
      </c>
      <c r="F1259" s="106" t="s">
        <v>1242</v>
      </c>
      <c r="G1259" s="69" t="s">
        <v>36</v>
      </c>
      <c r="H1259" s="63">
        <v>2034</v>
      </c>
      <c r="I1259" s="69" t="s">
        <v>2443</v>
      </c>
      <c r="J1259" s="63"/>
      <c r="K1259" s="69" t="s">
        <v>1474</v>
      </c>
      <c r="L1259" s="175">
        <v>0</v>
      </c>
      <c r="M1259" s="134"/>
      <c r="N1259" s="105"/>
      <c r="O1259" s="105"/>
      <c r="P1259" s="63"/>
      <c r="Q1259" s="69" t="s">
        <v>207</v>
      </c>
      <c r="R1259" s="69" t="s">
        <v>2363</v>
      </c>
      <c r="S1259" s="69"/>
      <c r="T1259" s="63" t="s">
        <v>171</v>
      </c>
      <c r="U1259" s="63" t="s">
        <v>2409</v>
      </c>
      <c r="V1259" s="63"/>
      <c r="W1259" s="63"/>
      <c r="X1259" s="119">
        <v>8.25</v>
      </c>
      <c r="Y1259" s="119"/>
      <c r="Z1259" s="69"/>
      <c r="AA1259" s="180"/>
      <c r="AB1259" s="98"/>
      <c r="AC1259" s="69" t="s">
        <v>2445</v>
      </c>
      <c r="AD1259" s="69"/>
      <c r="AE1259" s="63"/>
      <c r="AF1259" s="63"/>
    </row>
    <row r="1260" spans="1:133" s="76" customFormat="1" ht="17" x14ac:dyDescent="0.2">
      <c r="A1260" s="100" t="str">
        <f>CONCATENATE(E1260," ",F1260)</f>
        <v>Mephitis mephitis</v>
      </c>
      <c r="B1260" s="69"/>
      <c r="C1260" s="63" t="s">
        <v>1586</v>
      </c>
      <c r="D1260" s="63" t="s">
        <v>2334</v>
      </c>
      <c r="E1260" s="106" t="s">
        <v>1241</v>
      </c>
      <c r="F1260" s="106" t="s">
        <v>1242</v>
      </c>
      <c r="G1260" s="69" t="s">
        <v>36</v>
      </c>
      <c r="H1260" s="63">
        <v>4893</v>
      </c>
      <c r="I1260" s="69" t="s">
        <v>2446</v>
      </c>
      <c r="J1260" s="63"/>
      <c r="K1260" s="69" t="s">
        <v>1474</v>
      </c>
      <c r="L1260" s="175">
        <v>1980</v>
      </c>
      <c r="M1260" s="134"/>
      <c r="N1260" s="105"/>
      <c r="O1260" s="105"/>
      <c r="P1260" s="63"/>
      <c r="Q1260" s="69" t="s">
        <v>207</v>
      </c>
      <c r="R1260" s="69" t="s">
        <v>2363</v>
      </c>
      <c r="S1260" s="69"/>
      <c r="T1260" s="63" t="s">
        <v>171</v>
      </c>
      <c r="U1260" s="63" t="s">
        <v>2409</v>
      </c>
      <c r="V1260" s="63"/>
      <c r="W1260" s="63"/>
      <c r="X1260" s="119">
        <v>9.5</v>
      </c>
      <c r="Y1260" s="119"/>
      <c r="Z1260" s="69"/>
      <c r="AA1260" s="180"/>
      <c r="AB1260" s="98"/>
      <c r="AC1260" s="69" t="s">
        <v>2411</v>
      </c>
      <c r="AD1260" s="69"/>
      <c r="AE1260" s="63"/>
      <c r="AF1260" s="63"/>
    </row>
    <row r="1261" spans="1:133" s="76" customFormat="1" ht="17" x14ac:dyDescent="0.2">
      <c r="A1261" s="100" t="str">
        <f>CONCATENATE(E1261," ",F1261)</f>
        <v>Mephitis mephitis</v>
      </c>
      <c r="B1261" s="69"/>
      <c r="C1261" s="63" t="s">
        <v>1586</v>
      </c>
      <c r="D1261" s="63" t="s">
        <v>2334</v>
      </c>
      <c r="E1261" s="106" t="s">
        <v>1241</v>
      </c>
      <c r="F1261" s="106" t="s">
        <v>1242</v>
      </c>
      <c r="G1261" s="69" t="s">
        <v>36</v>
      </c>
      <c r="H1261" s="63">
        <v>4894</v>
      </c>
      <c r="I1261" s="69" t="s">
        <v>2446</v>
      </c>
      <c r="J1261" s="63"/>
      <c r="K1261" s="69" t="s">
        <v>1474</v>
      </c>
      <c r="L1261" s="175">
        <v>1980</v>
      </c>
      <c r="M1261" s="134"/>
      <c r="N1261" s="105"/>
      <c r="O1261" s="105"/>
      <c r="P1261" s="63"/>
      <c r="Q1261" s="69" t="s">
        <v>207</v>
      </c>
      <c r="R1261" s="69" t="s">
        <v>2363</v>
      </c>
      <c r="S1261" s="69"/>
      <c r="T1261" s="63" t="s">
        <v>171</v>
      </c>
      <c r="U1261" s="63" t="s">
        <v>2409</v>
      </c>
      <c r="V1261" s="63"/>
      <c r="W1261" s="63"/>
      <c r="X1261" s="119">
        <v>9.14</v>
      </c>
      <c r="Y1261" s="119"/>
      <c r="Z1261" s="69"/>
      <c r="AA1261" s="180"/>
      <c r="AB1261" s="98"/>
      <c r="AC1261" s="69" t="s">
        <v>2411</v>
      </c>
      <c r="AD1261" s="69"/>
      <c r="AE1261" s="63"/>
      <c r="AF1261" s="63"/>
    </row>
    <row r="1262" spans="1:133" s="76" customFormat="1" ht="17" x14ac:dyDescent="0.2">
      <c r="A1262" s="100" t="str">
        <f>CONCATENATE(E1262," ",F1262)</f>
        <v>Mephitis mephitis</v>
      </c>
      <c r="B1262" s="69"/>
      <c r="C1262" s="63" t="s">
        <v>1586</v>
      </c>
      <c r="D1262" s="63" t="s">
        <v>2334</v>
      </c>
      <c r="E1262" s="106" t="s">
        <v>1241</v>
      </c>
      <c r="F1262" s="106" t="s">
        <v>1242</v>
      </c>
      <c r="G1262" s="69" t="s">
        <v>36</v>
      </c>
      <c r="H1262" s="63">
        <v>4895</v>
      </c>
      <c r="I1262" s="69" t="s">
        <v>2446</v>
      </c>
      <c r="J1262" s="63"/>
      <c r="K1262" s="69" t="s">
        <v>1474</v>
      </c>
      <c r="L1262" s="175">
        <v>1980</v>
      </c>
      <c r="M1262" s="134"/>
      <c r="N1262" s="105"/>
      <c r="O1262" s="105"/>
      <c r="P1262" s="63"/>
      <c r="Q1262" s="69" t="s">
        <v>207</v>
      </c>
      <c r="R1262" s="69" t="s">
        <v>2363</v>
      </c>
      <c r="S1262" s="69"/>
      <c r="T1262" s="63" t="s">
        <v>171</v>
      </c>
      <c r="U1262" s="63" t="s">
        <v>2409</v>
      </c>
      <c r="V1262" s="63"/>
      <c r="W1262" s="63"/>
      <c r="X1262" s="119">
        <v>8.74</v>
      </c>
      <c r="Y1262" s="119"/>
      <c r="Z1262" s="69"/>
      <c r="AA1262" s="180"/>
      <c r="AB1262" s="98"/>
      <c r="AC1262" s="69" t="s">
        <v>2411</v>
      </c>
      <c r="AD1262" s="69"/>
      <c r="AE1262" s="63"/>
      <c r="AF1262" s="63"/>
    </row>
    <row r="1263" spans="1:133" s="76" customFormat="1" ht="17" x14ac:dyDescent="0.2">
      <c r="A1263" s="100" t="str">
        <f>CONCATENATE(E1263," ",F1263)</f>
        <v>Mephitis mephitis</v>
      </c>
      <c r="B1263" s="69"/>
      <c r="C1263" s="63" t="s">
        <v>1586</v>
      </c>
      <c r="D1263" s="63" t="s">
        <v>2334</v>
      </c>
      <c r="E1263" s="106" t="s">
        <v>1241</v>
      </c>
      <c r="F1263" s="106" t="s">
        <v>1242</v>
      </c>
      <c r="G1263" s="69" t="s">
        <v>36</v>
      </c>
      <c r="H1263" s="63">
        <v>6297</v>
      </c>
      <c r="I1263" s="69" t="s">
        <v>2408</v>
      </c>
      <c r="J1263" s="63"/>
      <c r="K1263" s="69" t="s">
        <v>1474</v>
      </c>
      <c r="L1263" s="175" t="s">
        <v>2447</v>
      </c>
      <c r="M1263" s="134"/>
      <c r="N1263" s="105"/>
      <c r="O1263" s="105"/>
      <c r="P1263" s="63"/>
      <c r="Q1263" s="69" t="s">
        <v>207</v>
      </c>
      <c r="R1263" s="69" t="s">
        <v>2363</v>
      </c>
      <c r="S1263" s="69"/>
      <c r="T1263" s="63" t="s">
        <v>171</v>
      </c>
      <c r="U1263" s="63" t="s">
        <v>2409</v>
      </c>
      <c r="V1263" s="63"/>
      <c r="W1263" s="63"/>
      <c r="X1263" s="119">
        <v>9.48</v>
      </c>
      <c r="Y1263" s="119"/>
      <c r="Z1263" s="69"/>
      <c r="AA1263" s="180"/>
      <c r="AB1263" s="98"/>
      <c r="AC1263" s="69" t="s">
        <v>2413</v>
      </c>
      <c r="AD1263" s="69"/>
      <c r="AE1263" s="63"/>
      <c r="AF1263" s="63"/>
    </row>
    <row r="1264" spans="1:133" s="76" customFormat="1" ht="34" x14ac:dyDescent="0.2">
      <c r="A1264" s="100" t="str">
        <f>CONCATENATE(E1264," ",F1264)</f>
        <v>Mephitis mephitis</v>
      </c>
      <c r="B1264" s="69"/>
      <c r="C1264" s="63" t="s">
        <v>1586</v>
      </c>
      <c r="D1264" s="63" t="s">
        <v>2334</v>
      </c>
      <c r="E1264" s="106" t="s">
        <v>1241</v>
      </c>
      <c r="F1264" s="106" t="s">
        <v>1242</v>
      </c>
      <c r="G1264" s="69" t="s">
        <v>36</v>
      </c>
      <c r="H1264" s="63">
        <v>7312</v>
      </c>
      <c r="I1264" s="69" t="s">
        <v>2448</v>
      </c>
      <c r="J1264" s="63"/>
      <c r="K1264" s="69" t="s">
        <v>1474</v>
      </c>
      <c r="L1264" s="175">
        <v>1968</v>
      </c>
      <c r="M1264" s="134"/>
      <c r="N1264" s="105"/>
      <c r="O1264" s="105"/>
      <c r="P1264" s="63"/>
      <c r="Q1264" s="69" t="s">
        <v>207</v>
      </c>
      <c r="R1264" s="69" t="s">
        <v>2363</v>
      </c>
      <c r="S1264" s="69"/>
      <c r="T1264" s="63" t="s">
        <v>171</v>
      </c>
      <c r="U1264" s="63" t="s">
        <v>2409</v>
      </c>
      <c r="V1264" s="63"/>
      <c r="W1264" s="63"/>
      <c r="X1264" s="119">
        <v>9</v>
      </c>
      <c r="Y1264" s="119"/>
      <c r="Z1264" s="69"/>
      <c r="AA1264" s="180"/>
      <c r="AB1264" s="98"/>
      <c r="AC1264" s="69" t="s">
        <v>2411</v>
      </c>
      <c r="AD1264" s="69"/>
      <c r="AE1264" s="63"/>
      <c r="AF1264" s="63"/>
    </row>
    <row r="1265" spans="1:133" s="76" customFormat="1" ht="17" x14ac:dyDescent="0.2">
      <c r="A1265" s="100" t="str">
        <f>CONCATENATE(E1265," ",F1265)</f>
        <v>Mephitis mephitis</v>
      </c>
      <c r="B1265" s="69"/>
      <c r="C1265" s="63" t="s">
        <v>1586</v>
      </c>
      <c r="D1265" s="63" t="s">
        <v>2334</v>
      </c>
      <c r="E1265" s="106" t="s">
        <v>1241</v>
      </c>
      <c r="F1265" s="106" t="s">
        <v>1242</v>
      </c>
      <c r="G1265" s="69" t="s">
        <v>36</v>
      </c>
      <c r="H1265" s="63">
        <v>7440</v>
      </c>
      <c r="I1265" s="69" t="s">
        <v>2446</v>
      </c>
      <c r="J1265" s="63"/>
      <c r="K1265" s="69" t="s">
        <v>1474</v>
      </c>
      <c r="L1265" s="175">
        <v>1980</v>
      </c>
      <c r="M1265" s="134"/>
      <c r="N1265" s="105"/>
      <c r="O1265" s="105"/>
      <c r="P1265" s="63"/>
      <c r="Q1265" s="69" t="s">
        <v>207</v>
      </c>
      <c r="R1265" s="69" t="s">
        <v>2363</v>
      </c>
      <c r="S1265" s="69"/>
      <c r="T1265" s="63" t="s">
        <v>171</v>
      </c>
      <c r="U1265" s="63" t="s">
        <v>2409</v>
      </c>
      <c r="V1265" s="63"/>
      <c r="W1265" s="63"/>
      <c r="X1265" s="119">
        <v>9.69</v>
      </c>
      <c r="Y1265" s="119"/>
      <c r="Z1265" s="69"/>
      <c r="AA1265" s="180"/>
      <c r="AB1265" s="98"/>
      <c r="AC1265" s="69" t="s">
        <v>2413</v>
      </c>
      <c r="AD1265" s="69"/>
      <c r="AE1265" s="63"/>
      <c r="AF1265" s="63"/>
    </row>
    <row r="1266" spans="1:133" s="76" customFormat="1" ht="17" x14ac:dyDescent="0.2">
      <c r="A1266" s="100" t="str">
        <f>CONCATENATE(E1266," ",F1266)</f>
        <v>Mephitis mephitis</v>
      </c>
      <c r="B1266" s="69"/>
      <c r="C1266" s="63" t="s">
        <v>1586</v>
      </c>
      <c r="D1266" s="63" t="s">
        <v>2334</v>
      </c>
      <c r="E1266" s="172" t="s">
        <v>1241</v>
      </c>
      <c r="F1266" s="172" t="s">
        <v>1242</v>
      </c>
      <c r="G1266" s="63" t="s">
        <v>36</v>
      </c>
      <c r="H1266" s="63">
        <v>367</v>
      </c>
      <c r="I1266" s="63" t="s">
        <v>2408</v>
      </c>
      <c r="J1266" s="63"/>
      <c r="K1266" s="63" t="s">
        <v>1474</v>
      </c>
      <c r="L1266" s="175">
        <v>0</v>
      </c>
      <c r="M1266" s="63"/>
      <c r="N1266" s="63"/>
      <c r="O1266" s="63"/>
      <c r="P1266" s="63"/>
      <c r="Q1266" s="69" t="s">
        <v>2451</v>
      </c>
      <c r="R1266" s="69" t="s">
        <v>2389</v>
      </c>
      <c r="S1266" s="63"/>
      <c r="T1266" s="63" t="s">
        <v>335</v>
      </c>
      <c r="U1266" s="63" t="s">
        <v>2409</v>
      </c>
      <c r="V1266" s="63"/>
      <c r="W1266" s="63"/>
      <c r="X1266" s="63">
        <v>64.59</v>
      </c>
      <c r="Y1266" s="63"/>
      <c r="Z1266" s="63"/>
      <c r="AA1266" s="182"/>
      <c r="AB1266" s="61"/>
      <c r="AC1266" s="63" t="s">
        <v>2441</v>
      </c>
      <c r="AD1266" s="69"/>
      <c r="AE1266" s="63"/>
      <c r="AF1266" s="63"/>
    </row>
    <row r="1267" spans="1:133" s="76" customFormat="1" ht="34" x14ac:dyDescent="0.2">
      <c r="A1267" s="100" t="str">
        <f>CONCATENATE(E1267," ",F1267)</f>
        <v>Mephitis mephitis</v>
      </c>
      <c r="B1267" s="69"/>
      <c r="C1267" s="63" t="s">
        <v>1586</v>
      </c>
      <c r="D1267" s="63" t="s">
        <v>2334</v>
      </c>
      <c r="E1267" s="106" t="s">
        <v>1241</v>
      </c>
      <c r="F1267" s="106" t="s">
        <v>1242</v>
      </c>
      <c r="G1267" s="69" t="s">
        <v>36</v>
      </c>
      <c r="H1267" s="63">
        <v>2034</v>
      </c>
      <c r="I1267" s="69" t="s">
        <v>2443</v>
      </c>
      <c r="J1267" s="63"/>
      <c r="K1267" s="69" t="s">
        <v>1474</v>
      </c>
      <c r="L1267" s="175">
        <v>0</v>
      </c>
      <c r="M1267" s="134"/>
      <c r="N1267" s="105"/>
      <c r="O1267" s="105"/>
      <c r="P1267" s="63"/>
      <c r="Q1267" s="69" t="s">
        <v>2451</v>
      </c>
      <c r="R1267" s="69" t="s">
        <v>2389</v>
      </c>
      <c r="S1267" s="69"/>
      <c r="T1267" s="63" t="s">
        <v>335</v>
      </c>
      <c r="U1267" s="63" t="s">
        <v>2409</v>
      </c>
      <c r="V1267" s="63"/>
      <c r="W1267" s="63"/>
      <c r="X1267" s="119">
        <v>63.98</v>
      </c>
      <c r="Y1267" s="119"/>
      <c r="Z1267" s="69"/>
      <c r="AA1267" s="180"/>
      <c r="AB1267" s="98"/>
      <c r="AC1267" s="69" t="s">
        <v>2444</v>
      </c>
      <c r="AD1267" s="69"/>
      <c r="AE1267" s="63"/>
      <c r="AF1267" s="63"/>
    </row>
    <row r="1268" spans="1:133" s="76" customFormat="1" ht="17" x14ac:dyDescent="0.2">
      <c r="A1268" s="100" t="str">
        <f>CONCATENATE(E1268," ",F1268)</f>
        <v>Mephitis mephitis</v>
      </c>
      <c r="B1268" s="69"/>
      <c r="C1268" s="63" t="s">
        <v>1586</v>
      </c>
      <c r="D1268" s="63" t="s">
        <v>2334</v>
      </c>
      <c r="E1268" s="106" t="s">
        <v>1241</v>
      </c>
      <c r="F1268" s="106" t="s">
        <v>1242</v>
      </c>
      <c r="G1268" s="69" t="s">
        <v>36</v>
      </c>
      <c r="H1268" s="63">
        <v>4893</v>
      </c>
      <c r="I1268" s="69" t="s">
        <v>2446</v>
      </c>
      <c r="J1268" s="63"/>
      <c r="K1268" s="69" t="s">
        <v>1474</v>
      </c>
      <c r="L1268" s="175">
        <v>1980</v>
      </c>
      <c r="M1268" s="134"/>
      <c r="N1268" s="105"/>
      <c r="O1268" s="105"/>
      <c r="P1268" s="63"/>
      <c r="Q1268" s="69" t="s">
        <v>2451</v>
      </c>
      <c r="R1268" s="69" t="s">
        <v>2389</v>
      </c>
      <c r="S1268" s="69"/>
      <c r="T1268" s="63" t="s">
        <v>335</v>
      </c>
      <c r="U1268" s="63" t="s">
        <v>2409</v>
      </c>
      <c r="V1268" s="63"/>
      <c r="W1268" s="63"/>
      <c r="X1268" s="119">
        <v>65.02</v>
      </c>
      <c r="Y1268" s="119"/>
      <c r="Z1268" s="69"/>
      <c r="AA1268" s="180"/>
      <c r="AB1268" s="98"/>
      <c r="AC1268" s="69" t="s">
        <v>2410</v>
      </c>
      <c r="AD1268" s="69"/>
      <c r="AE1268" s="63"/>
      <c r="AF1268" s="63"/>
    </row>
    <row r="1269" spans="1:133" s="76" customFormat="1" ht="17" x14ac:dyDescent="0.2">
      <c r="A1269" s="100" t="str">
        <f>CONCATENATE(E1269," ",F1269)</f>
        <v>Mephitis mephitis</v>
      </c>
      <c r="B1269" s="69"/>
      <c r="C1269" s="63" t="s">
        <v>1586</v>
      </c>
      <c r="D1269" s="63" t="s">
        <v>2334</v>
      </c>
      <c r="E1269" s="106" t="s">
        <v>1241</v>
      </c>
      <c r="F1269" s="106" t="s">
        <v>1242</v>
      </c>
      <c r="G1269" s="69" t="s">
        <v>36</v>
      </c>
      <c r="H1269" s="63">
        <v>4894</v>
      </c>
      <c r="I1269" s="69" t="s">
        <v>2446</v>
      </c>
      <c r="J1269" s="63"/>
      <c r="K1269" s="69" t="s">
        <v>1474</v>
      </c>
      <c r="L1269" s="175">
        <v>1980</v>
      </c>
      <c r="M1269" s="134"/>
      <c r="N1269" s="105"/>
      <c r="O1269" s="105"/>
      <c r="P1269" s="63"/>
      <c r="Q1269" s="69" t="s">
        <v>2451</v>
      </c>
      <c r="R1269" s="69" t="s">
        <v>2389</v>
      </c>
      <c r="S1269" s="69"/>
      <c r="T1269" s="63" t="s">
        <v>335</v>
      </c>
      <c r="U1269" s="63" t="s">
        <v>2409</v>
      </c>
      <c r="V1269" s="63"/>
      <c r="W1269" s="63"/>
      <c r="X1269" s="119">
        <v>71.42</v>
      </c>
      <c r="Y1269" s="119"/>
      <c r="Z1269" s="69"/>
      <c r="AA1269" s="180"/>
      <c r="AB1269" s="98"/>
      <c r="AC1269" s="69" t="s">
        <v>2410</v>
      </c>
      <c r="AD1269" s="69"/>
      <c r="AE1269" s="63"/>
      <c r="AF1269" s="63"/>
    </row>
    <row r="1270" spans="1:133" s="76" customFormat="1" ht="17" x14ac:dyDescent="0.2">
      <c r="A1270" s="100" t="str">
        <f>CONCATENATE(E1270," ",F1270)</f>
        <v>Mephitis mephitis</v>
      </c>
      <c r="B1270" s="69"/>
      <c r="C1270" s="63" t="s">
        <v>1586</v>
      </c>
      <c r="D1270" s="63" t="s">
        <v>2334</v>
      </c>
      <c r="E1270" s="106" t="s">
        <v>1241</v>
      </c>
      <c r="F1270" s="106" t="s">
        <v>1242</v>
      </c>
      <c r="G1270" s="69" t="s">
        <v>36</v>
      </c>
      <c r="H1270" s="63">
        <v>4895</v>
      </c>
      <c r="I1270" s="69" t="s">
        <v>2446</v>
      </c>
      <c r="J1270" s="63"/>
      <c r="K1270" s="69" t="s">
        <v>1474</v>
      </c>
      <c r="L1270" s="175">
        <v>1980</v>
      </c>
      <c r="M1270" s="134"/>
      <c r="N1270" s="105"/>
      <c r="O1270" s="105"/>
      <c r="P1270" s="63"/>
      <c r="Q1270" s="69" t="s">
        <v>2451</v>
      </c>
      <c r="R1270" s="69" t="s">
        <v>2389</v>
      </c>
      <c r="S1270" s="69"/>
      <c r="T1270" s="63" t="s">
        <v>335</v>
      </c>
      <c r="U1270" s="63" t="s">
        <v>2409</v>
      </c>
      <c r="V1270" s="63"/>
      <c r="W1270" s="63"/>
      <c r="X1270" s="119">
        <v>66.849999999999994</v>
      </c>
      <c r="Y1270" s="119"/>
      <c r="Z1270" s="69"/>
      <c r="AA1270" s="180"/>
      <c r="AB1270" s="98"/>
      <c r="AC1270" s="69" t="s">
        <v>2410</v>
      </c>
      <c r="AD1270" s="69"/>
      <c r="AE1270" s="63"/>
      <c r="AF1270" s="63"/>
    </row>
    <row r="1271" spans="1:133" s="76" customFormat="1" ht="34" x14ac:dyDescent="0.2">
      <c r="A1271" s="100" t="str">
        <f>CONCATENATE(E1271," ",F1271)</f>
        <v>Mephitis mephitis</v>
      </c>
      <c r="B1271" s="69"/>
      <c r="C1271" s="63" t="s">
        <v>1586</v>
      </c>
      <c r="D1271" s="63" t="s">
        <v>2334</v>
      </c>
      <c r="E1271" s="106" t="s">
        <v>1241</v>
      </c>
      <c r="F1271" s="106" t="s">
        <v>1242</v>
      </c>
      <c r="G1271" s="69" t="s">
        <v>36</v>
      </c>
      <c r="H1271" s="63">
        <v>7312</v>
      </c>
      <c r="I1271" s="69" t="s">
        <v>2448</v>
      </c>
      <c r="J1271" s="63"/>
      <c r="K1271" s="69" t="s">
        <v>1474</v>
      </c>
      <c r="L1271" s="175">
        <v>1968</v>
      </c>
      <c r="M1271" s="134"/>
      <c r="N1271" s="105"/>
      <c r="O1271" s="105"/>
      <c r="P1271" s="63"/>
      <c r="Q1271" s="69" t="s">
        <v>2451</v>
      </c>
      <c r="R1271" s="69" t="s">
        <v>2389</v>
      </c>
      <c r="S1271" s="69"/>
      <c r="T1271" s="63" t="s">
        <v>335</v>
      </c>
      <c r="U1271" s="63" t="s">
        <v>2409</v>
      </c>
      <c r="V1271" s="63"/>
      <c r="W1271" s="63"/>
      <c r="X1271" s="119">
        <v>68.489999999999995</v>
      </c>
      <c r="Y1271" s="119"/>
      <c r="Z1271" s="69"/>
      <c r="AA1271" s="180"/>
      <c r="AB1271" s="98"/>
      <c r="AC1271" s="69" t="s">
        <v>2410</v>
      </c>
      <c r="AD1271" s="69"/>
      <c r="AE1271" s="63"/>
      <c r="AF1271" s="63"/>
    </row>
    <row r="1272" spans="1:133" s="76" customFormat="1" ht="17" x14ac:dyDescent="0.2">
      <c r="A1272" s="100" t="str">
        <f>CONCATENATE(E1272," ",F1272)</f>
        <v>Mephitis mephitis</v>
      </c>
      <c r="B1272" s="69"/>
      <c r="C1272" s="63" t="s">
        <v>1586</v>
      </c>
      <c r="D1272" s="63" t="s">
        <v>2334</v>
      </c>
      <c r="E1272" s="106" t="s">
        <v>1241</v>
      </c>
      <c r="F1272" s="106" t="s">
        <v>1242</v>
      </c>
      <c r="G1272" s="69" t="s">
        <v>36</v>
      </c>
      <c r="H1272" s="63">
        <v>367</v>
      </c>
      <c r="I1272" s="69" t="s">
        <v>2408</v>
      </c>
      <c r="J1272" s="63"/>
      <c r="K1272" s="69" t="s">
        <v>1474</v>
      </c>
      <c r="L1272" s="175">
        <v>0</v>
      </c>
      <c r="M1272" s="134"/>
      <c r="N1272" s="105"/>
      <c r="O1272" s="105"/>
      <c r="P1272" s="63"/>
      <c r="Q1272" s="69" t="s">
        <v>154</v>
      </c>
      <c r="R1272" s="69" t="s">
        <v>2375</v>
      </c>
      <c r="S1272" s="69"/>
      <c r="T1272" s="63" t="s">
        <v>166</v>
      </c>
      <c r="U1272" s="63" t="s">
        <v>2409</v>
      </c>
      <c r="V1272" s="63"/>
      <c r="W1272" s="63"/>
      <c r="X1272" s="119">
        <v>7.19</v>
      </c>
      <c r="Y1272" s="119"/>
      <c r="Z1272" s="69"/>
      <c r="AA1272" s="180"/>
      <c r="AB1272" s="98"/>
      <c r="AC1272" s="69" t="s">
        <v>2442</v>
      </c>
      <c r="AD1272" s="69"/>
      <c r="AE1272" s="63"/>
      <c r="AF1272" s="63"/>
    </row>
    <row r="1273" spans="1:133" s="76" customFormat="1" ht="17" x14ac:dyDescent="0.2">
      <c r="A1273" s="100" t="str">
        <f>CONCATENATE(E1273," ",F1273)</f>
        <v>Spilogale putorius</v>
      </c>
      <c r="B1273" s="69" t="s">
        <v>1734</v>
      </c>
      <c r="C1273" s="63" t="s">
        <v>1586</v>
      </c>
      <c r="D1273" s="63" t="s">
        <v>2334</v>
      </c>
      <c r="E1273" s="106" t="s">
        <v>1745</v>
      </c>
      <c r="F1273" s="106" t="s">
        <v>1746</v>
      </c>
      <c r="G1273" s="69">
        <v>40540</v>
      </c>
      <c r="H1273" s="63" t="s">
        <v>1747</v>
      </c>
      <c r="I1273" s="69" t="s">
        <v>599</v>
      </c>
      <c r="J1273" s="63" t="s">
        <v>600</v>
      </c>
      <c r="K1273" s="69" t="s">
        <v>175</v>
      </c>
      <c r="L1273" s="175"/>
      <c r="M1273" s="134"/>
      <c r="N1273" s="61">
        <v>30.59</v>
      </c>
      <c r="O1273" s="61">
        <v>-98.64</v>
      </c>
      <c r="P1273" s="63">
        <v>100.5</v>
      </c>
      <c r="Q1273" s="69" t="s">
        <v>207</v>
      </c>
      <c r="R1273" s="69" t="s">
        <v>2363</v>
      </c>
      <c r="S1273" s="69"/>
      <c r="T1273" s="63" t="s">
        <v>171</v>
      </c>
      <c r="U1273" s="63" t="s">
        <v>13</v>
      </c>
      <c r="V1273" s="63"/>
      <c r="W1273" s="63"/>
      <c r="X1273" s="119">
        <v>8</v>
      </c>
      <c r="Y1273" s="119">
        <v>3.19</v>
      </c>
      <c r="Z1273" s="69"/>
      <c r="AA1273" s="179"/>
      <c r="AB1273" s="98"/>
      <c r="AC1273" s="69"/>
      <c r="AD1273" s="69" t="s">
        <v>1735</v>
      </c>
      <c r="AE1273" s="63"/>
      <c r="AF1273" s="63"/>
    </row>
    <row r="1274" spans="1:133" s="76" customFormat="1" ht="17" x14ac:dyDescent="0.2">
      <c r="A1274" s="100" t="str">
        <f>CONCATENATE(E1274," ",F1274)</f>
        <v>Spilogale putorius</v>
      </c>
      <c r="B1274" s="69" t="s">
        <v>1734</v>
      </c>
      <c r="C1274" s="63" t="s">
        <v>1586</v>
      </c>
      <c r="D1274" s="63" t="s">
        <v>2334</v>
      </c>
      <c r="E1274" s="106" t="s">
        <v>1745</v>
      </c>
      <c r="F1274" s="106" t="s">
        <v>1746</v>
      </c>
      <c r="G1274" s="69">
        <v>40540</v>
      </c>
      <c r="H1274" s="63" t="s">
        <v>1748</v>
      </c>
      <c r="I1274" s="69" t="s">
        <v>599</v>
      </c>
      <c r="J1274" s="63" t="s">
        <v>600</v>
      </c>
      <c r="K1274" s="69" t="s">
        <v>175</v>
      </c>
      <c r="L1274" s="175"/>
      <c r="M1274" s="134"/>
      <c r="N1274" s="61">
        <v>30.59</v>
      </c>
      <c r="O1274" s="61">
        <v>-98.64</v>
      </c>
      <c r="P1274" s="63">
        <v>100.5</v>
      </c>
      <c r="Q1274" s="69" t="s">
        <v>207</v>
      </c>
      <c r="R1274" s="69" t="s">
        <v>2363</v>
      </c>
      <c r="S1274" s="69"/>
      <c r="T1274" s="63" t="s">
        <v>171</v>
      </c>
      <c r="U1274" s="63" t="s">
        <v>13</v>
      </c>
      <c r="V1274" s="63"/>
      <c r="W1274" s="63"/>
      <c r="X1274" s="119">
        <v>7.73</v>
      </c>
      <c r="Y1274" s="119">
        <v>3.07</v>
      </c>
      <c r="Z1274" s="69"/>
      <c r="AA1274" s="179"/>
      <c r="AB1274" s="98"/>
      <c r="AC1274" s="69"/>
      <c r="AD1274" s="69" t="s">
        <v>1735</v>
      </c>
      <c r="AE1274" s="63"/>
      <c r="AF1274" s="63"/>
    </row>
    <row r="1275" spans="1:133" s="76" customFormat="1" ht="17" x14ac:dyDescent="0.2">
      <c r="A1275" s="100" t="str">
        <f>CONCATENATE(E1275," ",F1275)</f>
        <v>Spilogale putorius</v>
      </c>
      <c r="B1275" s="69" t="s">
        <v>1734</v>
      </c>
      <c r="C1275" s="63" t="s">
        <v>1586</v>
      </c>
      <c r="D1275" s="63" t="s">
        <v>2334</v>
      </c>
      <c r="E1275" s="106" t="s">
        <v>1745</v>
      </c>
      <c r="F1275" s="106" t="s">
        <v>1746</v>
      </c>
      <c r="G1275" s="69">
        <v>40540</v>
      </c>
      <c r="H1275" s="63" t="s">
        <v>1749</v>
      </c>
      <c r="I1275" s="69" t="s">
        <v>599</v>
      </c>
      <c r="J1275" s="63" t="s">
        <v>600</v>
      </c>
      <c r="K1275" s="69" t="s">
        <v>175</v>
      </c>
      <c r="L1275" s="175"/>
      <c r="M1275" s="134"/>
      <c r="N1275" s="61">
        <v>30.59</v>
      </c>
      <c r="O1275" s="61">
        <v>-98.64</v>
      </c>
      <c r="P1275" s="63">
        <v>100.5</v>
      </c>
      <c r="Q1275" s="69" t="s">
        <v>207</v>
      </c>
      <c r="R1275" s="69" t="s">
        <v>2363</v>
      </c>
      <c r="S1275" s="69"/>
      <c r="T1275" s="63" t="s">
        <v>166</v>
      </c>
      <c r="U1275" s="63" t="s">
        <v>13</v>
      </c>
      <c r="V1275" s="63"/>
      <c r="W1275" s="63"/>
      <c r="X1275" s="119">
        <v>7.17</v>
      </c>
      <c r="Y1275" s="119">
        <v>3.14</v>
      </c>
      <c r="Z1275" s="69"/>
      <c r="AA1275" s="179"/>
      <c r="AB1275" s="98"/>
      <c r="AC1275" s="69"/>
      <c r="AD1275" s="69" t="s">
        <v>1735</v>
      </c>
      <c r="AE1275" s="63"/>
      <c r="AF1275" s="63"/>
    </row>
    <row r="1276" spans="1:133" s="76" customFormat="1" ht="17" x14ac:dyDescent="0.2">
      <c r="A1276" s="100" t="str">
        <f>CONCATENATE(E1276," ",F1276)</f>
        <v>Spilogale putorius</v>
      </c>
      <c r="B1276" s="69" t="s">
        <v>1734</v>
      </c>
      <c r="C1276" s="63" t="s">
        <v>1586</v>
      </c>
      <c r="D1276" s="63" t="s">
        <v>2334</v>
      </c>
      <c r="E1276" s="106" t="s">
        <v>1745</v>
      </c>
      <c r="F1276" s="106" t="s">
        <v>1746</v>
      </c>
      <c r="G1276" s="69">
        <v>40540</v>
      </c>
      <c r="H1276" s="63" t="s">
        <v>1750</v>
      </c>
      <c r="I1276" s="69" t="s">
        <v>599</v>
      </c>
      <c r="J1276" s="63" t="s">
        <v>600</v>
      </c>
      <c r="K1276" s="69" t="s">
        <v>175</v>
      </c>
      <c r="L1276" s="175"/>
      <c r="M1276" s="134"/>
      <c r="N1276" s="61">
        <v>30.59</v>
      </c>
      <c r="O1276" s="61">
        <v>-98.64</v>
      </c>
      <c r="P1276" s="63">
        <v>100.5</v>
      </c>
      <c r="Q1276" s="69" t="s">
        <v>207</v>
      </c>
      <c r="R1276" s="69" t="s">
        <v>2363</v>
      </c>
      <c r="S1276" s="69"/>
      <c r="T1276" s="63" t="s">
        <v>166</v>
      </c>
      <c r="U1276" s="63" t="s">
        <v>13</v>
      </c>
      <c r="V1276" s="63"/>
      <c r="W1276" s="63"/>
      <c r="X1276" s="119">
        <v>7.02</v>
      </c>
      <c r="Y1276" s="119">
        <v>3.33</v>
      </c>
      <c r="Z1276" s="69"/>
      <c r="AA1276" s="179"/>
      <c r="AB1276" s="98"/>
      <c r="AC1276" s="69"/>
      <c r="AD1276" s="69" t="s">
        <v>1735</v>
      </c>
      <c r="AE1276" s="63"/>
      <c r="AF1276" s="63"/>
    </row>
    <row r="1277" spans="1:133" s="76" customFormat="1" ht="17" x14ac:dyDescent="0.2">
      <c r="A1277" s="100" t="str">
        <f>CONCATENATE(E1277," ",F1277)</f>
        <v>Taxidea taxus</v>
      </c>
      <c r="B1277" s="189" t="s">
        <v>1261</v>
      </c>
      <c r="C1277" s="192" t="s">
        <v>1586</v>
      </c>
      <c r="D1277" s="192" t="s">
        <v>2350</v>
      </c>
      <c r="E1277" s="198" t="s">
        <v>2006</v>
      </c>
      <c r="F1277" s="198" t="s">
        <v>2230</v>
      </c>
      <c r="G1277" s="192">
        <v>43133</v>
      </c>
      <c r="H1277" s="192">
        <v>213</v>
      </c>
      <c r="I1277" s="192" t="s">
        <v>546</v>
      </c>
      <c r="J1277" s="63" t="s">
        <v>1056</v>
      </c>
      <c r="K1277" s="192" t="s">
        <v>470</v>
      </c>
      <c r="L1277" s="191"/>
      <c r="M1277" s="192"/>
      <c r="N1277" s="192"/>
      <c r="O1277" s="192"/>
      <c r="P1277" s="192"/>
      <c r="Q1277" s="192" t="s">
        <v>207</v>
      </c>
      <c r="R1277" s="69" t="s">
        <v>2363</v>
      </c>
      <c r="S1277" s="192"/>
      <c r="T1277" s="192" t="s">
        <v>171</v>
      </c>
      <c r="U1277" s="192" t="s">
        <v>13</v>
      </c>
      <c r="V1277" s="192"/>
      <c r="W1277" s="192"/>
      <c r="X1277" s="192">
        <v>14.67</v>
      </c>
      <c r="Y1277" s="192">
        <v>6.65</v>
      </c>
      <c r="Z1277" s="192"/>
      <c r="AA1277" s="200"/>
      <c r="AB1277" s="194"/>
      <c r="AC1277" s="192"/>
      <c r="AD1277" s="189" t="s">
        <v>2231</v>
      </c>
      <c r="AE1277" s="63"/>
      <c r="AF1277" s="63"/>
    </row>
    <row r="1278" spans="1:133" s="76" customFormat="1" ht="17" x14ac:dyDescent="0.2">
      <c r="A1278" s="100" t="str">
        <f>CONCATENATE(E1278," ",F1278)</f>
        <v>Taxidea taxus</v>
      </c>
      <c r="B1278" s="189" t="s">
        <v>1261</v>
      </c>
      <c r="C1278" s="192" t="s">
        <v>1586</v>
      </c>
      <c r="D1278" s="192" t="s">
        <v>2350</v>
      </c>
      <c r="E1278" s="198" t="s">
        <v>2006</v>
      </c>
      <c r="F1278" s="198" t="s">
        <v>2230</v>
      </c>
      <c r="G1278" s="192">
        <v>43133</v>
      </c>
      <c r="H1278" s="192">
        <v>260</v>
      </c>
      <c r="I1278" s="192" t="s">
        <v>546</v>
      </c>
      <c r="J1278" s="63" t="s">
        <v>1056</v>
      </c>
      <c r="K1278" s="192" t="s">
        <v>470</v>
      </c>
      <c r="L1278" s="191" t="s">
        <v>2238</v>
      </c>
      <c r="M1278" s="192"/>
      <c r="N1278" s="192"/>
      <c r="O1278" s="192"/>
      <c r="P1278" s="192"/>
      <c r="Q1278" s="192" t="s">
        <v>207</v>
      </c>
      <c r="R1278" s="69" t="s">
        <v>2363</v>
      </c>
      <c r="S1278" s="192"/>
      <c r="T1278" s="192" t="s">
        <v>166</v>
      </c>
      <c r="U1278" s="192" t="s">
        <v>13</v>
      </c>
      <c r="V1278" s="192"/>
      <c r="W1278" s="192"/>
      <c r="X1278" s="192">
        <v>12.67</v>
      </c>
      <c r="Y1278" s="192">
        <v>6.09</v>
      </c>
      <c r="Z1278" s="192"/>
      <c r="AA1278" s="200"/>
      <c r="AB1278" s="194"/>
      <c r="AC1278" s="192"/>
      <c r="AD1278" s="189" t="s">
        <v>2239</v>
      </c>
      <c r="AE1278" s="63"/>
      <c r="AF1278" s="63"/>
    </row>
    <row r="1279" spans="1:133" s="76" customFormat="1" ht="17" x14ac:dyDescent="0.2">
      <c r="A1279" s="100" t="str">
        <f>CONCATENATE(E1279," ",F1279)</f>
        <v>Bassariscus astutus</v>
      </c>
      <c r="B1279" s="69" t="s">
        <v>1815</v>
      </c>
      <c r="C1279" s="69" t="s">
        <v>1586</v>
      </c>
      <c r="D1279" s="69" t="s">
        <v>2331</v>
      </c>
      <c r="E1279" s="106" t="s">
        <v>2007</v>
      </c>
      <c r="F1279" s="106" t="s">
        <v>2008</v>
      </c>
      <c r="G1279" s="69">
        <v>908</v>
      </c>
      <c r="H1279" s="69">
        <v>4432</v>
      </c>
      <c r="I1279" s="69" t="s">
        <v>100</v>
      </c>
      <c r="J1279" s="8" t="s">
        <v>391</v>
      </c>
      <c r="K1279" s="69"/>
      <c r="L1279" s="175" t="s">
        <v>1413</v>
      </c>
      <c r="M1279" s="99"/>
      <c r="N1279" s="107"/>
      <c r="O1279" s="107"/>
      <c r="P1279" s="69"/>
      <c r="Q1279" s="69" t="s">
        <v>207</v>
      </c>
      <c r="R1279" s="69" t="s">
        <v>2363</v>
      </c>
      <c r="S1279" s="69"/>
      <c r="T1279" s="69" t="s">
        <v>171</v>
      </c>
      <c r="U1279" s="63" t="s">
        <v>13</v>
      </c>
      <c r="V1279" s="63"/>
      <c r="W1279" s="105"/>
      <c r="X1279" s="61">
        <v>7.87</v>
      </c>
      <c r="Y1279" s="61">
        <v>3.76</v>
      </c>
      <c r="Z1279" s="63"/>
      <c r="AA1279" s="137"/>
      <c r="AB1279" s="135"/>
      <c r="AC1279" s="105"/>
      <c r="AD1279" s="9" t="s">
        <v>2009</v>
      </c>
      <c r="AE1279" s="63"/>
      <c r="AF1279" s="63"/>
      <c r="EA1279" s="84"/>
      <c r="EB1279" s="84"/>
      <c r="EC1279" s="84"/>
    </row>
    <row r="1280" spans="1:133" s="76" customFormat="1" ht="280" x14ac:dyDescent="0.2">
      <c r="A1280" s="100" t="str">
        <f>CONCATENATE(E1280," ",F1280)</f>
        <v>Bassariscus astutus</v>
      </c>
      <c r="B1280" s="69"/>
      <c r="C1280" s="69" t="s">
        <v>1586</v>
      </c>
      <c r="D1280" s="69" t="s">
        <v>2331</v>
      </c>
      <c r="E1280" s="106" t="s">
        <v>2007</v>
      </c>
      <c r="F1280" s="106" t="s">
        <v>2008</v>
      </c>
      <c r="G1280" s="69" t="s">
        <v>36</v>
      </c>
      <c r="H1280" s="69">
        <v>365</v>
      </c>
      <c r="I1280" s="69" t="s">
        <v>2408</v>
      </c>
      <c r="J1280" s="8"/>
      <c r="K1280" s="69" t="s">
        <v>1474</v>
      </c>
      <c r="L1280" s="175">
        <v>0</v>
      </c>
      <c r="M1280" s="99"/>
      <c r="N1280" s="61"/>
      <c r="O1280" s="61"/>
      <c r="P1280" s="99"/>
      <c r="Q1280" s="69" t="s">
        <v>207</v>
      </c>
      <c r="R1280" s="69" t="s">
        <v>2363</v>
      </c>
      <c r="S1280" s="69"/>
      <c r="T1280" s="69" t="s">
        <v>171</v>
      </c>
      <c r="U1280" s="63" t="s">
        <v>2409</v>
      </c>
      <c r="V1280" s="63"/>
      <c r="W1280" s="105"/>
      <c r="X1280" s="61">
        <v>7.6</v>
      </c>
      <c r="Y1280" s="61"/>
      <c r="Z1280" s="63"/>
      <c r="AA1280" s="137"/>
      <c r="AB1280" s="135"/>
      <c r="AC1280" s="105" t="s">
        <v>2411</v>
      </c>
      <c r="AD1280" s="69"/>
      <c r="AE1280" s="63"/>
      <c r="AF1280" s="63"/>
    </row>
    <row r="1281" spans="1:133" s="76" customFormat="1" ht="95" x14ac:dyDescent="0.2">
      <c r="A1281" s="100" t="str">
        <f>CONCATENATE(E1281," ",F1281)</f>
        <v>Bassariscus astutus</v>
      </c>
      <c r="B1281" s="69"/>
      <c r="C1281" s="69" t="s">
        <v>1586</v>
      </c>
      <c r="D1281" s="69" t="s">
        <v>2331</v>
      </c>
      <c r="E1281" s="106" t="s">
        <v>2007</v>
      </c>
      <c r="F1281" s="106" t="s">
        <v>2008</v>
      </c>
      <c r="G1281" s="69" t="s">
        <v>36</v>
      </c>
      <c r="H1281" s="69">
        <v>457</v>
      </c>
      <c r="I1281" s="69" t="s">
        <v>2412</v>
      </c>
      <c r="J1281" s="8"/>
      <c r="K1281" s="69" t="s">
        <v>1474</v>
      </c>
      <c r="L1281" s="175">
        <v>0</v>
      </c>
      <c r="M1281" s="99"/>
      <c r="N1281" s="61"/>
      <c r="O1281" s="61"/>
      <c r="P1281" s="99"/>
      <c r="Q1281" s="69" t="s">
        <v>207</v>
      </c>
      <c r="R1281" s="69" t="s">
        <v>2363</v>
      </c>
      <c r="S1281" s="69"/>
      <c r="T1281" s="69" t="s">
        <v>171</v>
      </c>
      <c r="U1281" s="63" t="s">
        <v>2409</v>
      </c>
      <c r="V1281" s="63"/>
      <c r="W1281" s="105"/>
      <c r="X1281" s="61">
        <v>7.57</v>
      </c>
      <c r="Y1281" s="61"/>
      <c r="Z1281" s="63"/>
      <c r="AA1281" s="137"/>
      <c r="AB1281" s="135"/>
      <c r="AC1281" s="105" t="s">
        <v>2413</v>
      </c>
      <c r="AD1281" s="69"/>
      <c r="AE1281" s="63"/>
      <c r="AF1281" s="63"/>
    </row>
    <row r="1282" spans="1:133" s="76" customFormat="1" ht="280" x14ac:dyDescent="0.2">
      <c r="A1282" s="100" t="str">
        <f>CONCATENATE(E1282," ",F1282)</f>
        <v>Bassariscus astutus</v>
      </c>
      <c r="B1282" s="69"/>
      <c r="C1282" s="69" t="s">
        <v>1586</v>
      </c>
      <c r="D1282" s="69" t="s">
        <v>2331</v>
      </c>
      <c r="E1282" s="106" t="s">
        <v>2007</v>
      </c>
      <c r="F1282" s="106" t="s">
        <v>2008</v>
      </c>
      <c r="G1282" s="69" t="s">
        <v>36</v>
      </c>
      <c r="H1282" s="69">
        <v>458</v>
      </c>
      <c r="I1282" s="69" t="s">
        <v>2412</v>
      </c>
      <c r="J1282" s="8"/>
      <c r="K1282" s="69" t="s">
        <v>1474</v>
      </c>
      <c r="L1282" s="175">
        <v>0</v>
      </c>
      <c r="M1282" s="99"/>
      <c r="N1282" s="61"/>
      <c r="O1282" s="61"/>
      <c r="P1282" s="99"/>
      <c r="Q1282" s="69" t="s">
        <v>207</v>
      </c>
      <c r="R1282" s="69" t="s">
        <v>2363</v>
      </c>
      <c r="S1282" s="69"/>
      <c r="T1282" s="69" t="s">
        <v>171</v>
      </c>
      <c r="U1282" s="63" t="s">
        <v>2409</v>
      </c>
      <c r="V1282" s="63"/>
      <c r="W1282" s="105"/>
      <c r="X1282" s="61">
        <v>6.85</v>
      </c>
      <c r="Y1282" s="61"/>
      <c r="Z1282" s="63"/>
      <c r="AA1282" s="137"/>
      <c r="AB1282" s="135"/>
      <c r="AC1282" s="105" t="s">
        <v>2411</v>
      </c>
      <c r="AD1282" s="69"/>
      <c r="AE1282" s="63"/>
      <c r="AF1282" s="63"/>
    </row>
    <row r="1283" spans="1:133" s="76" customFormat="1" ht="17" x14ac:dyDescent="0.2">
      <c r="A1283" s="100" t="str">
        <f>CONCATENATE(E1283," ",F1283)</f>
        <v>Bassariscus astutus</v>
      </c>
      <c r="B1283" s="69"/>
      <c r="C1283" s="69" t="s">
        <v>1586</v>
      </c>
      <c r="D1283" s="69" t="s">
        <v>2331</v>
      </c>
      <c r="E1283" s="172" t="s">
        <v>2007</v>
      </c>
      <c r="F1283" s="106" t="s">
        <v>2008</v>
      </c>
      <c r="G1283" s="69" t="s">
        <v>36</v>
      </c>
      <c r="H1283" s="63">
        <v>459</v>
      </c>
      <c r="I1283" s="69" t="s">
        <v>2412</v>
      </c>
      <c r="J1283" s="63"/>
      <c r="K1283" s="69" t="s">
        <v>1474</v>
      </c>
      <c r="L1283" s="175">
        <v>0</v>
      </c>
      <c r="M1283" s="134"/>
      <c r="N1283" s="61"/>
      <c r="O1283" s="61"/>
      <c r="P1283" s="99"/>
      <c r="Q1283" s="69" t="s">
        <v>207</v>
      </c>
      <c r="R1283" s="69" t="s">
        <v>2363</v>
      </c>
      <c r="S1283" s="69"/>
      <c r="T1283" s="63" t="s">
        <v>171</v>
      </c>
      <c r="U1283" s="63" t="s">
        <v>2409</v>
      </c>
      <c r="V1283" s="63"/>
      <c r="W1283" s="63"/>
      <c r="X1283" s="119">
        <v>7.23</v>
      </c>
      <c r="Y1283" s="119"/>
      <c r="Z1283" s="69"/>
      <c r="AA1283" s="180"/>
      <c r="AB1283" s="98"/>
      <c r="AC1283" s="69" t="s">
        <v>2411</v>
      </c>
      <c r="AD1283" s="69"/>
      <c r="AE1283" s="63"/>
      <c r="AF1283" s="63"/>
    </row>
    <row r="1284" spans="1:133" s="76" customFormat="1" ht="17" x14ac:dyDescent="0.2">
      <c r="A1284" s="100" t="str">
        <f>CONCATENATE(E1284," ",F1284)</f>
        <v>Bassariscus astutus</v>
      </c>
      <c r="B1284" s="69"/>
      <c r="C1284" s="69" t="s">
        <v>1586</v>
      </c>
      <c r="D1284" s="69" t="s">
        <v>2331</v>
      </c>
      <c r="E1284" s="172" t="s">
        <v>2007</v>
      </c>
      <c r="F1284" s="106" t="s">
        <v>2008</v>
      </c>
      <c r="G1284" s="69" t="s">
        <v>36</v>
      </c>
      <c r="H1284" s="63">
        <v>464</v>
      </c>
      <c r="I1284" s="69" t="s">
        <v>2412</v>
      </c>
      <c r="J1284" s="63"/>
      <c r="K1284" s="69" t="s">
        <v>1474</v>
      </c>
      <c r="L1284" s="175">
        <v>0</v>
      </c>
      <c r="M1284" s="134"/>
      <c r="N1284" s="61"/>
      <c r="O1284" s="61"/>
      <c r="P1284" s="99"/>
      <c r="Q1284" s="69" t="s">
        <v>207</v>
      </c>
      <c r="R1284" s="69" t="s">
        <v>2363</v>
      </c>
      <c r="S1284" s="69"/>
      <c r="T1284" s="63" t="s">
        <v>171</v>
      </c>
      <c r="U1284" s="63" t="s">
        <v>2409</v>
      </c>
      <c r="V1284" s="63"/>
      <c r="W1284" s="63"/>
      <c r="X1284" s="119">
        <v>7.94</v>
      </c>
      <c r="Y1284" s="119"/>
      <c r="Z1284" s="69"/>
      <c r="AA1284" s="180"/>
      <c r="AB1284" s="98"/>
      <c r="AC1284" s="69" t="s">
        <v>2411</v>
      </c>
      <c r="AD1284" s="69"/>
      <c r="AE1284" s="63"/>
      <c r="AF1284" s="63"/>
    </row>
    <row r="1285" spans="1:133" s="76" customFormat="1" ht="17" x14ac:dyDescent="0.2">
      <c r="A1285" s="100" t="str">
        <f>CONCATENATE(E1285," ",F1285)</f>
        <v>Bassariscus astutus</v>
      </c>
      <c r="B1285" s="69"/>
      <c r="C1285" s="69" t="s">
        <v>1586</v>
      </c>
      <c r="D1285" s="69" t="s">
        <v>2331</v>
      </c>
      <c r="E1285" s="172" t="s">
        <v>2007</v>
      </c>
      <c r="F1285" s="106" t="s">
        <v>2008</v>
      </c>
      <c r="G1285" s="69" t="s">
        <v>36</v>
      </c>
      <c r="H1285" s="63">
        <v>466</v>
      </c>
      <c r="I1285" s="69" t="s">
        <v>2412</v>
      </c>
      <c r="J1285" s="63"/>
      <c r="K1285" s="69" t="s">
        <v>1474</v>
      </c>
      <c r="L1285" s="175">
        <v>0</v>
      </c>
      <c r="M1285" s="134"/>
      <c r="N1285" s="61"/>
      <c r="O1285" s="61"/>
      <c r="P1285" s="99"/>
      <c r="Q1285" s="69" t="s">
        <v>207</v>
      </c>
      <c r="R1285" s="69" t="s">
        <v>2363</v>
      </c>
      <c r="S1285" s="69"/>
      <c r="T1285" s="63" t="s">
        <v>171</v>
      </c>
      <c r="U1285" s="63" t="s">
        <v>2409</v>
      </c>
      <c r="V1285" s="63"/>
      <c r="W1285" s="63"/>
      <c r="X1285" s="119">
        <v>8.07</v>
      </c>
      <c r="Y1285" s="119"/>
      <c r="Z1285" s="69"/>
      <c r="AA1285" s="180"/>
      <c r="AB1285" s="98"/>
      <c r="AC1285" s="69" t="s">
        <v>2411</v>
      </c>
      <c r="AD1285" s="69"/>
      <c r="AE1285" s="63"/>
      <c r="AF1285" s="63"/>
    </row>
    <row r="1286" spans="1:133" s="76" customFormat="1" ht="34" x14ac:dyDescent="0.2">
      <c r="A1286" s="100" t="str">
        <f>CONCATENATE(E1286," ",F1286)</f>
        <v>Bassariscus astutus</v>
      </c>
      <c r="B1286" s="69"/>
      <c r="C1286" s="69" t="s">
        <v>1586</v>
      </c>
      <c r="D1286" s="69" t="s">
        <v>2331</v>
      </c>
      <c r="E1286" s="172" t="s">
        <v>2007</v>
      </c>
      <c r="F1286" s="106" t="s">
        <v>2008</v>
      </c>
      <c r="G1286" s="69" t="s">
        <v>36</v>
      </c>
      <c r="H1286" s="63">
        <v>800</v>
      </c>
      <c r="I1286" s="69" t="s">
        <v>2414</v>
      </c>
      <c r="J1286" s="63"/>
      <c r="K1286" s="69" t="s">
        <v>1474</v>
      </c>
      <c r="L1286" s="175">
        <v>0</v>
      </c>
      <c r="M1286" s="134"/>
      <c r="N1286" s="61"/>
      <c r="O1286" s="61"/>
      <c r="P1286" s="99"/>
      <c r="Q1286" s="69" t="s">
        <v>207</v>
      </c>
      <c r="R1286" s="69" t="s">
        <v>2363</v>
      </c>
      <c r="S1286" s="69"/>
      <c r="T1286" s="63" t="s">
        <v>171</v>
      </c>
      <c r="U1286" s="63" t="s">
        <v>2409</v>
      </c>
      <c r="V1286" s="63"/>
      <c r="W1286" s="63"/>
      <c r="X1286" s="119">
        <v>8.08</v>
      </c>
      <c r="Y1286" s="119"/>
      <c r="Z1286" s="69"/>
      <c r="AA1286" s="180"/>
      <c r="AB1286" s="98"/>
      <c r="AC1286" s="69" t="s">
        <v>2413</v>
      </c>
      <c r="AD1286" s="69"/>
      <c r="AE1286" s="63"/>
      <c r="AF1286" s="63"/>
    </row>
    <row r="1287" spans="1:133" s="76" customFormat="1" ht="17" x14ac:dyDescent="0.2">
      <c r="A1287" s="100" t="str">
        <f>CONCATENATE(E1287," ",F1287)</f>
        <v>Bassariscus astutus</v>
      </c>
      <c r="B1287" s="69"/>
      <c r="C1287" s="69" t="s">
        <v>1586</v>
      </c>
      <c r="D1287" s="69" t="s">
        <v>2331</v>
      </c>
      <c r="E1287" s="172" t="s">
        <v>2007</v>
      </c>
      <c r="F1287" s="106" t="s">
        <v>2008</v>
      </c>
      <c r="G1287" s="69" t="s">
        <v>36</v>
      </c>
      <c r="H1287" s="63">
        <v>1082</v>
      </c>
      <c r="I1287" s="69" t="s">
        <v>2408</v>
      </c>
      <c r="J1287" s="63"/>
      <c r="K1287" s="69" t="s">
        <v>1474</v>
      </c>
      <c r="L1287" s="175">
        <v>0</v>
      </c>
      <c r="M1287" s="134"/>
      <c r="N1287" s="61"/>
      <c r="O1287" s="61"/>
      <c r="P1287" s="99"/>
      <c r="Q1287" s="69" t="s">
        <v>207</v>
      </c>
      <c r="R1287" s="69" t="s">
        <v>2363</v>
      </c>
      <c r="S1287" s="69"/>
      <c r="T1287" s="63" t="s">
        <v>166</v>
      </c>
      <c r="U1287" s="63" t="s">
        <v>2409</v>
      </c>
      <c r="V1287" s="63"/>
      <c r="W1287" s="63"/>
      <c r="X1287" s="119">
        <v>7.2</v>
      </c>
      <c r="Y1287" s="119"/>
      <c r="Z1287" s="69"/>
      <c r="AA1287" s="180"/>
      <c r="AB1287" s="98"/>
      <c r="AC1287" s="69" t="s">
        <v>2411</v>
      </c>
      <c r="AD1287" s="69"/>
      <c r="AE1287" s="63"/>
      <c r="AF1287" s="63"/>
    </row>
    <row r="1288" spans="1:133" s="76" customFormat="1" ht="17" x14ac:dyDescent="0.2">
      <c r="A1288" s="100" t="str">
        <f>CONCATENATE(E1288," ",F1288)</f>
        <v>Bassariscus astutus</v>
      </c>
      <c r="B1288" s="69"/>
      <c r="C1288" s="69" t="s">
        <v>1586</v>
      </c>
      <c r="D1288" s="69" t="s">
        <v>2331</v>
      </c>
      <c r="E1288" s="172" t="s">
        <v>2007</v>
      </c>
      <c r="F1288" s="106" t="s">
        <v>2008</v>
      </c>
      <c r="G1288" s="69" t="s">
        <v>36</v>
      </c>
      <c r="H1288" s="63">
        <v>2117</v>
      </c>
      <c r="I1288" s="69" t="s">
        <v>2408</v>
      </c>
      <c r="J1288" s="63"/>
      <c r="K1288" s="69" t="s">
        <v>1474</v>
      </c>
      <c r="L1288" s="175">
        <v>1965</v>
      </c>
      <c r="M1288" s="134"/>
      <c r="N1288" s="61"/>
      <c r="O1288" s="61"/>
      <c r="P1288" s="99"/>
      <c r="Q1288" s="69" t="s">
        <v>207</v>
      </c>
      <c r="R1288" s="69" t="s">
        <v>2363</v>
      </c>
      <c r="S1288" s="69"/>
      <c r="T1288" s="63" t="s">
        <v>171</v>
      </c>
      <c r="U1288" s="63" t="s">
        <v>2409</v>
      </c>
      <c r="V1288" s="63"/>
      <c r="W1288" s="63"/>
      <c r="X1288" s="119">
        <v>7.78</v>
      </c>
      <c r="Y1288" s="119"/>
      <c r="Z1288" s="69"/>
      <c r="AA1288" s="180"/>
      <c r="AB1288" s="98"/>
      <c r="AC1288" s="69" t="s">
        <v>2413</v>
      </c>
      <c r="AD1288" s="69"/>
      <c r="AE1288" s="63"/>
      <c r="AF1288" s="63"/>
    </row>
    <row r="1289" spans="1:133" s="76" customFormat="1" ht="257" x14ac:dyDescent="0.2">
      <c r="A1289" s="100" t="str">
        <f>CONCATENATE(E1289," ",F1289)</f>
        <v>Bassariscus astutus</v>
      </c>
      <c r="B1289" s="69"/>
      <c r="C1289" s="69" t="s">
        <v>1586</v>
      </c>
      <c r="D1289" s="69" t="s">
        <v>2331</v>
      </c>
      <c r="E1289" s="106" t="s">
        <v>2007</v>
      </c>
      <c r="F1289" s="106" t="s">
        <v>2008</v>
      </c>
      <c r="G1289" s="69" t="s">
        <v>36</v>
      </c>
      <c r="H1289" s="69">
        <v>365</v>
      </c>
      <c r="I1289" s="69" t="s">
        <v>2408</v>
      </c>
      <c r="J1289" s="8"/>
      <c r="K1289" s="69" t="s">
        <v>1474</v>
      </c>
      <c r="L1289" s="175">
        <v>0</v>
      </c>
      <c r="M1289" s="99"/>
      <c r="N1289" s="61"/>
      <c r="O1289" s="61"/>
      <c r="P1289" s="99"/>
      <c r="Q1289" s="69" t="s">
        <v>2451</v>
      </c>
      <c r="R1289" s="69" t="s">
        <v>2389</v>
      </c>
      <c r="S1289" s="69"/>
      <c r="T1289" s="69" t="s">
        <v>335</v>
      </c>
      <c r="U1289" s="63" t="s">
        <v>2409</v>
      </c>
      <c r="V1289" s="63"/>
      <c r="W1289" s="105"/>
      <c r="X1289" s="61">
        <v>75.790000000000006</v>
      </c>
      <c r="Y1289" s="61"/>
      <c r="Z1289" s="63"/>
      <c r="AA1289" s="137"/>
      <c r="AB1289" s="135"/>
      <c r="AC1289" s="105" t="s">
        <v>2410</v>
      </c>
      <c r="AD1289" s="69"/>
      <c r="AE1289" s="63"/>
      <c r="AF1289" s="63"/>
    </row>
    <row r="1290" spans="1:133" s="76" customFormat="1" ht="257" x14ac:dyDescent="0.2">
      <c r="A1290" s="100" t="str">
        <f>CONCATENATE(E1290," ",F1290)</f>
        <v>Bassariscus astutus</v>
      </c>
      <c r="B1290" s="69"/>
      <c r="C1290" s="69" t="s">
        <v>1586</v>
      </c>
      <c r="D1290" s="69" t="s">
        <v>2331</v>
      </c>
      <c r="E1290" s="106" t="s">
        <v>2007</v>
      </c>
      <c r="F1290" s="106" t="s">
        <v>2008</v>
      </c>
      <c r="G1290" s="69" t="s">
        <v>36</v>
      </c>
      <c r="H1290" s="69">
        <v>458</v>
      </c>
      <c r="I1290" s="69" t="s">
        <v>2412</v>
      </c>
      <c r="J1290" s="8"/>
      <c r="K1290" s="69" t="s">
        <v>1474</v>
      </c>
      <c r="L1290" s="175">
        <v>0</v>
      </c>
      <c r="M1290" s="99"/>
      <c r="N1290" s="61"/>
      <c r="O1290" s="61"/>
      <c r="P1290" s="99"/>
      <c r="Q1290" s="69" t="s">
        <v>2451</v>
      </c>
      <c r="R1290" s="69" t="s">
        <v>2389</v>
      </c>
      <c r="S1290" s="69"/>
      <c r="T1290" s="69" t="s">
        <v>335</v>
      </c>
      <c r="U1290" s="63" t="s">
        <v>2409</v>
      </c>
      <c r="V1290" s="63"/>
      <c r="W1290" s="105"/>
      <c r="X1290" s="61">
        <v>76.63</v>
      </c>
      <c r="Y1290" s="61"/>
      <c r="Z1290" s="63"/>
      <c r="AA1290" s="137"/>
      <c r="AB1290" s="135"/>
      <c r="AC1290" s="105" t="s">
        <v>2410</v>
      </c>
      <c r="AD1290" s="69"/>
      <c r="AE1290" s="63"/>
      <c r="AF1290" s="63"/>
    </row>
    <row r="1291" spans="1:133" s="76" customFormat="1" ht="257" x14ac:dyDescent="0.2">
      <c r="A1291" s="100" t="str">
        <f>CONCATENATE(E1291," ",F1291)</f>
        <v>Bassariscus astutus</v>
      </c>
      <c r="B1291" s="69"/>
      <c r="C1291" s="69" t="s">
        <v>1586</v>
      </c>
      <c r="D1291" s="69" t="s">
        <v>2331</v>
      </c>
      <c r="E1291" s="106" t="s">
        <v>2007</v>
      </c>
      <c r="F1291" s="106" t="s">
        <v>2008</v>
      </c>
      <c r="G1291" s="69" t="s">
        <v>36</v>
      </c>
      <c r="H1291" s="69">
        <v>459</v>
      </c>
      <c r="I1291" s="69" t="s">
        <v>2412</v>
      </c>
      <c r="J1291" s="8"/>
      <c r="K1291" s="69" t="s">
        <v>1474</v>
      </c>
      <c r="L1291" s="175">
        <v>0</v>
      </c>
      <c r="M1291" s="99"/>
      <c r="N1291" s="61"/>
      <c r="O1291" s="61"/>
      <c r="P1291" s="99"/>
      <c r="Q1291" s="69" t="s">
        <v>2451</v>
      </c>
      <c r="R1291" s="69" t="s">
        <v>2389</v>
      </c>
      <c r="S1291" s="69"/>
      <c r="T1291" s="69" t="s">
        <v>335</v>
      </c>
      <c r="U1291" s="63" t="s">
        <v>2409</v>
      </c>
      <c r="V1291" s="63"/>
      <c r="W1291" s="105"/>
      <c r="X1291" s="61">
        <v>75.41</v>
      </c>
      <c r="Y1291" s="61"/>
      <c r="Z1291" s="63"/>
      <c r="AA1291" s="137"/>
      <c r="AB1291" s="135"/>
      <c r="AC1291" s="105" t="s">
        <v>2410</v>
      </c>
      <c r="AD1291" s="69"/>
      <c r="AE1291" s="63"/>
      <c r="AF1291" s="63"/>
    </row>
    <row r="1292" spans="1:133" s="76" customFormat="1" ht="17" x14ac:dyDescent="0.2">
      <c r="A1292" s="100" t="str">
        <f>CONCATENATE(E1292," ",F1292)</f>
        <v>Bassariscus astutus</v>
      </c>
      <c r="B1292" s="69"/>
      <c r="C1292" s="69" t="s">
        <v>1586</v>
      </c>
      <c r="D1292" s="69" t="s">
        <v>2331</v>
      </c>
      <c r="E1292" s="172" t="s">
        <v>2007</v>
      </c>
      <c r="F1292" s="106" t="s">
        <v>2008</v>
      </c>
      <c r="G1292" s="69" t="s">
        <v>36</v>
      </c>
      <c r="H1292" s="63">
        <v>464</v>
      </c>
      <c r="I1292" s="69" t="s">
        <v>2412</v>
      </c>
      <c r="J1292" s="63"/>
      <c r="K1292" s="69" t="s">
        <v>1474</v>
      </c>
      <c r="L1292" s="175">
        <v>0</v>
      </c>
      <c r="M1292" s="134"/>
      <c r="N1292" s="61"/>
      <c r="O1292" s="61"/>
      <c r="P1292" s="99"/>
      <c r="Q1292" s="69" t="s">
        <v>2451</v>
      </c>
      <c r="R1292" s="69" t="s">
        <v>2389</v>
      </c>
      <c r="S1292" s="69"/>
      <c r="T1292" s="63" t="s">
        <v>335</v>
      </c>
      <c r="U1292" s="63" t="s">
        <v>2409</v>
      </c>
      <c r="V1292" s="63"/>
      <c r="W1292" s="63"/>
      <c r="X1292" s="119">
        <v>82.86</v>
      </c>
      <c r="Y1292" s="119"/>
      <c r="Z1292" s="69"/>
      <c r="AA1292" s="180"/>
      <c r="AB1292" s="98"/>
      <c r="AC1292" s="69" t="s">
        <v>2410</v>
      </c>
      <c r="AD1292" s="69"/>
      <c r="AE1292" s="63"/>
      <c r="AF1292" s="63"/>
    </row>
    <row r="1293" spans="1:133" s="76" customFormat="1" ht="17" x14ac:dyDescent="0.2">
      <c r="A1293" s="100" t="str">
        <f>CONCATENATE(E1293," ",F1293)</f>
        <v>Bassariscus astutus</v>
      </c>
      <c r="B1293" s="69"/>
      <c r="C1293" s="69" t="s">
        <v>1586</v>
      </c>
      <c r="D1293" s="69" t="s">
        <v>2331</v>
      </c>
      <c r="E1293" s="172" t="s">
        <v>2007</v>
      </c>
      <c r="F1293" s="106" t="s">
        <v>2008</v>
      </c>
      <c r="G1293" s="69" t="s">
        <v>36</v>
      </c>
      <c r="H1293" s="63">
        <v>466</v>
      </c>
      <c r="I1293" s="69" t="s">
        <v>2412</v>
      </c>
      <c r="J1293" s="63"/>
      <c r="K1293" s="69" t="s">
        <v>1474</v>
      </c>
      <c r="L1293" s="175">
        <v>0</v>
      </c>
      <c r="M1293" s="134"/>
      <c r="N1293" s="61"/>
      <c r="O1293" s="61"/>
      <c r="P1293" s="99"/>
      <c r="Q1293" s="69" t="s">
        <v>2451</v>
      </c>
      <c r="R1293" s="69" t="s">
        <v>2389</v>
      </c>
      <c r="S1293" s="69"/>
      <c r="T1293" s="63" t="s">
        <v>335</v>
      </c>
      <c r="U1293" s="63" t="s">
        <v>2409</v>
      </c>
      <c r="V1293" s="63"/>
      <c r="W1293" s="63"/>
      <c r="X1293" s="119">
        <v>77.61</v>
      </c>
      <c r="Y1293" s="119"/>
      <c r="Z1293" s="69"/>
      <c r="AA1293" s="180"/>
      <c r="AB1293" s="98"/>
      <c r="AC1293" s="69" t="s">
        <v>2410</v>
      </c>
      <c r="AD1293" s="69"/>
      <c r="AE1293" s="63"/>
      <c r="AF1293" s="63"/>
    </row>
    <row r="1294" spans="1:133" s="76" customFormat="1" ht="17" x14ac:dyDescent="0.2">
      <c r="A1294" s="100" t="str">
        <f>CONCATENATE(E1294," ",F1294)</f>
        <v>Bassariscus astutus</v>
      </c>
      <c r="B1294" s="69"/>
      <c r="C1294" s="69" t="s">
        <v>1586</v>
      </c>
      <c r="D1294" s="69" t="s">
        <v>2331</v>
      </c>
      <c r="E1294" s="172" t="s">
        <v>2007</v>
      </c>
      <c r="F1294" s="106" t="s">
        <v>2008</v>
      </c>
      <c r="G1294" s="69" t="s">
        <v>36</v>
      </c>
      <c r="H1294" s="63">
        <v>1082</v>
      </c>
      <c r="I1294" s="69" t="s">
        <v>2408</v>
      </c>
      <c r="J1294" s="63"/>
      <c r="K1294" s="69" t="s">
        <v>1474</v>
      </c>
      <c r="L1294" s="175">
        <v>0</v>
      </c>
      <c r="M1294" s="134"/>
      <c r="N1294" s="61"/>
      <c r="O1294" s="61"/>
      <c r="P1294" s="99"/>
      <c r="Q1294" s="69" t="s">
        <v>2451</v>
      </c>
      <c r="R1294" s="69" t="s">
        <v>2389</v>
      </c>
      <c r="S1294" s="69"/>
      <c r="T1294" s="63" t="s">
        <v>335</v>
      </c>
      <c r="U1294" s="63" t="s">
        <v>2409</v>
      </c>
      <c r="V1294" s="63"/>
      <c r="W1294" s="63"/>
      <c r="X1294" s="119">
        <v>74.06</v>
      </c>
      <c r="Y1294" s="119"/>
      <c r="Z1294" s="69"/>
      <c r="AA1294" s="180"/>
      <c r="AB1294" s="98"/>
      <c r="AC1294" s="69" t="s">
        <v>2410</v>
      </c>
      <c r="AD1294" s="69"/>
      <c r="AE1294" s="63"/>
      <c r="AF1294" s="63"/>
    </row>
    <row r="1295" spans="1:133" s="76" customFormat="1" ht="17" x14ac:dyDescent="0.2">
      <c r="A1295" s="100" t="str">
        <f>CONCATENATE(E1295," ",F1295)</f>
        <v>Bassariscus astutus</v>
      </c>
      <c r="B1295" s="69"/>
      <c r="C1295" s="69" t="s">
        <v>1586</v>
      </c>
      <c r="D1295" s="69" t="s">
        <v>2331</v>
      </c>
      <c r="E1295" s="172" t="s">
        <v>2007</v>
      </c>
      <c r="F1295" s="106" t="s">
        <v>2008</v>
      </c>
      <c r="G1295" s="69" t="s">
        <v>36</v>
      </c>
      <c r="H1295" s="63">
        <v>2079</v>
      </c>
      <c r="I1295" s="69" t="s">
        <v>2415</v>
      </c>
      <c r="J1295" s="63"/>
      <c r="K1295" s="69" t="s">
        <v>1474</v>
      </c>
      <c r="L1295" s="175">
        <v>0</v>
      </c>
      <c r="M1295" s="134"/>
      <c r="N1295" s="61"/>
      <c r="O1295" s="61"/>
      <c r="P1295" s="99"/>
      <c r="Q1295" s="69" t="s">
        <v>2451</v>
      </c>
      <c r="R1295" s="69" t="s">
        <v>2389</v>
      </c>
      <c r="S1295" s="69"/>
      <c r="T1295" s="63" t="s">
        <v>335</v>
      </c>
      <c r="U1295" s="63" t="s">
        <v>2409</v>
      </c>
      <c r="V1295" s="63"/>
      <c r="W1295" s="63"/>
      <c r="X1295" s="119">
        <v>80.08</v>
      </c>
      <c r="Y1295" s="119"/>
      <c r="Z1295" s="69"/>
      <c r="AA1295" s="180"/>
      <c r="AB1295" s="98"/>
      <c r="AC1295" s="69" t="s">
        <v>2416</v>
      </c>
      <c r="AD1295" s="69"/>
      <c r="AE1295" s="63"/>
      <c r="AF1295" s="63"/>
    </row>
    <row r="1296" spans="1:133" s="76" customFormat="1" ht="17" x14ac:dyDescent="0.2">
      <c r="A1296" s="100" t="str">
        <f>CONCATENATE(E1296," ",F1296)</f>
        <v>Procyon lotor</v>
      </c>
      <c r="B1296" s="69" t="s">
        <v>1656</v>
      </c>
      <c r="C1296" s="69" t="s">
        <v>1586</v>
      </c>
      <c r="D1296" s="192" t="s">
        <v>2331</v>
      </c>
      <c r="E1296" s="198" t="s">
        <v>2263</v>
      </c>
      <c r="F1296" s="106" t="s">
        <v>1658</v>
      </c>
      <c r="G1296" s="69">
        <v>933</v>
      </c>
      <c r="H1296" s="69">
        <v>1873</v>
      </c>
      <c r="I1296" s="69" t="s">
        <v>1309</v>
      </c>
      <c r="J1296" s="8" t="s">
        <v>412</v>
      </c>
      <c r="K1296" s="69" t="s">
        <v>175</v>
      </c>
      <c r="L1296" s="175"/>
      <c r="M1296" s="99"/>
      <c r="N1296" s="61">
        <v>29.62</v>
      </c>
      <c r="O1296" s="61">
        <v>-98.37</v>
      </c>
      <c r="P1296" s="99">
        <v>126.402078446346</v>
      </c>
      <c r="Q1296" s="69" t="s">
        <v>152</v>
      </c>
      <c r="R1296" s="69" t="s">
        <v>2367</v>
      </c>
      <c r="S1296" s="69"/>
      <c r="T1296" s="69" t="s">
        <v>166</v>
      </c>
      <c r="U1296" s="63" t="s">
        <v>13</v>
      </c>
      <c r="V1296" s="63"/>
      <c r="W1296" s="105"/>
      <c r="X1296" s="61">
        <v>9.8699999999999992</v>
      </c>
      <c r="Y1296" s="61">
        <v>4.4800000000000004</v>
      </c>
      <c r="Z1296" s="63"/>
      <c r="AA1296" s="137"/>
      <c r="AB1296" s="135"/>
      <c r="AC1296" s="105"/>
      <c r="AD1296" s="69" t="s">
        <v>1659</v>
      </c>
      <c r="AE1296" s="63"/>
      <c r="AF1296" s="63"/>
      <c r="BK1296" s="10"/>
      <c r="BL1296" s="10"/>
      <c r="BM1296" s="10"/>
      <c r="BN1296" s="10"/>
      <c r="BO1296" s="10"/>
      <c r="BP1296" s="10"/>
      <c r="BQ1296" s="10"/>
      <c r="BR1296" s="10"/>
      <c r="BS1296" s="10"/>
      <c r="BT1296" s="10"/>
      <c r="BU1296" s="10"/>
      <c r="BV1296" s="10"/>
      <c r="BW1296" s="10"/>
      <c r="BX1296" s="10"/>
      <c r="BY1296" s="10"/>
      <c r="BZ1296" s="10"/>
      <c r="CA1296" s="10"/>
      <c r="CB1296" s="10"/>
      <c r="CC1296" s="10"/>
      <c r="CD1296" s="10"/>
      <c r="CE1296" s="10"/>
      <c r="CF1296" s="10"/>
      <c r="CG1296" s="10"/>
      <c r="CH1296" s="10"/>
      <c r="CI1296" s="10"/>
      <c r="CJ1296" s="10"/>
      <c r="CK1296" s="10"/>
      <c r="CL1296" s="10"/>
      <c r="CM1296" s="10"/>
      <c r="CN1296" s="10"/>
      <c r="CO1296" s="10"/>
      <c r="CP1296" s="10"/>
      <c r="CQ1296" s="10"/>
      <c r="CR1296" s="10"/>
      <c r="CS1296" s="10"/>
      <c r="CT1296" s="10"/>
      <c r="CU1296" s="10"/>
      <c r="CV1296" s="10"/>
      <c r="CW1296" s="10"/>
      <c r="CX1296" s="10"/>
      <c r="CY1296" s="10"/>
      <c r="CZ1296" s="10"/>
      <c r="DA1296" s="10"/>
      <c r="DB1296" s="10"/>
      <c r="DC1296" s="10"/>
      <c r="DD1296" s="10"/>
      <c r="DE1296" s="10"/>
      <c r="DF1296" s="10"/>
      <c r="DG1296" s="10"/>
      <c r="DH1296" s="10"/>
      <c r="DI1296" s="10"/>
      <c r="DJ1296" s="10"/>
      <c r="DK1296" s="10"/>
      <c r="DL1296" s="10"/>
      <c r="DM1296" s="10"/>
      <c r="DN1296" s="10"/>
      <c r="DO1296" s="10"/>
      <c r="DP1296" s="10"/>
      <c r="DQ1296" s="10"/>
      <c r="DR1296" s="10"/>
      <c r="DS1296" s="10"/>
      <c r="DT1296" s="10"/>
      <c r="DU1296" s="10"/>
      <c r="DV1296" s="10"/>
      <c r="DW1296" s="10"/>
      <c r="DX1296" s="10"/>
      <c r="DY1296" s="10"/>
      <c r="DZ1296" s="10"/>
      <c r="EA1296" s="10"/>
      <c r="EB1296" s="10"/>
      <c r="EC1296" s="10"/>
    </row>
    <row r="1297" spans="1:32" s="76" customFormat="1" ht="17" x14ac:dyDescent="0.2">
      <c r="A1297" s="100" t="str">
        <f>CONCATENATE(E1297," ",F1297)</f>
        <v>Procyon lotor</v>
      </c>
      <c r="B1297" s="69" t="s">
        <v>1767</v>
      </c>
      <c r="C1297" s="63" t="s">
        <v>1586</v>
      </c>
      <c r="D1297" s="192" t="s">
        <v>2331</v>
      </c>
      <c r="E1297" s="198" t="s">
        <v>2263</v>
      </c>
      <c r="F1297" s="100" t="s">
        <v>1658</v>
      </c>
      <c r="G1297" s="69">
        <v>40279</v>
      </c>
      <c r="H1297" s="8">
        <v>135</v>
      </c>
      <c r="I1297" s="69" t="s">
        <v>1010</v>
      </c>
      <c r="J1297" s="63" t="s">
        <v>630</v>
      </c>
      <c r="K1297" s="111"/>
      <c r="L1297" s="175"/>
      <c r="M1297" s="134"/>
      <c r="N1297" s="61">
        <v>30.62</v>
      </c>
      <c r="O1297" s="61">
        <v>-98.25</v>
      </c>
      <c r="P1297" s="99">
        <v>135.36553508089301</v>
      </c>
      <c r="Q1297" s="69" t="s">
        <v>1757</v>
      </c>
      <c r="R1297" s="63" t="s">
        <v>1629</v>
      </c>
      <c r="S1297" s="69" t="s">
        <v>2399</v>
      </c>
      <c r="T1297" s="63"/>
      <c r="U1297" s="63" t="s">
        <v>13</v>
      </c>
      <c r="V1297" s="63"/>
      <c r="W1297" s="63"/>
      <c r="X1297" s="119">
        <v>20.059999999999999</v>
      </c>
      <c r="Y1297" s="119">
        <v>11.53</v>
      </c>
      <c r="Z1297" s="69"/>
      <c r="AA1297" s="179"/>
      <c r="AB1297" s="98"/>
      <c r="AC1297" s="9"/>
      <c r="AD1297" s="9"/>
      <c r="AE1297" s="63"/>
      <c r="AF1297" s="63"/>
    </row>
    <row r="1298" spans="1:32" s="76" customFormat="1" ht="17" x14ac:dyDescent="0.2">
      <c r="A1298" s="100" t="str">
        <f>CONCATENATE(E1298," ",F1298)</f>
        <v>Procyon lotor</v>
      </c>
      <c r="B1298" s="69" t="s">
        <v>1463</v>
      </c>
      <c r="C1298" s="69" t="s">
        <v>1586</v>
      </c>
      <c r="D1298" s="192" t="s">
        <v>2331</v>
      </c>
      <c r="E1298" s="198" t="s">
        <v>2263</v>
      </c>
      <c r="F1298" s="106" t="s">
        <v>1658</v>
      </c>
      <c r="G1298" s="69">
        <v>40449</v>
      </c>
      <c r="H1298" s="69">
        <v>39</v>
      </c>
      <c r="I1298" s="69" t="s">
        <v>1464</v>
      </c>
      <c r="J1298" s="63" t="s">
        <v>244</v>
      </c>
      <c r="K1298" s="69" t="s">
        <v>175</v>
      </c>
      <c r="L1298" s="175"/>
      <c r="M1298" s="99"/>
      <c r="N1298" s="107"/>
      <c r="O1298" s="107"/>
      <c r="P1298" s="69"/>
      <c r="Q1298" s="69" t="s">
        <v>207</v>
      </c>
      <c r="R1298" s="69" t="s">
        <v>2363</v>
      </c>
      <c r="S1298" s="69"/>
      <c r="T1298" s="69" t="s">
        <v>166</v>
      </c>
      <c r="U1298" s="63" t="s">
        <v>13</v>
      </c>
      <c r="V1298" s="63"/>
      <c r="W1298" s="105"/>
      <c r="X1298" s="61">
        <v>8.15</v>
      </c>
      <c r="Y1298" s="61">
        <v>4.8899999999999997</v>
      </c>
      <c r="Z1298" s="63"/>
      <c r="AA1298" s="137"/>
      <c r="AB1298" s="135"/>
      <c r="AC1298" s="105"/>
      <c r="AD1298" s="69"/>
      <c r="AE1298" s="63"/>
      <c r="AF1298" s="63"/>
    </row>
    <row r="1299" spans="1:32" s="76" customFormat="1" ht="17" x14ac:dyDescent="0.2">
      <c r="A1299" s="100" t="str">
        <f>CONCATENATE(E1299," ",F1299)</f>
        <v>Procyon lotor</v>
      </c>
      <c r="B1299" s="69" t="s">
        <v>1463</v>
      </c>
      <c r="C1299" s="69" t="s">
        <v>1586</v>
      </c>
      <c r="D1299" s="192" t="s">
        <v>2331</v>
      </c>
      <c r="E1299" s="198" t="s">
        <v>2263</v>
      </c>
      <c r="F1299" s="106" t="s">
        <v>1658</v>
      </c>
      <c r="G1299" s="69">
        <v>40449</v>
      </c>
      <c r="H1299" s="69">
        <v>40</v>
      </c>
      <c r="I1299" s="69" t="s">
        <v>1464</v>
      </c>
      <c r="J1299" s="63" t="s">
        <v>244</v>
      </c>
      <c r="K1299" s="69" t="s">
        <v>175</v>
      </c>
      <c r="L1299" s="175"/>
      <c r="M1299" s="99"/>
      <c r="N1299" s="107"/>
      <c r="O1299" s="107"/>
      <c r="P1299" s="69"/>
      <c r="Q1299" s="69" t="s">
        <v>1691</v>
      </c>
      <c r="R1299" s="69" t="s">
        <v>109</v>
      </c>
      <c r="S1299" s="69"/>
      <c r="T1299" s="69" t="s">
        <v>166</v>
      </c>
      <c r="U1299" s="63" t="s">
        <v>13</v>
      </c>
      <c r="V1299" s="63"/>
      <c r="W1299" s="105"/>
      <c r="X1299" s="61">
        <v>4.72</v>
      </c>
      <c r="Y1299" s="61">
        <v>4.37</v>
      </c>
      <c r="Z1299" s="63"/>
      <c r="AA1299" s="137"/>
      <c r="AB1299" s="135"/>
      <c r="AC1299" s="105"/>
      <c r="AD1299" s="69"/>
      <c r="AE1299" s="63"/>
      <c r="AF1299" s="63"/>
    </row>
    <row r="1300" spans="1:32" s="76" customFormat="1" ht="17" x14ac:dyDescent="0.2">
      <c r="A1300" s="100" t="str">
        <f>CONCATENATE(E1300," ",F1300)</f>
        <v>Procyon lotor</v>
      </c>
      <c r="B1300" s="69" t="s">
        <v>1463</v>
      </c>
      <c r="C1300" s="69" t="s">
        <v>1586</v>
      </c>
      <c r="D1300" s="192" t="s">
        <v>2331</v>
      </c>
      <c r="E1300" s="198" t="s">
        <v>2263</v>
      </c>
      <c r="F1300" s="106" t="s">
        <v>1658</v>
      </c>
      <c r="G1300" s="69">
        <v>40449</v>
      </c>
      <c r="H1300" s="69">
        <v>507</v>
      </c>
      <c r="I1300" s="69" t="s">
        <v>1464</v>
      </c>
      <c r="J1300" s="63" t="s">
        <v>244</v>
      </c>
      <c r="K1300" s="69" t="s">
        <v>175</v>
      </c>
      <c r="L1300" s="175"/>
      <c r="M1300" s="99"/>
      <c r="N1300" s="107"/>
      <c r="O1300" s="107"/>
      <c r="P1300" s="69"/>
      <c r="Q1300" s="69" t="s">
        <v>1689</v>
      </c>
      <c r="R1300" s="69" t="s">
        <v>109</v>
      </c>
      <c r="S1300" s="69"/>
      <c r="T1300" s="69" t="s">
        <v>166</v>
      </c>
      <c r="U1300" s="63" t="s">
        <v>13</v>
      </c>
      <c r="V1300" s="63"/>
      <c r="W1300" s="105"/>
      <c r="X1300" s="61">
        <v>5.09</v>
      </c>
      <c r="Y1300" s="61">
        <v>4.45</v>
      </c>
      <c r="Z1300" s="63"/>
      <c r="AA1300" s="137"/>
      <c r="AB1300" s="135"/>
      <c r="AC1300" s="105"/>
      <c r="AD1300" s="69" t="s">
        <v>1662</v>
      </c>
      <c r="AE1300" s="63"/>
      <c r="AF1300" s="63"/>
    </row>
    <row r="1301" spans="1:32" s="76" customFormat="1" ht="17" x14ac:dyDescent="0.2">
      <c r="A1301" s="100" t="str">
        <f>CONCATENATE(E1301," ",F1301)</f>
        <v>Procyon lotor</v>
      </c>
      <c r="B1301" s="69" t="s">
        <v>1463</v>
      </c>
      <c r="C1301" s="69" t="s">
        <v>1586</v>
      </c>
      <c r="D1301" s="192" t="s">
        <v>2331</v>
      </c>
      <c r="E1301" s="198" t="s">
        <v>2263</v>
      </c>
      <c r="F1301" s="106" t="s">
        <v>1658</v>
      </c>
      <c r="G1301" s="69">
        <v>40449</v>
      </c>
      <c r="H1301" s="69">
        <v>203</v>
      </c>
      <c r="I1301" s="69" t="s">
        <v>1464</v>
      </c>
      <c r="J1301" s="63" t="s">
        <v>244</v>
      </c>
      <c r="K1301" s="69" t="s">
        <v>175</v>
      </c>
      <c r="L1301" s="175"/>
      <c r="M1301" s="99"/>
      <c r="N1301" s="107"/>
      <c r="O1301" s="107"/>
      <c r="P1301" s="69"/>
      <c r="Q1301" s="69" t="s">
        <v>1692</v>
      </c>
      <c r="R1301" s="69" t="s">
        <v>109</v>
      </c>
      <c r="S1301" s="69"/>
      <c r="T1301" s="69" t="s">
        <v>166</v>
      </c>
      <c r="U1301" s="63" t="s">
        <v>13</v>
      </c>
      <c r="V1301" s="63"/>
      <c r="W1301" s="105"/>
      <c r="X1301" s="61">
        <v>4.42</v>
      </c>
      <c r="Y1301" s="61">
        <v>4.01</v>
      </c>
      <c r="Z1301" s="63"/>
      <c r="AA1301" s="137"/>
      <c r="AB1301" s="135"/>
      <c r="AC1301" s="105"/>
      <c r="AD1301" s="69"/>
      <c r="AE1301" s="63"/>
      <c r="AF1301" s="63"/>
    </row>
    <row r="1302" spans="1:32" s="76" customFormat="1" ht="17" x14ac:dyDescent="0.2">
      <c r="A1302" s="100" t="str">
        <f>CONCATENATE(E1302," ",F1302)</f>
        <v>Procyon lotor</v>
      </c>
      <c r="B1302" s="69" t="s">
        <v>1463</v>
      </c>
      <c r="C1302" s="69" t="s">
        <v>1586</v>
      </c>
      <c r="D1302" s="192" t="s">
        <v>2331</v>
      </c>
      <c r="E1302" s="198" t="s">
        <v>2263</v>
      </c>
      <c r="F1302" s="106" t="s">
        <v>1658</v>
      </c>
      <c r="G1302" s="69">
        <v>40449</v>
      </c>
      <c r="H1302" s="69">
        <v>508</v>
      </c>
      <c r="I1302" s="69" t="s">
        <v>1464</v>
      </c>
      <c r="J1302" s="63" t="s">
        <v>244</v>
      </c>
      <c r="K1302" s="69" t="s">
        <v>175</v>
      </c>
      <c r="L1302" s="175"/>
      <c r="M1302" s="99"/>
      <c r="N1302" s="107"/>
      <c r="O1302" s="107"/>
      <c r="P1302" s="69"/>
      <c r="Q1302" s="69" t="s">
        <v>1690</v>
      </c>
      <c r="R1302" s="69" t="s">
        <v>114</v>
      </c>
      <c r="S1302" s="69"/>
      <c r="T1302" s="69" t="s">
        <v>166</v>
      </c>
      <c r="U1302" s="63" t="s">
        <v>13</v>
      </c>
      <c r="V1302" s="63"/>
      <c r="W1302" s="105"/>
      <c r="X1302" s="61">
        <v>5.56</v>
      </c>
      <c r="Y1302" s="61">
        <v>4.8899999999999997</v>
      </c>
      <c r="Z1302" s="63"/>
      <c r="AA1302" s="137"/>
      <c r="AB1302" s="135"/>
      <c r="AC1302" s="105"/>
      <c r="AD1302" s="69"/>
      <c r="AE1302" s="63"/>
      <c r="AF1302" s="63"/>
    </row>
    <row r="1303" spans="1:32" s="76" customFormat="1" ht="17" x14ac:dyDescent="0.2">
      <c r="A1303" s="100" t="str">
        <f>CONCATENATE(E1303," ",F1303)</f>
        <v>Procyon lotor</v>
      </c>
      <c r="B1303" s="189" t="s">
        <v>1261</v>
      </c>
      <c r="C1303" s="192" t="s">
        <v>1586</v>
      </c>
      <c r="D1303" s="192" t="s">
        <v>2331</v>
      </c>
      <c r="E1303" s="198" t="s">
        <v>2263</v>
      </c>
      <c r="F1303" s="198" t="s">
        <v>1658</v>
      </c>
      <c r="G1303" s="192">
        <v>43133</v>
      </c>
      <c r="H1303" s="192">
        <v>244</v>
      </c>
      <c r="I1303" s="192" t="s">
        <v>546</v>
      </c>
      <c r="J1303" s="63" t="s">
        <v>1056</v>
      </c>
      <c r="K1303" s="192" t="s">
        <v>470</v>
      </c>
      <c r="L1303" s="191" t="s">
        <v>2264</v>
      </c>
      <c r="M1303" s="192"/>
      <c r="N1303" s="192"/>
      <c r="O1303" s="192"/>
      <c r="P1303" s="192"/>
      <c r="Q1303" s="192" t="s">
        <v>207</v>
      </c>
      <c r="R1303" s="69" t="s">
        <v>2363</v>
      </c>
      <c r="S1303" s="192"/>
      <c r="T1303" s="192" t="s">
        <v>171</v>
      </c>
      <c r="U1303" s="192" t="s">
        <v>13</v>
      </c>
      <c r="V1303" s="192"/>
      <c r="W1303" s="192"/>
      <c r="X1303" s="192">
        <v>11.5</v>
      </c>
      <c r="Y1303" s="192">
        <v>7.01</v>
      </c>
      <c r="Z1303" s="192"/>
      <c r="AA1303" s="200"/>
      <c r="AB1303" s="194"/>
      <c r="AC1303" s="192"/>
      <c r="AD1303" s="189"/>
      <c r="AE1303" s="63"/>
      <c r="AF1303" s="63"/>
    </row>
    <row r="1304" spans="1:32" s="76" customFormat="1" ht="17" x14ac:dyDescent="0.2">
      <c r="A1304" s="100" t="str">
        <f>CONCATENATE(E1304," ",F1304)</f>
        <v>Procyon lotor</v>
      </c>
      <c r="B1304" s="189" t="s">
        <v>1261</v>
      </c>
      <c r="C1304" s="192" t="s">
        <v>1586</v>
      </c>
      <c r="D1304" s="192" t="s">
        <v>2331</v>
      </c>
      <c r="E1304" s="198" t="s">
        <v>2263</v>
      </c>
      <c r="F1304" s="198" t="s">
        <v>1658</v>
      </c>
      <c r="G1304" s="192">
        <v>43133</v>
      </c>
      <c r="H1304" s="192">
        <v>245</v>
      </c>
      <c r="I1304" s="192" t="s">
        <v>546</v>
      </c>
      <c r="J1304" s="63" t="s">
        <v>1056</v>
      </c>
      <c r="K1304" s="192" t="s">
        <v>470</v>
      </c>
      <c r="L1304" s="191" t="s">
        <v>2238</v>
      </c>
      <c r="M1304" s="192"/>
      <c r="N1304" s="192"/>
      <c r="O1304" s="192"/>
      <c r="P1304" s="192"/>
      <c r="Q1304" s="192" t="s">
        <v>207</v>
      </c>
      <c r="R1304" s="69" t="s">
        <v>2363</v>
      </c>
      <c r="S1304" s="192"/>
      <c r="T1304" s="192" t="s">
        <v>171</v>
      </c>
      <c r="U1304" s="192" t="s">
        <v>13</v>
      </c>
      <c r="V1304" s="192"/>
      <c r="W1304" s="192"/>
      <c r="X1304" s="192">
        <v>11.05</v>
      </c>
      <c r="Y1304" s="192">
        <v>7.17</v>
      </c>
      <c r="Z1304" s="192"/>
      <c r="AA1304" s="200"/>
      <c r="AB1304" s="194"/>
      <c r="AC1304" s="192"/>
      <c r="AD1304" s="189" t="s">
        <v>2245</v>
      </c>
      <c r="AE1304" s="63"/>
      <c r="AF1304" s="63"/>
    </row>
    <row r="1305" spans="1:32" s="76" customFormat="1" ht="17" x14ac:dyDescent="0.2">
      <c r="A1305" s="100" t="str">
        <f>CONCATENATE(E1305," ",F1305)</f>
        <v>Procyon lotor</v>
      </c>
      <c r="B1305" s="189" t="s">
        <v>1261</v>
      </c>
      <c r="C1305" s="192" t="s">
        <v>1586</v>
      </c>
      <c r="D1305" s="192" t="s">
        <v>2331</v>
      </c>
      <c r="E1305" s="198" t="s">
        <v>2263</v>
      </c>
      <c r="F1305" s="198" t="s">
        <v>1658</v>
      </c>
      <c r="G1305" s="192">
        <v>43133</v>
      </c>
      <c r="H1305" s="192">
        <v>257</v>
      </c>
      <c r="I1305" s="192" t="s">
        <v>546</v>
      </c>
      <c r="J1305" s="63" t="s">
        <v>1056</v>
      </c>
      <c r="K1305" s="192" t="s">
        <v>470</v>
      </c>
      <c r="L1305" s="191" t="s">
        <v>2269</v>
      </c>
      <c r="M1305" s="192"/>
      <c r="N1305" s="192"/>
      <c r="O1305" s="192"/>
      <c r="P1305" s="192"/>
      <c r="Q1305" s="192" t="s">
        <v>207</v>
      </c>
      <c r="R1305" s="69" t="s">
        <v>2363</v>
      </c>
      <c r="S1305" s="192"/>
      <c r="T1305" s="192" t="s">
        <v>166</v>
      </c>
      <c r="U1305" s="192" t="s">
        <v>13</v>
      </c>
      <c r="V1305" s="192"/>
      <c r="W1305" s="192"/>
      <c r="X1305" s="192">
        <v>10.38</v>
      </c>
      <c r="Y1305" s="192">
        <v>6.28</v>
      </c>
      <c r="Z1305" s="192"/>
      <c r="AA1305" s="200"/>
      <c r="AB1305" s="194"/>
      <c r="AC1305" s="192"/>
      <c r="AD1305" s="189"/>
      <c r="AE1305" s="63"/>
      <c r="AF1305" s="63"/>
    </row>
    <row r="1306" spans="1:32" s="76" customFormat="1" ht="17" x14ac:dyDescent="0.2">
      <c r="A1306" s="100" t="str">
        <f>CONCATENATE(E1306," ",F1306)</f>
        <v>Procyon lotor</v>
      </c>
      <c r="B1306" s="189" t="s">
        <v>1261</v>
      </c>
      <c r="C1306" s="192" t="s">
        <v>1586</v>
      </c>
      <c r="D1306" s="192" t="s">
        <v>2331</v>
      </c>
      <c r="E1306" s="198" t="s">
        <v>2263</v>
      </c>
      <c r="F1306" s="198" t="s">
        <v>1658</v>
      </c>
      <c r="G1306" s="192">
        <v>43133</v>
      </c>
      <c r="H1306" s="192">
        <v>258</v>
      </c>
      <c r="I1306" s="192" t="s">
        <v>546</v>
      </c>
      <c r="J1306" s="63" t="s">
        <v>1056</v>
      </c>
      <c r="K1306" s="192" t="s">
        <v>470</v>
      </c>
      <c r="L1306" s="191" t="s">
        <v>2270</v>
      </c>
      <c r="M1306" s="192"/>
      <c r="N1306" s="192"/>
      <c r="O1306" s="192"/>
      <c r="P1306" s="192"/>
      <c r="Q1306" s="192" t="s">
        <v>207</v>
      </c>
      <c r="R1306" s="69" t="s">
        <v>2363</v>
      </c>
      <c r="S1306" s="192"/>
      <c r="T1306" s="192" t="s">
        <v>171</v>
      </c>
      <c r="U1306" s="192" t="s">
        <v>13</v>
      </c>
      <c r="V1306" s="192"/>
      <c r="W1306" s="192"/>
      <c r="X1306" s="192">
        <v>11.8</v>
      </c>
      <c r="Y1306" s="192">
        <v>6.29</v>
      </c>
      <c r="Z1306" s="192"/>
      <c r="AA1306" s="200"/>
      <c r="AB1306" s="194"/>
      <c r="AC1306" s="192"/>
      <c r="AD1306" s="189" t="s">
        <v>2271</v>
      </c>
      <c r="AE1306" s="63"/>
      <c r="AF1306" s="63"/>
    </row>
    <row r="1307" spans="1:32" s="76" customFormat="1" ht="17" x14ac:dyDescent="0.2">
      <c r="A1307" s="100" t="str">
        <f>CONCATENATE(E1307," ",F1307)</f>
        <v>Procyon lotor</v>
      </c>
      <c r="B1307" s="195" t="s">
        <v>1261</v>
      </c>
      <c r="C1307" s="190" t="s">
        <v>1586</v>
      </c>
      <c r="D1307" s="192" t="s">
        <v>2331</v>
      </c>
      <c r="E1307" s="198" t="s">
        <v>2263</v>
      </c>
      <c r="F1307" s="198" t="s">
        <v>1658</v>
      </c>
      <c r="G1307" s="190">
        <v>43133</v>
      </c>
      <c r="H1307" s="190">
        <v>247</v>
      </c>
      <c r="I1307" s="190" t="s">
        <v>546</v>
      </c>
      <c r="J1307" s="63" t="s">
        <v>1056</v>
      </c>
      <c r="K1307" s="190" t="s">
        <v>470</v>
      </c>
      <c r="L1307" s="210" t="s">
        <v>2273</v>
      </c>
      <c r="M1307" s="190"/>
      <c r="N1307" s="190"/>
      <c r="O1307" s="190"/>
      <c r="P1307" s="190"/>
      <c r="Q1307" s="190" t="s">
        <v>207</v>
      </c>
      <c r="R1307" s="69" t="s">
        <v>2363</v>
      </c>
      <c r="S1307" s="190"/>
      <c r="T1307" s="190" t="s">
        <v>166</v>
      </c>
      <c r="U1307" s="190" t="s">
        <v>13</v>
      </c>
      <c r="V1307" s="190"/>
      <c r="W1307" s="190"/>
      <c r="X1307" s="190">
        <v>11.52</v>
      </c>
      <c r="Y1307" s="190">
        <v>6.64</v>
      </c>
      <c r="Z1307" s="190"/>
      <c r="AA1307" s="211"/>
      <c r="AB1307" s="212"/>
      <c r="AC1307" s="190"/>
      <c r="AD1307" s="195"/>
      <c r="AE1307" s="63"/>
      <c r="AF1307" s="63"/>
    </row>
    <row r="1308" spans="1:32" s="76" customFormat="1" ht="17" x14ac:dyDescent="0.2">
      <c r="A1308" s="100" t="str">
        <f>CONCATENATE(E1308," ",F1308)</f>
        <v>Procyon lotor</v>
      </c>
      <c r="B1308" s="189" t="s">
        <v>1261</v>
      </c>
      <c r="C1308" s="192" t="s">
        <v>1586</v>
      </c>
      <c r="D1308" s="192" t="s">
        <v>2331</v>
      </c>
      <c r="E1308" s="198" t="s">
        <v>2263</v>
      </c>
      <c r="F1308" s="198" t="s">
        <v>1658</v>
      </c>
      <c r="G1308" s="192">
        <v>43133</v>
      </c>
      <c r="H1308" s="192">
        <v>252</v>
      </c>
      <c r="I1308" s="192" t="s">
        <v>546</v>
      </c>
      <c r="J1308" s="63" t="s">
        <v>1056</v>
      </c>
      <c r="K1308" s="192" t="s">
        <v>470</v>
      </c>
      <c r="L1308" s="191" t="s">
        <v>2266</v>
      </c>
      <c r="M1308" s="192"/>
      <c r="N1308" s="192"/>
      <c r="O1308" s="192"/>
      <c r="P1308" s="192"/>
      <c r="Q1308" s="192" t="s">
        <v>129</v>
      </c>
      <c r="R1308" s="63" t="s">
        <v>2366</v>
      </c>
      <c r="S1308" s="192"/>
      <c r="T1308" s="192" t="s">
        <v>166</v>
      </c>
      <c r="U1308" s="192" t="s">
        <v>13</v>
      </c>
      <c r="V1308" s="192"/>
      <c r="W1308" s="192"/>
      <c r="X1308" s="192">
        <v>12.3</v>
      </c>
      <c r="Y1308" s="192">
        <v>6.4</v>
      </c>
      <c r="Z1308" s="192"/>
      <c r="AA1308" s="200"/>
      <c r="AB1308" s="194"/>
      <c r="AC1308" s="192"/>
      <c r="AD1308" s="189"/>
      <c r="AE1308" s="63"/>
      <c r="AF1308" s="63"/>
    </row>
    <row r="1309" spans="1:32" s="76" customFormat="1" ht="17" x14ac:dyDescent="0.2">
      <c r="A1309" s="100" t="str">
        <f>CONCATENATE(E1309," ",F1309)</f>
        <v>Procyon lotor</v>
      </c>
      <c r="B1309" s="189" t="s">
        <v>1261</v>
      </c>
      <c r="C1309" s="192" t="s">
        <v>1586</v>
      </c>
      <c r="D1309" s="192" t="s">
        <v>2331</v>
      </c>
      <c r="E1309" s="198" t="s">
        <v>2263</v>
      </c>
      <c r="F1309" s="198" t="s">
        <v>1658</v>
      </c>
      <c r="G1309" s="192">
        <v>43133</v>
      </c>
      <c r="H1309" s="192">
        <v>259</v>
      </c>
      <c r="I1309" s="192" t="s">
        <v>546</v>
      </c>
      <c r="J1309" s="63" t="s">
        <v>1056</v>
      </c>
      <c r="K1309" s="192" t="s">
        <v>470</v>
      </c>
      <c r="L1309" s="191" t="s">
        <v>2272</v>
      </c>
      <c r="M1309" s="192"/>
      <c r="N1309" s="192"/>
      <c r="O1309" s="192"/>
      <c r="P1309" s="192"/>
      <c r="Q1309" s="192" t="s">
        <v>129</v>
      </c>
      <c r="R1309" s="63" t="s">
        <v>2366</v>
      </c>
      <c r="S1309" s="192"/>
      <c r="T1309" s="192" t="s">
        <v>166</v>
      </c>
      <c r="U1309" s="192" t="s">
        <v>13</v>
      </c>
      <c r="V1309" s="192"/>
      <c r="W1309" s="192"/>
      <c r="X1309" s="192">
        <v>10.98</v>
      </c>
      <c r="Y1309" s="192">
        <v>6.72</v>
      </c>
      <c r="Z1309" s="192"/>
      <c r="AA1309" s="200"/>
      <c r="AB1309" s="194"/>
      <c r="AC1309" s="192"/>
      <c r="AD1309" s="189"/>
      <c r="AE1309" s="63"/>
      <c r="AF1309" s="63"/>
    </row>
    <row r="1310" spans="1:32" s="76" customFormat="1" ht="17" x14ac:dyDescent="0.2">
      <c r="A1310" s="100" t="str">
        <f>CONCATENATE(E1310," ",F1310)</f>
        <v>Procyon lotor</v>
      </c>
      <c r="B1310" s="189" t="s">
        <v>1261</v>
      </c>
      <c r="C1310" s="192" t="s">
        <v>1586</v>
      </c>
      <c r="D1310" s="192" t="s">
        <v>2331</v>
      </c>
      <c r="E1310" s="198" t="s">
        <v>2263</v>
      </c>
      <c r="F1310" s="198" t="s">
        <v>1658</v>
      </c>
      <c r="G1310" s="192">
        <v>43133</v>
      </c>
      <c r="H1310" s="192">
        <v>256</v>
      </c>
      <c r="I1310" s="192" t="s">
        <v>546</v>
      </c>
      <c r="J1310" s="63" t="s">
        <v>1056</v>
      </c>
      <c r="K1310" s="192" t="s">
        <v>470</v>
      </c>
      <c r="L1310" s="191" t="s">
        <v>2269</v>
      </c>
      <c r="M1310" s="192"/>
      <c r="N1310" s="192"/>
      <c r="O1310" s="192"/>
      <c r="P1310" s="192"/>
      <c r="Q1310" s="192" t="s">
        <v>129</v>
      </c>
      <c r="R1310" s="63" t="s">
        <v>2366</v>
      </c>
      <c r="S1310" s="192"/>
      <c r="T1310" s="192" t="s">
        <v>166</v>
      </c>
      <c r="U1310" s="192" t="s">
        <v>13</v>
      </c>
      <c r="V1310" s="192"/>
      <c r="W1310" s="192"/>
      <c r="X1310" s="192">
        <v>9.73</v>
      </c>
      <c r="Y1310" s="192">
        <v>5.65</v>
      </c>
      <c r="Z1310" s="192"/>
      <c r="AA1310" s="200"/>
      <c r="AB1310" s="194"/>
      <c r="AC1310" s="192"/>
      <c r="AD1310" s="189"/>
      <c r="AE1310" s="63"/>
      <c r="AF1310" s="63"/>
    </row>
    <row r="1311" spans="1:32" s="76" customFormat="1" ht="17" x14ac:dyDescent="0.2">
      <c r="A1311" s="100" t="str">
        <f>CONCATENATE(E1311," ",F1311)</f>
        <v>Procyon lotor</v>
      </c>
      <c r="B1311" s="189" t="s">
        <v>1261</v>
      </c>
      <c r="C1311" s="192" t="s">
        <v>1586</v>
      </c>
      <c r="D1311" s="192" t="s">
        <v>2331</v>
      </c>
      <c r="E1311" s="198" t="s">
        <v>2263</v>
      </c>
      <c r="F1311" s="198" t="s">
        <v>1658</v>
      </c>
      <c r="G1311" s="192">
        <v>43133</v>
      </c>
      <c r="H1311" s="192">
        <v>266</v>
      </c>
      <c r="I1311" s="192" t="s">
        <v>546</v>
      </c>
      <c r="J1311" s="63" t="s">
        <v>1056</v>
      </c>
      <c r="K1311" s="192" t="s">
        <v>470</v>
      </c>
      <c r="L1311" s="191" t="s">
        <v>2265</v>
      </c>
      <c r="M1311" s="192"/>
      <c r="N1311" s="192"/>
      <c r="O1311" s="192"/>
      <c r="P1311" s="192"/>
      <c r="Q1311" s="192" t="s">
        <v>377</v>
      </c>
      <c r="R1311" s="69" t="s">
        <v>2372</v>
      </c>
      <c r="S1311" s="192"/>
      <c r="T1311" s="192" t="s">
        <v>166</v>
      </c>
      <c r="U1311" s="192" t="s">
        <v>13</v>
      </c>
      <c r="V1311" s="192"/>
      <c r="W1311" s="192"/>
      <c r="X1311" s="192">
        <v>7.91</v>
      </c>
      <c r="Y1311" s="192">
        <v>5.72</v>
      </c>
      <c r="Z1311" s="192"/>
      <c r="AA1311" s="200"/>
      <c r="AB1311" s="194"/>
      <c r="AC1311" s="192"/>
      <c r="AD1311" s="189"/>
      <c r="AE1311" s="63"/>
      <c r="AF1311" s="63"/>
    </row>
    <row r="1312" spans="1:32" s="76" customFormat="1" ht="17" x14ac:dyDescent="0.2">
      <c r="A1312" s="100" t="str">
        <f>CONCATENATE(E1312," ",F1312)</f>
        <v>Procyon lotor</v>
      </c>
      <c r="B1312" s="189" t="s">
        <v>1261</v>
      </c>
      <c r="C1312" s="192" t="s">
        <v>1586</v>
      </c>
      <c r="D1312" s="192" t="s">
        <v>2331</v>
      </c>
      <c r="E1312" s="198" t="s">
        <v>2263</v>
      </c>
      <c r="F1312" s="198" t="s">
        <v>1658</v>
      </c>
      <c r="G1312" s="192">
        <v>43133</v>
      </c>
      <c r="H1312" s="192">
        <v>265</v>
      </c>
      <c r="I1312" s="192" t="s">
        <v>546</v>
      </c>
      <c r="J1312" s="63" t="s">
        <v>1056</v>
      </c>
      <c r="K1312" s="192" t="s">
        <v>470</v>
      </c>
      <c r="L1312" s="191" t="s">
        <v>2265</v>
      </c>
      <c r="M1312" s="192"/>
      <c r="N1312" s="192"/>
      <c r="O1312" s="192"/>
      <c r="P1312" s="192"/>
      <c r="Q1312" s="192" t="s">
        <v>154</v>
      </c>
      <c r="R1312" s="69" t="s">
        <v>2375</v>
      </c>
      <c r="S1312" s="192"/>
      <c r="T1312" s="192" t="s">
        <v>171</v>
      </c>
      <c r="U1312" s="192" t="s">
        <v>13</v>
      </c>
      <c r="V1312" s="192"/>
      <c r="W1312" s="192"/>
      <c r="X1312" s="192">
        <v>9.3000000000000007</v>
      </c>
      <c r="Y1312" s="192">
        <v>9.14</v>
      </c>
      <c r="Z1312" s="192"/>
      <c r="AA1312" s="200"/>
      <c r="AB1312" s="194"/>
      <c r="AC1312" s="192"/>
      <c r="AD1312" s="189"/>
      <c r="AE1312" s="63"/>
      <c r="AF1312" s="63"/>
    </row>
    <row r="1313" spans="1:133" s="76" customFormat="1" ht="17" x14ac:dyDescent="0.2">
      <c r="A1313" s="100" t="str">
        <f>CONCATENATE(E1313," ",F1313)</f>
        <v>Procyon lotor</v>
      </c>
      <c r="B1313" s="189" t="s">
        <v>1261</v>
      </c>
      <c r="C1313" s="192" t="s">
        <v>1586</v>
      </c>
      <c r="D1313" s="192" t="s">
        <v>2331</v>
      </c>
      <c r="E1313" s="198" t="s">
        <v>2263</v>
      </c>
      <c r="F1313" s="198" t="s">
        <v>1658</v>
      </c>
      <c r="G1313" s="192">
        <v>43133</v>
      </c>
      <c r="H1313" s="192">
        <v>264</v>
      </c>
      <c r="I1313" s="192" t="s">
        <v>546</v>
      </c>
      <c r="J1313" s="63" t="s">
        <v>1056</v>
      </c>
      <c r="K1313" s="192" t="s">
        <v>470</v>
      </c>
      <c r="L1313" s="191" t="s">
        <v>2265</v>
      </c>
      <c r="M1313" s="192"/>
      <c r="N1313" s="192"/>
      <c r="O1313" s="192"/>
      <c r="P1313" s="192"/>
      <c r="Q1313" s="192" t="s">
        <v>154</v>
      </c>
      <c r="R1313" s="69" t="s">
        <v>2375</v>
      </c>
      <c r="S1313" s="192"/>
      <c r="T1313" s="192" t="s">
        <v>171</v>
      </c>
      <c r="U1313" s="192" t="s">
        <v>13</v>
      </c>
      <c r="V1313" s="192"/>
      <c r="W1313" s="192"/>
      <c r="X1313" s="192">
        <v>9.1199999999999992</v>
      </c>
      <c r="Y1313" s="192">
        <v>9.27</v>
      </c>
      <c r="Z1313" s="192"/>
      <c r="AA1313" s="200"/>
      <c r="AB1313" s="194"/>
      <c r="AC1313" s="192"/>
      <c r="AD1313" s="189"/>
      <c r="AE1313" s="63"/>
      <c r="AF1313" s="63"/>
    </row>
    <row r="1314" spans="1:133" s="76" customFormat="1" ht="17" x14ac:dyDescent="0.2">
      <c r="A1314" s="100" t="str">
        <f>CONCATENATE(E1314," ",F1314)</f>
        <v>Procyon lotor</v>
      </c>
      <c r="B1314" s="189" t="s">
        <v>1261</v>
      </c>
      <c r="C1314" s="192" t="s">
        <v>1586</v>
      </c>
      <c r="D1314" s="192" t="s">
        <v>2331</v>
      </c>
      <c r="E1314" s="198" t="s">
        <v>2263</v>
      </c>
      <c r="F1314" s="198" t="s">
        <v>1658</v>
      </c>
      <c r="G1314" s="192">
        <v>43133</v>
      </c>
      <c r="H1314" s="192">
        <v>254</v>
      </c>
      <c r="I1314" s="192" t="s">
        <v>546</v>
      </c>
      <c r="J1314" s="63" t="s">
        <v>1056</v>
      </c>
      <c r="K1314" s="192" t="s">
        <v>470</v>
      </c>
      <c r="L1314" s="191" t="s">
        <v>2267</v>
      </c>
      <c r="M1314" s="192"/>
      <c r="N1314" s="192"/>
      <c r="O1314" s="192"/>
      <c r="P1314" s="192"/>
      <c r="Q1314" s="192" t="s">
        <v>154</v>
      </c>
      <c r="R1314" s="69" t="s">
        <v>2375</v>
      </c>
      <c r="S1314" s="192"/>
      <c r="T1314" s="192" t="s">
        <v>166</v>
      </c>
      <c r="U1314" s="192" t="s">
        <v>13</v>
      </c>
      <c r="V1314" s="192"/>
      <c r="W1314" s="192"/>
      <c r="X1314" s="192">
        <v>9.7200000000000006</v>
      </c>
      <c r="Y1314" s="192">
        <v>8.91</v>
      </c>
      <c r="Z1314" s="192"/>
      <c r="AA1314" s="200"/>
      <c r="AB1314" s="194"/>
      <c r="AC1314" s="192"/>
      <c r="AD1314" s="189"/>
      <c r="AE1314" s="63"/>
      <c r="AF1314" s="63"/>
    </row>
    <row r="1315" spans="1:133" s="76" customFormat="1" ht="17" x14ac:dyDescent="0.2">
      <c r="A1315" s="100" t="str">
        <f>CONCATENATE(E1315," ",F1315)</f>
        <v>Procyon lotor</v>
      </c>
      <c r="B1315" s="195" t="s">
        <v>1261</v>
      </c>
      <c r="C1315" s="190" t="s">
        <v>1586</v>
      </c>
      <c r="D1315" s="192" t="s">
        <v>2331</v>
      </c>
      <c r="E1315" s="198" t="s">
        <v>2263</v>
      </c>
      <c r="F1315" s="198" t="s">
        <v>1658</v>
      </c>
      <c r="G1315" s="190">
        <v>43133</v>
      </c>
      <c r="H1315" s="190">
        <v>255</v>
      </c>
      <c r="I1315" s="190" t="s">
        <v>546</v>
      </c>
      <c r="J1315" s="63" t="s">
        <v>1056</v>
      </c>
      <c r="K1315" s="190" t="s">
        <v>470</v>
      </c>
      <c r="L1315" s="210" t="s">
        <v>2268</v>
      </c>
      <c r="M1315" s="190"/>
      <c r="N1315" s="190"/>
      <c r="O1315" s="190"/>
      <c r="P1315" s="190"/>
      <c r="Q1315" s="190" t="s">
        <v>211</v>
      </c>
      <c r="R1315" s="69" t="s">
        <v>2376</v>
      </c>
      <c r="S1315" s="190"/>
      <c r="T1315" s="190" t="s">
        <v>171</v>
      </c>
      <c r="U1315" s="190" t="s">
        <v>13</v>
      </c>
      <c r="V1315" s="190"/>
      <c r="W1315" s="190"/>
      <c r="X1315" s="190">
        <v>8.56</v>
      </c>
      <c r="Y1315" s="190">
        <v>7.43</v>
      </c>
      <c r="Z1315" s="190"/>
      <c r="AA1315" s="211"/>
      <c r="AB1315" s="212"/>
      <c r="AC1315" s="190"/>
      <c r="AD1315" s="195"/>
      <c r="AE1315" s="63"/>
      <c r="AF1315" s="63"/>
    </row>
    <row r="1316" spans="1:133" s="76" customFormat="1" ht="17" x14ac:dyDescent="0.2">
      <c r="A1316" s="100" t="str">
        <f>CONCATENATE(E1316," ",F1316)</f>
        <v>Arctodus simus</v>
      </c>
      <c r="B1316" s="69" t="s">
        <v>1645</v>
      </c>
      <c r="C1316" s="69" t="s">
        <v>1586</v>
      </c>
      <c r="D1316" s="69" t="s">
        <v>2330</v>
      </c>
      <c r="E1316" s="106" t="s">
        <v>1646</v>
      </c>
      <c r="F1316" s="106" t="s">
        <v>1647</v>
      </c>
      <c r="G1316" s="69">
        <v>933</v>
      </c>
      <c r="H1316" s="69">
        <v>2205</v>
      </c>
      <c r="I1316" s="69" t="s">
        <v>1309</v>
      </c>
      <c r="J1316" s="8" t="s">
        <v>412</v>
      </c>
      <c r="K1316" s="69" t="s">
        <v>175</v>
      </c>
      <c r="L1316" s="175" t="s">
        <v>1855</v>
      </c>
      <c r="M1316" s="134">
        <f>(20.176+22.63)/2</f>
        <v>21.402999999999999</v>
      </c>
      <c r="N1316" s="61">
        <v>29.62</v>
      </c>
      <c r="O1316" s="61">
        <v>-98.37</v>
      </c>
      <c r="P1316" s="99">
        <v>126.402078446346</v>
      </c>
      <c r="Q1316" s="69" t="s">
        <v>152</v>
      </c>
      <c r="R1316" s="69" t="s">
        <v>2367</v>
      </c>
      <c r="S1316" s="69"/>
      <c r="T1316" s="69"/>
      <c r="U1316" s="63" t="s">
        <v>13</v>
      </c>
      <c r="V1316" s="63"/>
      <c r="W1316" s="105"/>
      <c r="X1316" s="61">
        <v>20.29</v>
      </c>
      <c r="Y1316" s="61">
        <v>16.010000000000002</v>
      </c>
      <c r="Z1316" s="63"/>
      <c r="AA1316" s="137"/>
      <c r="AB1316" s="135"/>
      <c r="AC1316" s="105"/>
      <c r="AD1316" s="69"/>
      <c r="AE1316" s="63"/>
      <c r="AF1316" s="63"/>
      <c r="BK1316" s="10"/>
      <c r="BL1316" s="10"/>
      <c r="BM1316" s="10"/>
      <c r="BN1316" s="10"/>
      <c r="BO1316" s="10"/>
      <c r="BP1316" s="10"/>
      <c r="BQ1316" s="10"/>
      <c r="BR1316" s="10"/>
      <c r="BS1316" s="10"/>
      <c r="BT1316" s="10"/>
      <c r="BU1316" s="10"/>
      <c r="BV1316" s="10"/>
      <c r="BW1316" s="10"/>
      <c r="BX1316" s="10"/>
      <c r="BY1316" s="10"/>
      <c r="BZ1316" s="10"/>
      <c r="CA1316" s="10"/>
      <c r="CB1316" s="10"/>
      <c r="CC1316" s="10"/>
      <c r="CD1316" s="10"/>
      <c r="CE1316" s="10"/>
      <c r="CF1316" s="10"/>
      <c r="CG1316" s="10"/>
      <c r="CH1316" s="10"/>
      <c r="CI1316" s="10"/>
      <c r="CJ1316" s="10"/>
      <c r="CK1316" s="10"/>
      <c r="CL1316" s="10"/>
      <c r="CM1316" s="10"/>
      <c r="CN1316" s="10"/>
      <c r="CO1316" s="10"/>
      <c r="CP1316" s="10"/>
      <c r="CQ1316" s="10"/>
      <c r="CR1316" s="10"/>
      <c r="CS1316" s="10"/>
      <c r="CT1316" s="10"/>
      <c r="CU1316" s="10"/>
      <c r="CV1316" s="10"/>
      <c r="CW1316" s="10"/>
      <c r="CX1316" s="10"/>
      <c r="CY1316" s="10"/>
      <c r="CZ1316" s="10"/>
      <c r="DA1316" s="10"/>
      <c r="DB1316" s="10"/>
      <c r="DC1316" s="10"/>
      <c r="DD1316" s="10"/>
      <c r="DE1316" s="10"/>
      <c r="DF1316" s="10"/>
      <c r="DG1316" s="10"/>
      <c r="DH1316" s="10"/>
      <c r="DI1316" s="10"/>
      <c r="DJ1316" s="10"/>
      <c r="DK1316" s="10"/>
      <c r="DL1316" s="10"/>
      <c r="DM1316" s="10"/>
      <c r="DN1316" s="10"/>
      <c r="DO1316" s="10"/>
      <c r="DP1316" s="10"/>
      <c r="DQ1316" s="10"/>
      <c r="DR1316" s="10"/>
      <c r="DS1316" s="10"/>
      <c r="DT1316" s="10"/>
      <c r="DU1316" s="10"/>
      <c r="DV1316" s="10"/>
      <c r="DW1316" s="10"/>
      <c r="DX1316" s="10"/>
      <c r="DY1316" s="10"/>
      <c r="DZ1316" s="10"/>
      <c r="EA1316" s="10"/>
      <c r="EB1316" s="10"/>
      <c r="EC1316" s="10"/>
    </row>
    <row r="1317" spans="1:133" s="76" customFormat="1" ht="17" x14ac:dyDescent="0.2">
      <c r="A1317" s="100" t="str">
        <f>CONCATENATE(E1317," ",F1317)</f>
        <v>Arctodus simus</v>
      </c>
      <c r="B1317" s="69" t="s">
        <v>1645</v>
      </c>
      <c r="C1317" s="69" t="s">
        <v>1586</v>
      </c>
      <c r="D1317" s="69" t="s">
        <v>2330</v>
      </c>
      <c r="E1317" s="106" t="s">
        <v>1646</v>
      </c>
      <c r="F1317" s="106" t="s">
        <v>1647</v>
      </c>
      <c r="G1317" s="69">
        <v>933</v>
      </c>
      <c r="H1317" s="69">
        <v>2156</v>
      </c>
      <c r="I1317" s="69" t="s">
        <v>1309</v>
      </c>
      <c r="J1317" s="8" t="s">
        <v>412</v>
      </c>
      <c r="K1317" s="69" t="s">
        <v>175</v>
      </c>
      <c r="L1317" s="175" t="s">
        <v>1855</v>
      </c>
      <c r="M1317" s="134">
        <f>(20.176+22.63)/2</f>
        <v>21.402999999999999</v>
      </c>
      <c r="N1317" s="61">
        <v>29.62</v>
      </c>
      <c r="O1317" s="61">
        <v>-98.37</v>
      </c>
      <c r="P1317" s="99">
        <v>126.402078446346</v>
      </c>
      <c r="Q1317" s="69" t="s">
        <v>36</v>
      </c>
      <c r="R1317" s="69" t="s">
        <v>1380</v>
      </c>
      <c r="S1317" s="69"/>
      <c r="T1317" s="69"/>
      <c r="U1317" s="63" t="s">
        <v>13</v>
      </c>
      <c r="V1317" s="63"/>
      <c r="W1317" s="105"/>
      <c r="X1317" s="61">
        <v>29.09</v>
      </c>
      <c r="Y1317" s="61">
        <v>17.97</v>
      </c>
      <c r="Z1317" s="63"/>
      <c r="AA1317" s="137"/>
      <c r="AB1317" s="135"/>
      <c r="AC1317" s="105"/>
      <c r="AD1317" s="69"/>
      <c r="AE1317" s="192"/>
      <c r="AF1317" s="192"/>
      <c r="AG1317" s="196"/>
      <c r="AH1317" s="196"/>
      <c r="AI1317" s="196"/>
      <c r="AJ1317" s="196"/>
      <c r="AK1317" s="196"/>
      <c r="AL1317" s="196"/>
      <c r="AM1317" s="196"/>
      <c r="AN1317" s="196"/>
      <c r="AO1317" s="196"/>
      <c r="AP1317" s="196"/>
      <c r="AQ1317" s="196"/>
      <c r="AR1317" s="196"/>
      <c r="AS1317" s="196"/>
      <c r="AT1317" s="196"/>
      <c r="AU1317" s="196"/>
      <c r="AV1317" s="196"/>
      <c r="AW1317" s="196"/>
      <c r="AX1317" s="196"/>
      <c r="AY1317" s="196"/>
      <c r="AZ1317" s="196"/>
      <c r="BA1317" s="196"/>
      <c r="BB1317" s="196"/>
      <c r="BC1317" s="196"/>
      <c r="BD1317" s="196"/>
      <c r="BE1317" s="196"/>
      <c r="BF1317" s="196"/>
      <c r="BG1317" s="196"/>
      <c r="BH1317" s="196"/>
      <c r="BI1317" s="196"/>
      <c r="BJ1317" s="196"/>
      <c r="BK1317" s="205"/>
      <c r="BL1317" s="205"/>
      <c r="BM1317" s="205"/>
      <c r="BN1317" s="205"/>
      <c r="BO1317" s="205"/>
      <c r="BP1317" s="205"/>
      <c r="BQ1317" s="205"/>
      <c r="BR1317" s="205"/>
      <c r="BS1317" s="205"/>
      <c r="BT1317" s="205"/>
      <c r="BU1317" s="205"/>
      <c r="BV1317" s="205"/>
      <c r="BW1317" s="205"/>
      <c r="BX1317" s="205"/>
      <c r="BY1317" s="205"/>
      <c r="BZ1317" s="205"/>
      <c r="CA1317" s="205"/>
      <c r="CB1317" s="205"/>
      <c r="CC1317" s="205"/>
      <c r="CD1317" s="205"/>
      <c r="CE1317" s="205"/>
      <c r="CF1317" s="205"/>
      <c r="CG1317" s="205"/>
      <c r="CH1317" s="205"/>
      <c r="CI1317" s="205"/>
      <c r="CJ1317" s="205"/>
      <c r="CK1317" s="205"/>
      <c r="CL1317" s="205"/>
      <c r="CM1317" s="205"/>
      <c r="CN1317" s="205"/>
      <c r="CO1317" s="205"/>
      <c r="CP1317" s="205"/>
      <c r="CQ1317" s="205"/>
      <c r="CR1317" s="205"/>
      <c r="CS1317" s="205"/>
      <c r="CT1317" s="205"/>
      <c r="CU1317" s="205"/>
      <c r="CV1317" s="205"/>
      <c r="CW1317" s="205"/>
      <c r="CX1317" s="205"/>
      <c r="CY1317" s="205"/>
      <c r="CZ1317" s="205"/>
      <c r="DA1317" s="205"/>
      <c r="DB1317" s="205"/>
      <c r="DC1317" s="205"/>
      <c r="DD1317" s="205"/>
      <c r="DE1317" s="205"/>
      <c r="DF1317" s="205"/>
      <c r="DG1317" s="205"/>
      <c r="DH1317" s="205"/>
      <c r="DI1317" s="205"/>
      <c r="DJ1317" s="205"/>
      <c r="DK1317" s="205"/>
      <c r="DL1317" s="205"/>
      <c r="DM1317" s="205"/>
      <c r="DN1317" s="205"/>
      <c r="DO1317" s="205"/>
      <c r="DP1317" s="205"/>
      <c r="DQ1317" s="205"/>
      <c r="DR1317" s="205"/>
      <c r="DS1317" s="205"/>
      <c r="DT1317" s="205"/>
      <c r="DU1317" s="205"/>
      <c r="DV1317" s="205"/>
      <c r="DW1317" s="205"/>
      <c r="DX1317" s="205"/>
      <c r="DY1317" s="205"/>
      <c r="DZ1317" s="205"/>
      <c r="EA1317" s="10"/>
      <c r="EB1317" s="10"/>
      <c r="EC1317" s="10"/>
    </row>
    <row r="1318" spans="1:133" s="76" customFormat="1" ht="17" x14ac:dyDescent="0.2">
      <c r="A1318" s="100" t="str">
        <f>CONCATENATE(E1318," ",F1318)</f>
        <v>Arctodus simus</v>
      </c>
      <c r="B1318" s="8" t="s">
        <v>2052</v>
      </c>
      <c r="C1318" s="63" t="s">
        <v>1586</v>
      </c>
      <c r="D1318" s="69" t="s">
        <v>2330</v>
      </c>
      <c r="E1318" s="172" t="s">
        <v>1646</v>
      </c>
      <c r="F1318" s="172" t="s">
        <v>1647</v>
      </c>
      <c r="G1318" s="63">
        <v>43059</v>
      </c>
      <c r="H1318" s="63">
        <v>305</v>
      </c>
      <c r="I1318" s="63" t="s">
        <v>2056</v>
      </c>
      <c r="J1318" s="63"/>
      <c r="K1318" s="63" t="s">
        <v>175</v>
      </c>
      <c r="L1318" s="175" t="s">
        <v>2053</v>
      </c>
      <c r="M1318" s="63"/>
      <c r="N1318" s="63"/>
      <c r="O1318" s="63"/>
      <c r="P1318" s="63"/>
      <c r="Q1318" s="63" t="s">
        <v>2055</v>
      </c>
      <c r="R1318" s="63" t="s">
        <v>1514</v>
      </c>
      <c r="S1318" s="69" t="s">
        <v>2402</v>
      </c>
      <c r="T1318" s="63" t="s">
        <v>171</v>
      </c>
      <c r="U1318" s="63" t="s">
        <v>13</v>
      </c>
      <c r="V1318" s="63"/>
      <c r="W1318" s="63"/>
      <c r="X1318" s="63">
        <v>111</v>
      </c>
      <c r="Y1318" s="63">
        <v>77.900000000000006</v>
      </c>
      <c r="Z1318" s="63"/>
      <c r="AA1318" s="182"/>
      <c r="AB1318" s="61"/>
      <c r="AC1318" s="63"/>
      <c r="AD1318" s="69" t="s">
        <v>2054</v>
      </c>
      <c r="AE1318" s="63"/>
      <c r="AF1318" s="63"/>
    </row>
    <row r="1319" spans="1:133" s="76" customFormat="1" ht="17" x14ac:dyDescent="0.2">
      <c r="A1319" s="100" t="str">
        <f>CONCATENATE(E1319," ",F1319)</f>
        <v>Tremarctos floridanus</v>
      </c>
      <c r="B1319" s="69" t="s">
        <v>1845</v>
      </c>
      <c r="C1319" s="69" t="s">
        <v>1586</v>
      </c>
      <c r="D1319" s="69" t="s">
        <v>2330</v>
      </c>
      <c r="E1319" s="106" t="s">
        <v>2405</v>
      </c>
      <c r="F1319" s="106" t="s">
        <v>1848</v>
      </c>
      <c r="G1319" s="69">
        <v>30967</v>
      </c>
      <c r="H1319" s="69">
        <v>1031</v>
      </c>
      <c r="I1319" s="69" t="s">
        <v>249</v>
      </c>
      <c r="J1319" s="8" t="s">
        <v>241</v>
      </c>
      <c r="K1319" s="69" t="s">
        <v>175</v>
      </c>
      <c r="L1319" s="175" t="s">
        <v>395</v>
      </c>
      <c r="M1319" s="134">
        <v>30</v>
      </c>
      <c r="N1319" s="61">
        <v>29.62</v>
      </c>
      <c r="O1319" s="61">
        <v>-98.37</v>
      </c>
      <c r="P1319" s="99">
        <v>126.402078446346</v>
      </c>
      <c r="Q1319" s="69" t="s">
        <v>152</v>
      </c>
      <c r="R1319" s="69" t="s">
        <v>2367</v>
      </c>
      <c r="S1319" s="69"/>
      <c r="T1319" s="69" t="s">
        <v>335</v>
      </c>
      <c r="U1319" s="63" t="s">
        <v>13</v>
      </c>
      <c r="V1319" s="63"/>
      <c r="W1319" s="105"/>
      <c r="X1319" s="61">
        <v>16.34</v>
      </c>
      <c r="Y1319" s="61">
        <v>11.75</v>
      </c>
      <c r="Z1319" s="63"/>
      <c r="AA1319" s="137"/>
      <c r="AB1319" s="135"/>
      <c r="AC1319" s="105"/>
      <c r="AD1319" s="69" t="s">
        <v>1849</v>
      </c>
      <c r="AE1319" s="63"/>
      <c r="AF1319" s="63"/>
      <c r="EA1319" s="10"/>
      <c r="EB1319" s="10"/>
      <c r="EC1319" s="10"/>
    </row>
    <row r="1320" spans="1:133" s="76" customFormat="1" ht="17" x14ac:dyDescent="0.2">
      <c r="A1320" s="100" t="str">
        <f>CONCATENATE(E1320," ",F1320)</f>
        <v>Tremarctos floridanus</v>
      </c>
      <c r="B1320" s="69" t="s">
        <v>1844</v>
      </c>
      <c r="C1320" s="69" t="s">
        <v>1586</v>
      </c>
      <c r="D1320" s="69" t="s">
        <v>2330</v>
      </c>
      <c r="E1320" s="106" t="s">
        <v>2405</v>
      </c>
      <c r="F1320" s="106" t="s">
        <v>1848</v>
      </c>
      <c r="G1320" s="69">
        <v>30967</v>
      </c>
      <c r="H1320" s="69">
        <v>1880</v>
      </c>
      <c r="I1320" s="69" t="s">
        <v>249</v>
      </c>
      <c r="J1320" s="8" t="s">
        <v>241</v>
      </c>
      <c r="K1320" s="69" t="s">
        <v>175</v>
      </c>
      <c r="L1320" s="175" t="s">
        <v>395</v>
      </c>
      <c r="M1320" s="134">
        <v>30</v>
      </c>
      <c r="N1320" s="61">
        <v>29.62</v>
      </c>
      <c r="O1320" s="61">
        <v>-98.37</v>
      </c>
      <c r="P1320" s="99">
        <v>126.402078446346</v>
      </c>
      <c r="Q1320" s="69" t="s">
        <v>152</v>
      </c>
      <c r="R1320" s="69" t="s">
        <v>2367</v>
      </c>
      <c r="S1320" s="69"/>
      <c r="T1320" s="69" t="s">
        <v>335</v>
      </c>
      <c r="U1320" s="63" t="s">
        <v>13</v>
      </c>
      <c r="V1320" s="63"/>
      <c r="W1320" s="105"/>
      <c r="X1320" s="61">
        <v>21.59</v>
      </c>
      <c r="Y1320" s="61">
        <v>12.64</v>
      </c>
      <c r="Z1320" s="63"/>
      <c r="AA1320" s="137"/>
      <c r="AB1320" s="135"/>
      <c r="AC1320" s="105"/>
      <c r="AD1320" s="69" t="s">
        <v>1849</v>
      </c>
      <c r="AE1320" s="63"/>
      <c r="AF1320" s="63"/>
      <c r="BK1320" s="10"/>
      <c r="BL1320" s="10"/>
      <c r="BM1320" s="10"/>
      <c r="BN1320" s="10"/>
      <c r="BO1320" s="10"/>
      <c r="BP1320" s="10"/>
      <c r="BQ1320" s="10"/>
      <c r="BR1320" s="10"/>
      <c r="BS1320" s="10"/>
      <c r="BT1320" s="10"/>
      <c r="BU1320" s="10"/>
      <c r="BV1320" s="10"/>
      <c r="BW1320" s="10"/>
      <c r="BX1320" s="10"/>
      <c r="BY1320" s="10"/>
      <c r="BZ1320" s="10"/>
      <c r="CA1320" s="10"/>
      <c r="CB1320" s="10"/>
      <c r="CC1320" s="10"/>
      <c r="CD1320" s="10"/>
      <c r="CE1320" s="10"/>
      <c r="CF1320" s="10"/>
      <c r="CG1320" s="10"/>
      <c r="CH1320" s="10"/>
      <c r="CI1320" s="10"/>
      <c r="CJ1320" s="10"/>
      <c r="CK1320" s="10"/>
      <c r="CL1320" s="10"/>
      <c r="CM1320" s="10"/>
      <c r="CN1320" s="10"/>
      <c r="CO1320" s="10"/>
      <c r="CP1320" s="10"/>
      <c r="CQ1320" s="10"/>
      <c r="CR1320" s="10"/>
      <c r="CS1320" s="10"/>
      <c r="CT1320" s="10"/>
      <c r="CU1320" s="10"/>
      <c r="CV1320" s="10"/>
      <c r="CW1320" s="10"/>
      <c r="CX1320" s="10"/>
      <c r="CY1320" s="10"/>
      <c r="CZ1320" s="10"/>
      <c r="DA1320" s="10"/>
      <c r="DB1320" s="10"/>
      <c r="DC1320" s="10"/>
      <c r="DD1320" s="10"/>
      <c r="DE1320" s="10"/>
      <c r="DF1320" s="10"/>
      <c r="DG1320" s="10"/>
      <c r="DH1320" s="10"/>
      <c r="DI1320" s="10"/>
      <c r="DJ1320" s="10"/>
      <c r="DK1320" s="10"/>
      <c r="DL1320" s="10"/>
      <c r="DM1320" s="10"/>
      <c r="DN1320" s="10"/>
      <c r="DO1320" s="10"/>
      <c r="DP1320" s="10"/>
      <c r="DQ1320" s="10"/>
      <c r="DR1320" s="10"/>
      <c r="DS1320" s="10"/>
      <c r="DT1320" s="10"/>
      <c r="DU1320" s="10"/>
      <c r="DV1320" s="10"/>
      <c r="DW1320" s="10"/>
      <c r="DX1320" s="10"/>
      <c r="DY1320" s="10"/>
      <c r="DZ1320" s="10"/>
      <c r="EA1320" s="84"/>
      <c r="EB1320" s="84"/>
      <c r="EC1320" s="84"/>
    </row>
    <row r="1321" spans="1:133" s="76" customFormat="1" ht="17" x14ac:dyDescent="0.2">
      <c r="A1321" s="100" t="str">
        <f>CONCATENATE(E1321," ",F1321)</f>
        <v>Ursus americanus</v>
      </c>
      <c r="B1321" s="69" t="s">
        <v>1645</v>
      </c>
      <c r="C1321" s="69" t="s">
        <v>1586</v>
      </c>
      <c r="D1321" s="192" t="s">
        <v>2330</v>
      </c>
      <c r="E1321" s="106" t="s">
        <v>1587</v>
      </c>
      <c r="F1321" s="106" t="s">
        <v>1588</v>
      </c>
      <c r="G1321" s="69">
        <v>933</v>
      </c>
      <c r="H1321" s="69">
        <v>2543</v>
      </c>
      <c r="I1321" s="69" t="s">
        <v>1309</v>
      </c>
      <c r="J1321" s="8" t="s">
        <v>412</v>
      </c>
      <c r="K1321" s="69" t="s">
        <v>175</v>
      </c>
      <c r="L1321" s="175"/>
      <c r="M1321" s="99"/>
      <c r="N1321" s="61">
        <v>29.62</v>
      </c>
      <c r="O1321" s="61">
        <v>-98.37</v>
      </c>
      <c r="P1321" s="99">
        <v>126.402078446346</v>
      </c>
      <c r="Q1321" s="69" t="s">
        <v>24</v>
      </c>
      <c r="R1321" s="69" t="s">
        <v>2378</v>
      </c>
      <c r="S1321" s="69"/>
      <c r="T1321" s="69" t="s">
        <v>166</v>
      </c>
      <c r="U1321" s="63" t="s">
        <v>13</v>
      </c>
      <c r="V1321" s="63"/>
      <c r="W1321" s="105"/>
      <c r="X1321" s="61">
        <v>18.04</v>
      </c>
      <c r="Y1321" s="61">
        <v>13.86</v>
      </c>
      <c r="Z1321" s="63"/>
      <c r="AA1321" s="137"/>
      <c r="AB1321" s="135"/>
      <c r="AC1321" s="105"/>
      <c r="AD1321" s="69"/>
      <c r="AE1321" s="63"/>
      <c r="AF1321" s="63"/>
      <c r="BK1321" s="10"/>
      <c r="BL1321" s="10"/>
      <c r="BM1321" s="10"/>
      <c r="BN1321" s="10"/>
      <c r="BO1321" s="10"/>
      <c r="BP1321" s="10"/>
      <c r="BQ1321" s="10"/>
      <c r="BR1321" s="10"/>
      <c r="BS1321" s="10"/>
      <c r="BT1321" s="10"/>
      <c r="BU1321" s="10"/>
      <c r="BV1321" s="10"/>
      <c r="BW1321" s="10"/>
      <c r="BX1321" s="10"/>
      <c r="BY1321" s="10"/>
      <c r="BZ1321" s="10"/>
      <c r="CA1321" s="10"/>
      <c r="CB1321" s="10"/>
      <c r="CC1321" s="10"/>
      <c r="CD1321" s="10"/>
      <c r="CE1321" s="10"/>
      <c r="CF1321" s="10"/>
      <c r="CG1321" s="10"/>
      <c r="CH1321" s="10"/>
      <c r="CI1321" s="10"/>
      <c r="CJ1321" s="10"/>
      <c r="CK1321" s="10"/>
      <c r="CL1321" s="10"/>
      <c r="CM1321" s="10"/>
      <c r="CN1321" s="10"/>
      <c r="CO1321" s="10"/>
      <c r="CP1321" s="10"/>
      <c r="CQ1321" s="10"/>
      <c r="CR1321" s="10"/>
      <c r="CS1321" s="10"/>
      <c r="CT1321" s="10"/>
      <c r="CU1321" s="10"/>
      <c r="CV1321" s="10"/>
      <c r="CW1321" s="10"/>
      <c r="CX1321" s="10"/>
      <c r="CY1321" s="10"/>
      <c r="CZ1321" s="10"/>
      <c r="DA1321" s="10"/>
      <c r="DB1321" s="10"/>
      <c r="DC1321" s="10"/>
      <c r="DD1321" s="10"/>
      <c r="DE1321" s="10"/>
      <c r="DF1321" s="10"/>
      <c r="DG1321" s="10"/>
      <c r="DH1321" s="10"/>
      <c r="DI1321" s="10"/>
      <c r="DJ1321" s="10"/>
      <c r="DK1321" s="10"/>
      <c r="DL1321" s="10"/>
      <c r="DM1321" s="10"/>
      <c r="DN1321" s="10"/>
      <c r="DO1321" s="10"/>
      <c r="DP1321" s="10"/>
      <c r="DQ1321" s="10"/>
      <c r="DR1321" s="10"/>
      <c r="DS1321" s="10"/>
      <c r="DT1321" s="10"/>
      <c r="DU1321" s="10"/>
      <c r="DV1321" s="10"/>
      <c r="DW1321" s="10"/>
      <c r="DX1321" s="10"/>
      <c r="DY1321" s="10"/>
      <c r="DZ1321" s="10"/>
      <c r="EA1321" s="10"/>
      <c r="EB1321" s="10"/>
      <c r="EC1321" s="10"/>
    </row>
    <row r="1322" spans="1:133" s="76" customFormat="1" ht="17" x14ac:dyDescent="0.2">
      <c r="A1322" s="100" t="str">
        <f>CONCATENATE(E1322," ",F1322)</f>
        <v>Ursus americanus</v>
      </c>
      <c r="B1322" s="69" t="s">
        <v>1645</v>
      </c>
      <c r="C1322" s="69" t="s">
        <v>1586</v>
      </c>
      <c r="D1322" s="192" t="s">
        <v>2330</v>
      </c>
      <c r="E1322" s="106" t="s">
        <v>1587</v>
      </c>
      <c r="F1322" s="106" t="s">
        <v>1588</v>
      </c>
      <c r="G1322" s="69">
        <v>933</v>
      </c>
      <c r="H1322" s="69">
        <v>2624</v>
      </c>
      <c r="I1322" s="69" t="s">
        <v>1309</v>
      </c>
      <c r="J1322" s="8" t="s">
        <v>412</v>
      </c>
      <c r="K1322" s="69" t="s">
        <v>175</v>
      </c>
      <c r="L1322" s="175"/>
      <c r="M1322" s="99"/>
      <c r="N1322" s="61">
        <v>29.62</v>
      </c>
      <c r="O1322" s="61">
        <v>-98.37</v>
      </c>
      <c r="P1322" s="99">
        <v>126.402078446346</v>
      </c>
      <c r="Q1322" s="69" t="s">
        <v>114</v>
      </c>
      <c r="R1322" s="69" t="s">
        <v>114</v>
      </c>
      <c r="S1322" s="69"/>
      <c r="T1322" s="69" t="s">
        <v>171</v>
      </c>
      <c r="U1322" s="63" t="s">
        <v>13</v>
      </c>
      <c r="V1322" s="63"/>
      <c r="W1322" s="105"/>
      <c r="X1322" s="61">
        <v>14.91</v>
      </c>
      <c r="Y1322" s="61">
        <v>21.96</v>
      </c>
      <c r="Z1322" s="63"/>
      <c r="AA1322" s="137"/>
      <c r="AB1322" s="135"/>
      <c r="AC1322" s="105"/>
      <c r="AD1322" s="69" t="s">
        <v>1648</v>
      </c>
      <c r="AE1322" s="190"/>
      <c r="AF1322" s="190"/>
      <c r="AG1322" s="197"/>
      <c r="AH1322" s="197"/>
      <c r="AI1322" s="197"/>
      <c r="AJ1322" s="197"/>
      <c r="AK1322" s="197"/>
      <c r="AL1322" s="197"/>
      <c r="AM1322" s="197"/>
      <c r="AN1322" s="197"/>
      <c r="AO1322" s="197"/>
      <c r="AP1322" s="197"/>
      <c r="AQ1322" s="197"/>
      <c r="AR1322" s="197"/>
      <c r="AS1322" s="197"/>
      <c r="AT1322" s="197"/>
      <c r="AU1322" s="197"/>
      <c r="AV1322" s="197"/>
      <c r="AW1322" s="197"/>
      <c r="AX1322" s="197"/>
      <c r="AY1322" s="197"/>
      <c r="AZ1322" s="197"/>
      <c r="BA1322" s="197"/>
      <c r="BB1322" s="197"/>
      <c r="BC1322" s="197"/>
      <c r="BD1322" s="197"/>
      <c r="BE1322" s="197"/>
      <c r="BF1322" s="197"/>
      <c r="BG1322" s="197"/>
      <c r="BH1322" s="197"/>
      <c r="BI1322" s="197"/>
      <c r="BJ1322" s="197"/>
      <c r="BK1322" s="197"/>
      <c r="BL1322" s="197"/>
      <c r="BM1322" s="197"/>
      <c r="BN1322" s="197"/>
      <c r="BO1322" s="197"/>
      <c r="BP1322" s="197"/>
      <c r="BQ1322" s="197"/>
      <c r="BR1322" s="197"/>
      <c r="BS1322" s="197"/>
      <c r="BT1322" s="197"/>
      <c r="BU1322" s="197"/>
      <c r="BV1322" s="197"/>
      <c r="BW1322" s="197"/>
      <c r="BX1322" s="197"/>
      <c r="BY1322" s="197"/>
      <c r="BZ1322" s="197"/>
      <c r="CA1322" s="197"/>
      <c r="CB1322" s="197"/>
      <c r="CC1322" s="197"/>
      <c r="CD1322" s="197"/>
      <c r="CE1322" s="197"/>
      <c r="CF1322" s="197"/>
      <c r="CG1322" s="197"/>
      <c r="CH1322" s="197"/>
      <c r="CI1322" s="197"/>
      <c r="CJ1322" s="197"/>
      <c r="CK1322" s="197"/>
      <c r="CL1322" s="197"/>
      <c r="CM1322" s="197"/>
      <c r="CN1322" s="197"/>
      <c r="CO1322" s="197"/>
      <c r="CP1322" s="197"/>
      <c r="CQ1322" s="197"/>
      <c r="CR1322" s="197"/>
      <c r="CS1322" s="197"/>
      <c r="CT1322" s="197"/>
      <c r="CU1322" s="197"/>
      <c r="CV1322" s="197"/>
      <c r="CW1322" s="197"/>
      <c r="CX1322" s="197"/>
      <c r="CY1322" s="197"/>
      <c r="CZ1322" s="197"/>
      <c r="DA1322" s="197"/>
      <c r="DB1322" s="197"/>
      <c r="DC1322" s="197"/>
      <c r="DD1322" s="197"/>
      <c r="DE1322" s="197"/>
      <c r="DF1322" s="197"/>
      <c r="DG1322" s="197"/>
      <c r="DH1322" s="197"/>
      <c r="DI1322" s="197"/>
      <c r="DJ1322" s="197"/>
      <c r="DK1322" s="197"/>
      <c r="DL1322" s="197"/>
      <c r="DM1322" s="197"/>
      <c r="DN1322" s="197"/>
      <c r="DO1322" s="197"/>
      <c r="DP1322" s="197"/>
      <c r="DQ1322" s="197"/>
      <c r="DR1322" s="197"/>
      <c r="DS1322" s="197"/>
      <c r="DT1322" s="197"/>
      <c r="DU1322" s="197"/>
      <c r="DV1322" s="197"/>
      <c r="DW1322" s="197"/>
      <c r="DX1322" s="197"/>
      <c r="DY1322" s="197"/>
      <c r="DZ1322" s="197"/>
      <c r="EA1322" s="10"/>
      <c r="EB1322" s="10"/>
      <c r="EC1322" s="10"/>
    </row>
    <row r="1323" spans="1:133" s="76" customFormat="1" ht="17" x14ac:dyDescent="0.2">
      <c r="A1323" s="100" t="str">
        <f>CONCATENATE(E1323," ",F1323)</f>
        <v>Ursus americanus</v>
      </c>
      <c r="B1323" s="69" t="s">
        <v>1753</v>
      </c>
      <c r="C1323" s="63" t="s">
        <v>1586</v>
      </c>
      <c r="D1323" s="192" t="s">
        <v>2330</v>
      </c>
      <c r="E1323" s="106" t="s">
        <v>1587</v>
      </c>
      <c r="F1323" s="106" t="s">
        <v>1588</v>
      </c>
      <c r="G1323" s="69">
        <v>40279</v>
      </c>
      <c r="H1323" s="63">
        <v>138</v>
      </c>
      <c r="I1323" s="69" t="s">
        <v>1010</v>
      </c>
      <c r="J1323" s="63" t="s">
        <v>630</v>
      </c>
      <c r="K1323" s="111"/>
      <c r="L1323" s="175"/>
      <c r="M1323" s="134"/>
      <c r="N1323" s="61">
        <v>30.62</v>
      </c>
      <c r="O1323" s="61">
        <v>-98.25</v>
      </c>
      <c r="P1323" s="99">
        <v>135.36553508089301</v>
      </c>
      <c r="Q1323" s="69" t="s">
        <v>154</v>
      </c>
      <c r="R1323" s="69" t="s">
        <v>2375</v>
      </c>
      <c r="S1323" s="69"/>
      <c r="T1323" s="63" t="s">
        <v>171</v>
      </c>
      <c r="U1323" s="63" t="s">
        <v>13</v>
      </c>
      <c r="V1323" s="63"/>
      <c r="W1323" s="63"/>
      <c r="X1323" s="119">
        <v>30.5</v>
      </c>
      <c r="Y1323" s="119">
        <v>16.84</v>
      </c>
      <c r="Z1323" s="69"/>
      <c r="AA1323" s="179"/>
      <c r="AB1323" s="98"/>
      <c r="AC1323" s="69"/>
      <c r="AD1323" s="69" t="s">
        <v>1754</v>
      </c>
      <c r="AE1323" s="63"/>
      <c r="AF1323" s="63"/>
      <c r="BK1323" s="10"/>
      <c r="BL1323" s="10"/>
      <c r="BM1323" s="10"/>
      <c r="BN1323" s="10"/>
      <c r="BO1323" s="10"/>
      <c r="BP1323" s="10"/>
      <c r="BQ1323" s="10"/>
      <c r="BR1323" s="10"/>
      <c r="BS1323" s="10"/>
      <c r="BT1323" s="10"/>
      <c r="BU1323" s="10"/>
      <c r="BV1323" s="10"/>
      <c r="BW1323" s="10"/>
      <c r="BX1323" s="10"/>
      <c r="BY1323" s="10"/>
      <c r="BZ1323" s="10"/>
      <c r="CA1323" s="10"/>
      <c r="CB1323" s="10"/>
      <c r="CC1323" s="10"/>
      <c r="CD1323" s="10"/>
      <c r="CE1323" s="10"/>
      <c r="CF1323" s="10"/>
      <c r="CG1323" s="10"/>
      <c r="CH1323" s="10"/>
      <c r="CI1323" s="10"/>
      <c r="CJ1323" s="10"/>
      <c r="CK1323" s="10"/>
      <c r="CL1323" s="10"/>
      <c r="CM1323" s="10"/>
      <c r="CN1323" s="10"/>
      <c r="CO1323" s="10"/>
      <c r="CP1323" s="10"/>
      <c r="CQ1323" s="10"/>
      <c r="CR1323" s="10"/>
      <c r="CS1323" s="10"/>
      <c r="CT1323" s="10"/>
      <c r="CU1323" s="10"/>
      <c r="CV1323" s="10"/>
      <c r="CW1323" s="10"/>
    </row>
    <row r="1324" spans="1:133" s="76" customFormat="1" ht="17" x14ac:dyDescent="0.2">
      <c r="A1324" s="100" t="str">
        <f>CONCATENATE(E1324," ",F1324)</f>
        <v>Ursus americanus</v>
      </c>
      <c r="B1324" s="69" t="s">
        <v>1734</v>
      </c>
      <c r="C1324" s="63" t="s">
        <v>1586</v>
      </c>
      <c r="D1324" s="192" t="s">
        <v>2330</v>
      </c>
      <c r="E1324" s="106" t="s">
        <v>1587</v>
      </c>
      <c r="F1324" s="106" t="s">
        <v>1588</v>
      </c>
      <c r="G1324" s="69">
        <v>40540</v>
      </c>
      <c r="H1324" s="63" t="s">
        <v>1742</v>
      </c>
      <c r="I1324" s="69" t="s">
        <v>599</v>
      </c>
      <c r="J1324" s="63" t="s">
        <v>600</v>
      </c>
      <c r="K1324" s="69" t="s">
        <v>175</v>
      </c>
      <c r="L1324" s="175"/>
      <c r="M1324" s="134"/>
      <c r="N1324" s="61">
        <v>30.59</v>
      </c>
      <c r="O1324" s="61">
        <v>-98.64</v>
      </c>
      <c r="P1324" s="63">
        <v>100.5</v>
      </c>
      <c r="Q1324" s="69" t="s">
        <v>1741</v>
      </c>
      <c r="R1324" s="69" t="s">
        <v>1741</v>
      </c>
      <c r="S1324" s="69"/>
      <c r="T1324" s="63"/>
      <c r="U1324" s="63" t="s">
        <v>13</v>
      </c>
      <c r="V1324" s="63"/>
      <c r="W1324" s="63"/>
      <c r="X1324" s="119">
        <v>13.18</v>
      </c>
      <c r="Y1324" s="119">
        <v>8.84</v>
      </c>
      <c r="Z1324" s="69"/>
      <c r="AA1324" s="179"/>
      <c r="AB1324" s="98"/>
      <c r="AC1324" s="69"/>
      <c r="AD1324" s="69"/>
      <c r="AE1324" s="63"/>
      <c r="AF1324" s="63"/>
    </row>
    <row r="1325" spans="1:133" s="76" customFormat="1" ht="17" x14ac:dyDescent="0.2">
      <c r="A1325" s="100" t="str">
        <f>CONCATENATE(E1325," ",F1325)</f>
        <v>Ursus americanus</v>
      </c>
      <c r="B1325" s="69" t="s">
        <v>1734</v>
      </c>
      <c r="C1325" s="63" t="s">
        <v>1586</v>
      </c>
      <c r="D1325" s="192" t="s">
        <v>2330</v>
      </c>
      <c r="E1325" s="106" t="s">
        <v>1587</v>
      </c>
      <c r="F1325" s="106" t="s">
        <v>1588</v>
      </c>
      <c r="G1325" s="69">
        <v>40540</v>
      </c>
      <c r="H1325" s="63" t="s">
        <v>1743</v>
      </c>
      <c r="I1325" s="69" t="s">
        <v>599</v>
      </c>
      <c r="J1325" s="63" t="s">
        <v>600</v>
      </c>
      <c r="K1325" s="69" t="s">
        <v>175</v>
      </c>
      <c r="L1325" s="175"/>
      <c r="M1325" s="134"/>
      <c r="N1325" s="61">
        <v>30.59</v>
      </c>
      <c r="O1325" s="61">
        <v>-98.64</v>
      </c>
      <c r="P1325" s="63">
        <v>100.5</v>
      </c>
      <c r="Q1325" s="69" t="s">
        <v>1741</v>
      </c>
      <c r="R1325" s="69" t="s">
        <v>1741</v>
      </c>
      <c r="S1325" s="69"/>
      <c r="T1325" s="63"/>
      <c r="U1325" s="63" t="s">
        <v>13</v>
      </c>
      <c r="V1325" s="63"/>
      <c r="W1325" s="63"/>
      <c r="X1325" s="119">
        <v>11.41</v>
      </c>
      <c r="Y1325" s="119">
        <v>9.2100000000000009</v>
      </c>
      <c r="Z1325" s="69"/>
      <c r="AA1325" s="179"/>
      <c r="AB1325" s="98"/>
      <c r="AC1325" s="69"/>
      <c r="AD1325" s="69" t="s">
        <v>1744</v>
      </c>
      <c r="AE1325" s="63"/>
      <c r="AF1325" s="63"/>
    </row>
    <row r="1326" spans="1:133" s="76" customFormat="1" ht="17" x14ac:dyDescent="0.2">
      <c r="A1326" s="100" t="str">
        <f>CONCATENATE(E1326," ",F1326)</f>
        <v>Ursus americanus</v>
      </c>
      <c r="B1326" s="69" t="s">
        <v>1734</v>
      </c>
      <c r="C1326" s="63" t="s">
        <v>1586</v>
      </c>
      <c r="D1326" s="192" t="s">
        <v>2330</v>
      </c>
      <c r="E1326" s="106" t="s">
        <v>1587</v>
      </c>
      <c r="F1326" s="106" t="s">
        <v>1588</v>
      </c>
      <c r="G1326" s="69">
        <v>40540</v>
      </c>
      <c r="H1326" s="63">
        <v>60</v>
      </c>
      <c r="I1326" s="69" t="s">
        <v>599</v>
      </c>
      <c r="J1326" s="63" t="s">
        <v>600</v>
      </c>
      <c r="K1326" s="69" t="s">
        <v>175</v>
      </c>
      <c r="L1326" s="175"/>
      <c r="M1326" s="134"/>
      <c r="N1326" s="61">
        <v>30.59</v>
      </c>
      <c r="O1326" s="61">
        <v>-98.64</v>
      </c>
      <c r="P1326" s="63">
        <v>100.5</v>
      </c>
      <c r="Q1326" s="69" t="s">
        <v>154</v>
      </c>
      <c r="R1326" s="69" t="s">
        <v>2375</v>
      </c>
      <c r="S1326" s="69"/>
      <c r="T1326" s="63" t="s">
        <v>166</v>
      </c>
      <c r="U1326" s="63" t="s">
        <v>13</v>
      </c>
      <c r="V1326" s="63"/>
      <c r="W1326" s="63"/>
      <c r="X1326" s="119">
        <v>22.41</v>
      </c>
      <c r="Y1326" s="119">
        <v>14.04</v>
      </c>
      <c r="Z1326" s="69"/>
      <c r="AA1326" s="179"/>
      <c r="AB1326" s="98"/>
      <c r="AC1326" s="69"/>
      <c r="AD1326" s="69" t="s">
        <v>1735</v>
      </c>
      <c r="AE1326" s="63"/>
      <c r="AF1326" s="63"/>
    </row>
    <row r="1327" spans="1:133" s="76" customFormat="1" ht="17" x14ac:dyDescent="0.2">
      <c r="A1327" s="100" t="str">
        <f>CONCATENATE(E1327," ",F1327)</f>
        <v>Ursus americanus</v>
      </c>
      <c r="B1327" s="69" t="s">
        <v>1627</v>
      </c>
      <c r="C1327" s="69" t="s">
        <v>1586</v>
      </c>
      <c r="D1327" s="192" t="s">
        <v>2330</v>
      </c>
      <c r="E1327" s="106" t="s">
        <v>1587</v>
      </c>
      <c r="F1327" s="106" t="s">
        <v>1588</v>
      </c>
      <c r="G1327" s="69">
        <v>40685</v>
      </c>
      <c r="H1327" s="69">
        <v>102</v>
      </c>
      <c r="I1327" s="69" t="s">
        <v>19</v>
      </c>
      <c r="J1327" s="63" t="s">
        <v>398</v>
      </c>
      <c r="K1327" s="69" t="s">
        <v>175</v>
      </c>
      <c r="L1327" s="175"/>
      <c r="M1327" s="99"/>
      <c r="N1327" s="107"/>
      <c r="O1327" s="107"/>
      <c r="P1327" s="69"/>
      <c r="Q1327" s="69" t="s">
        <v>1630</v>
      </c>
      <c r="R1327" s="63" t="s">
        <v>1629</v>
      </c>
      <c r="S1327" s="69" t="s">
        <v>2399</v>
      </c>
      <c r="T1327" s="69"/>
      <c r="U1327" s="63" t="s">
        <v>13</v>
      </c>
      <c r="V1327" s="63"/>
      <c r="W1327" s="105"/>
      <c r="X1327" s="61">
        <v>75.36</v>
      </c>
      <c r="Y1327" s="61">
        <v>69.94</v>
      </c>
      <c r="Z1327" s="63"/>
      <c r="AA1327" s="137"/>
      <c r="AB1327" s="135"/>
      <c r="AC1327" s="105"/>
      <c r="AD1327" s="69"/>
      <c r="AE1327" s="63"/>
      <c r="AF1327" s="63"/>
    </row>
    <row r="1328" spans="1:133" s="76" customFormat="1" ht="17" x14ac:dyDescent="0.2">
      <c r="A1328" s="100" t="str">
        <f>CONCATENATE(E1328," ",F1328)</f>
        <v>Ursus americanus</v>
      </c>
      <c r="B1328" s="69" t="s">
        <v>1627</v>
      </c>
      <c r="C1328" s="69" t="s">
        <v>1586</v>
      </c>
      <c r="D1328" s="192" t="s">
        <v>2330</v>
      </c>
      <c r="E1328" s="106" t="s">
        <v>1587</v>
      </c>
      <c r="F1328" s="106" t="s">
        <v>1588</v>
      </c>
      <c r="G1328" s="69">
        <v>40685</v>
      </c>
      <c r="H1328" s="69">
        <v>103</v>
      </c>
      <c r="I1328" s="69" t="s">
        <v>19</v>
      </c>
      <c r="J1328" s="63" t="s">
        <v>398</v>
      </c>
      <c r="K1328" s="69" t="s">
        <v>175</v>
      </c>
      <c r="L1328" s="175"/>
      <c r="M1328" s="99"/>
      <c r="N1328" s="107"/>
      <c r="O1328" s="107"/>
      <c r="P1328" s="69"/>
      <c r="Q1328" s="69" t="s">
        <v>1630</v>
      </c>
      <c r="R1328" s="63" t="s">
        <v>1629</v>
      </c>
      <c r="S1328" s="69" t="s">
        <v>2399</v>
      </c>
      <c r="T1328" s="69"/>
      <c r="U1328" s="63" t="s">
        <v>13</v>
      </c>
      <c r="V1328" s="63"/>
      <c r="W1328" s="105"/>
      <c r="X1328" s="61">
        <v>76.06</v>
      </c>
      <c r="Y1328" s="61">
        <v>69.650000000000006</v>
      </c>
      <c r="Z1328" s="63"/>
      <c r="AA1328" s="137"/>
      <c r="AB1328" s="135"/>
      <c r="AC1328" s="105"/>
      <c r="AD1328" s="69"/>
      <c r="AE1328" s="63"/>
      <c r="AF1328" s="63"/>
    </row>
    <row r="1329" spans="1:130" s="76" customFormat="1" ht="17" x14ac:dyDescent="0.2">
      <c r="A1329" s="100" t="str">
        <f>CONCATENATE(E1329," ",F1329)</f>
        <v>Ursus americanus</v>
      </c>
      <c r="B1329" s="69" t="s">
        <v>1627</v>
      </c>
      <c r="C1329" s="69" t="s">
        <v>1586</v>
      </c>
      <c r="D1329" s="192" t="s">
        <v>2330</v>
      </c>
      <c r="E1329" s="106" t="s">
        <v>1587</v>
      </c>
      <c r="F1329" s="106" t="s">
        <v>1588</v>
      </c>
      <c r="G1329" s="69">
        <v>40685</v>
      </c>
      <c r="H1329" s="69">
        <v>104</v>
      </c>
      <c r="I1329" s="69" t="s">
        <v>19</v>
      </c>
      <c r="J1329" s="63" t="s">
        <v>398</v>
      </c>
      <c r="K1329" s="69" t="s">
        <v>175</v>
      </c>
      <c r="L1329" s="175"/>
      <c r="M1329" s="99"/>
      <c r="N1329" s="107"/>
      <c r="O1329" s="107"/>
      <c r="P1329" s="69"/>
      <c r="Q1329" s="69" t="s">
        <v>1630</v>
      </c>
      <c r="R1329" s="63" t="s">
        <v>1629</v>
      </c>
      <c r="S1329" s="69" t="s">
        <v>2399</v>
      </c>
      <c r="T1329" s="69"/>
      <c r="U1329" s="63" t="s">
        <v>13</v>
      </c>
      <c r="V1329" s="63"/>
      <c r="W1329" s="105"/>
      <c r="X1329" s="61">
        <v>74.98</v>
      </c>
      <c r="Y1329" s="61">
        <v>66</v>
      </c>
      <c r="Z1329" s="63"/>
      <c r="AA1329" s="137"/>
      <c r="AB1329" s="135"/>
      <c r="AC1329" s="105"/>
      <c r="AD1329" s="69"/>
      <c r="AE1329" s="63"/>
      <c r="AF1329" s="63"/>
    </row>
    <row r="1330" spans="1:130" s="76" customFormat="1" ht="17" x14ac:dyDescent="0.2">
      <c r="A1330" s="100" t="str">
        <f>CONCATENATE(E1330," ",F1330)</f>
        <v>Ursus americanus</v>
      </c>
      <c r="B1330" s="69" t="s">
        <v>1627</v>
      </c>
      <c r="C1330" s="69" t="s">
        <v>1586</v>
      </c>
      <c r="D1330" s="192" t="s">
        <v>2330</v>
      </c>
      <c r="E1330" s="106" t="s">
        <v>1587</v>
      </c>
      <c r="F1330" s="106" t="s">
        <v>1588</v>
      </c>
      <c r="G1330" s="69">
        <v>40685</v>
      </c>
      <c r="H1330" s="69">
        <v>105</v>
      </c>
      <c r="I1330" s="69" t="s">
        <v>19</v>
      </c>
      <c r="J1330" s="63" t="s">
        <v>398</v>
      </c>
      <c r="K1330" s="69" t="s">
        <v>175</v>
      </c>
      <c r="L1330" s="175"/>
      <c r="M1330" s="99"/>
      <c r="N1330" s="107"/>
      <c r="O1330" s="107"/>
      <c r="P1330" s="69"/>
      <c r="Q1330" s="69" t="s">
        <v>1630</v>
      </c>
      <c r="R1330" s="63" t="s">
        <v>1629</v>
      </c>
      <c r="S1330" s="69" t="s">
        <v>2399</v>
      </c>
      <c r="T1330" s="69"/>
      <c r="U1330" s="63" t="s">
        <v>13</v>
      </c>
      <c r="V1330" s="63"/>
      <c r="W1330" s="105"/>
      <c r="X1330" s="61">
        <v>75.59</v>
      </c>
      <c r="Y1330" s="61">
        <v>67.25</v>
      </c>
      <c r="Z1330" s="63"/>
      <c r="AA1330" s="137"/>
      <c r="AB1330" s="135"/>
      <c r="AC1330" s="105"/>
      <c r="AD1330" s="69"/>
      <c r="AE1330" s="63"/>
      <c r="AF1330" s="63"/>
      <c r="BK1330" s="10"/>
      <c r="BL1330" s="10"/>
      <c r="BM1330" s="10"/>
      <c r="BN1330" s="10"/>
      <c r="BO1330" s="10"/>
      <c r="BP1330" s="10"/>
      <c r="BQ1330" s="10"/>
      <c r="BR1330" s="10"/>
      <c r="BS1330" s="10"/>
      <c r="BT1330" s="10"/>
      <c r="BU1330" s="10"/>
      <c r="BV1330" s="10"/>
      <c r="BW1330" s="10"/>
      <c r="BX1330" s="10"/>
      <c r="BY1330" s="10"/>
      <c r="BZ1330" s="10"/>
      <c r="CA1330" s="10"/>
      <c r="CB1330" s="10"/>
      <c r="CC1330" s="10"/>
      <c r="CD1330" s="10"/>
      <c r="CE1330" s="10"/>
      <c r="CF1330" s="10"/>
      <c r="CG1330" s="10"/>
      <c r="CH1330" s="10"/>
      <c r="CI1330" s="10"/>
      <c r="CJ1330" s="10"/>
      <c r="CK1330" s="10"/>
      <c r="CL1330" s="10"/>
      <c r="CM1330" s="10"/>
      <c r="CN1330" s="10"/>
      <c r="CO1330" s="10"/>
      <c r="CP1330" s="10"/>
      <c r="CQ1330" s="10"/>
      <c r="CR1330" s="10"/>
      <c r="CS1330" s="10"/>
      <c r="CT1330" s="10"/>
      <c r="CU1330" s="10"/>
      <c r="CV1330" s="10"/>
      <c r="CW1330" s="10"/>
      <c r="CX1330" s="10"/>
      <c r="CY1330" s="10"/>
      <c r="CZ1330" s="10"/>
      <c r="DA1330" s="10"/>
      <c r="DB1330" s="10"/>
      <c r="DC1330" s="10"/>
      <c r="DD1330" s="10"/>
      <c r="DE1330" s="10"/>
      <c r="DF1330" s="10"/>
      <c r="DG1330" s="10"/>
      <c r="DH1330" s="10"/>
      <c r="DI1330" s="10"/>
      <c r="DJ1330" s="10"/>
      <c r="DK1330" s="10"/>
      <c r="DL1330" s="10"/>
      <c r="DM1330" s="10"/>
      <c r="DN1330" s="10"/>
      <c r="DO1330" s="10"/>
      <c r="DP1330" s="10"/>
      <c r="DQ1330" s="10"/>
      <c r="DR1330" s="10"/>
      <c r="DS1330" s="10"/>
      <c r="DT1330" s="10"/>
      <c r="DU1330" s="10"/>
      <c r="DV1330" s="10"/>
      <c r="DW1330" s="10"/>
      <c r="DX1330" s="10"/>
      <c r="DY1330" s="10"/>
      <c r="DZ1330" s="10"/>
    </row>
    <row r="1331" spans="1:130" s="76" customFormat="1" ht="17" x14ac:dyDescent="0.2">
      <c r="A1331" s="100" t="str">
        <f>CONCATENATE(E1331," ",F1331)</f>
        <v>Ursus americanus</v>
      </c>
      <c r="B1331" s="69" t="s">
        <v>1627</v>
      </c>
      <c r="C1331" s="69" t="s">
        <v>1586</v>
      </c>
      <c r="D1331" s="192" t="s">
        <v>2330</v>
      </c>
      <c r="E1331" s="106" t="s">
        <v>1587</v>
      </c>
      <c r="F1331" s="106" t="s">
        <v>1588</v>
      </c>
      <c r="G1331" s="69">
        <v>40685</v>
      </c>
      <c r="H1331" s="69">
        <v>106</v>
      </c>
      <c r="I1331" s="69" t="s">
        <v>19</v>
      </c>
      <c r="J1331" s="63" t="s">
        <v>398</v>
      </c>
      <c r="K1331" s="69" t="s">
        <v>175</v>
      </c>
      <c r="L1331" s="175"/>
      <c r="M1331" s="99"/>
      <c r="N1331" s="107"/>
      <c r="O1331" s="107"/>
      <c r="P1331" s="69"/>
      <c r="Q1331" s="69" t="s">
        <v>1630</v>
      </c>
      <c r="R1331" s="63" t="s">
        <v>1629</v>
      </c>
      <c r="S1331" s="69" t="s">
        <v>2399</v>
      </c>
      <c r="T1331" s="69"/>
      <c r="U1331" s="63" t="s">
        <v>13</v>
      </c>
      <c r="V1331" s="63"/>
      <c r="W1331" s="105"/>
      <c r="X1331" s="61">
        <v>63</v>
      </c>
      <c r="Y1331" s="61">
        <v>53.16</v>
      </c>
      <c r="Z1331" s="63"/>
      <c r="AA1331" s="137"/>
      <c r="AB1331" s="135"/>
      <c r="AC1331" s="105"/>
      <c r="AD1331" s="69"/>
      <c r="AE1331" s="63"/>
      <c r="AF1331" s="63"/>
      <c r="BK1331" s="10"/>
      <c r="BL1331" s="10"/>
      <c r="BM1331" s="10"/>
      <c r="BN1331" s="10"/>
      <c r="BO1331" s="10"/>
      <c r="BP1331" s="10"/>
      <c r="BQ1331" s="10"/>
      <c r="BR1331" s="10"/>
      <c r="BS1331" s="10"/>
      <c r="BT1331" s="10"/>
      <c r="BU1331" s="10"/>
      <c r="BV1331" s="10"/>
      <c r="BW1331" s="10"/>
      <c r="BX1331" s="10"/>
      <c r="BY1331" s="10"/>
      <c r="BZ1331" s="10"/>
      <c r="CA1331" s="10"/>
      <c r="CB1331" s="10"/>
      <c r="CC1331" s="10"/>
      <c r="CD1331" s="10"/>
      <c r="CE1331" s="10"/>
      <c r="CF1331" s="10"/>
      <c r="CG1331" s="10"/>
      <c r="CH1331" s="10"/>
      <c r="CI1331" s="10"/>
      <c r="CJ1331" s="10"/>
      <c r="CK1331" s="10"/>
      <c r="CL1331" s="10"/>
      <c r="CM1331" s="10"/>
      <c r="CN1331" s="10"/>
      <c r="CO1331" s="10"/>
      <c r="CP1331" s="10"/>
      <c r="CQ1331" s="10"/>
      <c r="CR1331" s="10"/>
      <c r="CS1331" s="10"/>
      <c r="CT1331" s="10"/>
      <c r="CU1331" s="10"/>
      <c r="CV1331" s="10"/>
      <c r="CW1331" s="10"/>
      <c r="CX1331" s="10"/>
      <c r="CY1331" s="10"/>
      <c r="CZ1331" s="10"/>
      <c r="DA1331" s="10"/>
      <c r="DB1331" s="10"/>
      <c r="DC1331" s="10"/>
      <c r="DD1331" s="10"/>
      <c r="DE1331" s="10"/>
      <c r="DF1331" s="10"/>
      <c r="DG1331" s="10"/>
      <c r="DH1331" s="10"/>
      <c r="DI1331" s="10"/>
      <c r="DJ1331" s="10"/>
      <c r="DK1331" s="10"/>
      <c r="DL1331" s="10"/>
      <c r="DM1331" s="10"/>
      <c r="DN1331" s="10"/>
      <c r="DO1331" s="10"/>
      <c r="DP1331" s="10"/>
      <c r="DQ1331" s="10"/>
      <c r="DR1331" s="10"/>
      <c r="DS1331" s="10"/>
      <c r="DT1331" s="10"/>
      <c r="DU1331" s="10"/>
      <c r="DV1331" s="10"/>
      <c r="DW1331" s="10"/>
      <c r="DX1331" s="10"/>
      <c r="DY1331" s="10"/>
      <c r="DZ1331" s="10"/>
    </row>
    <row r="1332" spans="1:130" s="76" customFormat="1" ht="17" x14ac:dyDescent="0.2">
      <c r="A1332" s="100" t="str">
        <f>CONCATENATE(E1332," ",F1332)</f>
        <v>Ursus americanus</v>
      </c>
      <c r="B1332" s="69" t="s">
        <v>1633</v>
      </c>
      <c r="C1332" s="69" t="s">
        <v>1586</v>
      </c>
      <c r="D1332" s="192" t="s">
        <v>2330</v>
      </c>
      <c r="E1332" s="106" t="s">
        <v>1587</v>
      </c>
      <c r="F1332" s="106" t="s">
        <v>1588</v>
      </c>
      <c r="G1332" s="69">
        <v>40685</v>
      </c>
      <c r="H1332" s="69">
        <v>2</v>
      </c>
      <c r="I1332" s="69" t="s">
        <v>19</v>
      </c>
      <c r="J1332" s="63" t="s">
        <v>398</v>
      </c>
      <c r="K1332" s="69" t="s">
        <v>175</v>
      </c>
      <c r="L1332" s="175"/>
      <c r="M1332" s="99"/>
      <c r="N1332" s="107"/>
      <c r="O1332" s="107"/>
      <c r="P1332" s="69"/>
      <c r="Q1332" s="69" t="s">
        <v>129</v>
      </c>
      <c r="R1332" s="63" t="s">
        <v>2366</v>
      </c>
      <c r="S1332" s="69"/>
      <c r="T1332" s="69" t="s">
        <v>171</v>
      </c>
      <c r="U1332" s="63" t="s">
        <v>13</v>
      </c>
      <c r="V1332" s="63"/>
      <c r="W1332" s="105"/>
      <c r="X1332" s="61">
        <v>21.48</v>
      </c>
      <c r="Y1332" s="61">
        <v>14.54</v>
      </c>
      <c r="Z1332" s="63"/>
      <c r="AA1332" s="137"/>
      <c r="AB1332" s="135"/>
      <c r="AC1332" s="105"/>
      <c r="AD1332" s="69" t="s">
        <v>1632</v>
      </c>
      <c r="AE1332" s="63"/>
      <c r="AF1332" s="63"/>
      <c r="BK1332" s="84"/>
      <c r="BL1332" s="84"/>
      <c r="BM1332" s="84"/>
      <c r="BN1332" s="84"/>
      <c r="BO1332" s="84"/>
      <c r="BP1332" s="84"/>
      <c r="BQ1332" s="84"/>
      <c r="BR1332" s="84"/>
      <c r="BS1332" s="84"/>
      <c r="BT1332" s="84"/>
      <c r="BU1332" s="84"/>
      <c r="BV1332" s="84"/>
      <c r="BW1332" s="84"/>
      <c r="BX1332" s="84"/>
      <c r="BY1332" s="84"/>
      <c r="BZ1332" s="84"/>
      <c r="CA1332" s="84"/>
      <c r="CB1332" s="84"/>
      <c r="CC1332" s="84"/>
      <c r="CD1332" s="84"/>
      <c r="CE1332" s="84"/>
      <c r="CF1332" s="84"/>
      <c r="CG1332" s="84"/>
      <c r="CH1332" s="84"/>
      <c r="CI1332" s="84"/>
      <c r="CJ1332" s="84"/>
      <c r="CK1332" s="84"/>
      <c r="CL1332" s="84"/>
      <c r="CM1332" s="84"/>
      <c r="CN1332" s="84"/>
      <c r="CO1332" s="84"/>
      <c r="CP1332" s="84"/>
      <c r="CQ1332" s="84"/>
      <c r="CR1332" s="84"/>
      <c r="CS1332" s="84"/>
      <c r="CT1332" s="84"/>
      <c r="CU1332" s="84"/>
      <c r="CV1332" s="84"/>
      <c r="CW1332" s="84"/>
      <c r="CX1332" s="84"/>
      <c r="CY1332" s="84"/>
      <c r="CZ1332" s="84"/>
      <c r="DA1332" s="84"/>
      <c r="DB1332" s="84"/>
      <c r="DC1332" s="84"/>
      <c r="DD1332" s="84"/>
      <c r="DE1332" s="84"/>
      <c r="DF1332" s="84"/>
      <c r="DG1332" s="84"/>
      <c r="DH1332" s="84"/>
      <c r="DI1332" s="84"/>
      <c r="DJ1332" s="84"/>
      <c r="DK1332" s="84"/>
      <c r="DL1332" s="84"/>
      <c r="DM1332" s="84"/>
      <c r="DN1332" s="84"/>
      <c r="DO1332" s="84"/>
      <c r="DP1332" s="84"/>
      <c r="DQ1332" s="84"/>
      <c r="DR1332" s="84"/>
      <c r="DS1332" s="84"/>
      <c r="DT1332" s="84"/>
      <c r="DU1332" s="84"/>
      <c r="DV1332" s="84"/>
      <c r="DW1332" s="84"/>
      <c r="DX1332" s="84"/>
      <c r="DY1332" s="84"/>
      <c r="DZ1332" s="84"/>
    </row>
    <row r="1333" spans="1:130" s="76" customFormat="1" ht="17" x14ac:dyDescent="0.2">
      <c r="A1333" s="100" t="str">
        <f>CONCATENATE(E1333," ",F1333)</f>
        <v>Ursus americanus</v>
      </c>
      <c r="B1333" s="69" t="s">
        <v>1633</v>
      </c>
      <c r="C1333" s="69" t="s">
        <v>1586</v>
      </c>
      <c r="D1333" s="192" t="s">
        <v>2330</v>
      </c>
      <c r="E1333" s="106" t="s">
        <v>1587</v>
      </c>
      <c r="F1333" s="106" t="s">
        <v>1588</v>
      </c>
      <c r="G1333" s="69">
        <v>40685</v>
      </c>
      <c r="H1333" s="69">
        <v>3</v>
      </c>
      <c r="I1333" s="69" t="s">
        <v>19</v>
      </c>
      <c r="J1333" s="63" t="s">
        <v>398</v>
      </c>
      <c r="K1333" s="69" t="s">
        <v>175</v>
      </c>
      <c r="L1333" s="175"/>
      <c r="M1333" s="99"/>
      <c r="N1333" s="107"/>
      <c r="O1333" s="107"/>
      <c r="P1333" s="69"/>
      <c r="Q1333" s="69" t="s">
        <v>129</v>
      </c>
      <c r="R1333" s="63" t="s">
        <v>2366</v>
      </c>
      <c r="S1333" s="69"/>
      <c r="T1333" s="69" t="s">
        <v>166</v>
      </c>
      <c r="U1333" s="63" t="s">
        <v>13</v>
      </c>
      <c r="V1333" s="63"/>
      <c r="W1333" s="105"/>
      <c r="X1333" s="61">
        <v>19.96</v>
      </c>
      <c r="Y1333" s="61">
        <v>12.55</v>
      </c>
      <c r="Z1333" s="63"/>
      <c r="AA1333" s="137"/>
      <c r="AB1333" s="135"/>
      <c r="AC1333" s="105"/>
      <c r="AD1333" s="69"/>
      <c r="AE1333" s="63"/>
      <c r="AF1333" s="63"/>
      <c r="BK1333" s="84"/>
      <c r="BL1333" s="84"/>
      <c r="BM1333" s="84"/>
      <c r="BN1333" s="84"/>
      <c r="BO1333" s="84"/>
      <c r="BP1333" s="84"/>
      <c r="BQ1333" s="84"/>
      <c r="BR1333" s="84"/>
      <c r="BS1333" s="84"/>
      <c r="BT1333" s="84"/>
      <c r="BU1333" s="84"/>
      <c r="BV1333" s="84"/>
      <c r="BW1333" s="84"/>
      <c r="BX1333" s="84"/>
      <c r="BY1333" s="84"/>
      <c r="BZ1333" s="84"/>
      <c r="CA1333" s="84"/>
      <c r="CB1333" s="84"/>
      <c r="CC1333" s="84"/>
      <c r="CD1333" s="84"/>
      <c r="CE1333" s="84"/>
      <c r="CF1333" s="84"/>
      <c r="CG1333" s="84"/>
      <c r="CH1333" s="84"/>
      <c r="CI1333" s="84"/>
      <c r="CJ1333" s="84"/>
      <c r="CK1333" s="84"/>
      <c r="CL1333" s="84"/>
      <c r="CM1333" s="84"/>
      <c r="CN1333" s="84"/>
      <c r="CO1333" s="84"/>
      <c r="CP1333" s="84"/>
      <c r="CQ1333" s="84"/>
      <c r="CR1333" s="84"/>
      <c r="CS1333" s="84"/>
      <c r="CT1333" s="84"/>
      <c r="CU1333" s="84"/>
      <c r="CV1333" s="84"/>
      <c r="CW1333" s="84"/>
      <c r="CX1333" s="84"/>
      <c r="CY1333" s="84"/>
      <c r="CZ1333" s="84"/>
      <c r="DA1333" s="84"/>
      <c r="DB1333" s="84"/>
      <c r="DC1333" s="84"/>
      <c r="DD1333" s="84"/>
      <c r="DE1333" s="84"/>
      <c r="DF1333" s="84"/>
      <c r="DG1333" s="84"/>
      <c r="DH1333" s="84"/>
      <c r="DI1333" s="84"/>
      <c r="DJ1333" s="84"/>
      <c r="DK1333" s="84"/>
      <c r="DL1333" s="84"/>
      <c r="DM1333" s="84"/>
      <c r="DN1333" s="84"/>
      <c r="DO1333" s="84"/>
      <c r="DP1333" s="84"/>
      <c r="DQ1333" s="84"/>
      <c r="DR1333" s="84"/>
      <c r="DS1333" s="84"/>
      <c r="DT1333" s="84"/>
      <c r="DU1333" s="84"/>
      <c r="DV1333" s="84"/>
      <c r="DW1333" s="84"/>
      <c r="DX1333" s="84"/>
      <c r="DY1333" s="84"/>
      <c r="DZ1333" s="84"/>
    </row>
    <row r="1334" spans="1:130" s="76" customFormat="1" ht="17" x14ac:dyDescent="0.2">
      <c r="A1334" s="100" t="str">
        <f>CONCATENATE(E1334," ",F1334)</f>
        <v>Ursus americanus</v>
      </c>
      <c r="B1334" s="69" t="s">
        <v>1633</v>
      </c>
      <c r="C1334" s="69" t="s">
        <v>1586</v>
      </c>
      <c r="D1334" s="192" t="s">
        <v>2330</v>
      </c>
      <c r="E1334" s="106" t="s">
        <v>1587</v>
      </c>
      <c r="F1334" s="106" t="s">
        <v>1588</v>
      </c>
      <c r="G1334" s="69">
        <v>40685</v>
      </c>
      <c r="H1334" s="69">
        <v>39</v>
      </c>
      <c r="I1334" s="69" t="s">
        <v>19</v>
      </c>
      <c r="J1334" s="63" t="s">
        <v>398</v>
      </c>
      <c r="K1334" s="69" t="s">
        <v>175</v>
      </c>
      <c r="L1334" s="175"/>
      <c r="M1334" s="99"/>
      <c r="N1334" s="107"/>
      <c r="O1334" s="107"/>
      <c r="P1334" s="69"/>
      <c r="Q1334" s="69" t="s">
        <v>129</v>
      </c>
      <c r="R1334" s="63" t="s">
        <v>2366</v>
      </c>
      <c r="S1334" s="69"/>
      <c r="T1334" s="69" t="s">
        <v>166</v>
      </c>
      <c r="U1334" s="63" t="s">
        <v>13</v>
      </c>
      <c r="V1334" s="63"/>
      <c r="W1334" s="105"/>
      <c r="X1334" s="61">
        <v>21.08</v>
      </c>
      <c r="Y1334" s="61">
        <v>10.51</v>
      </c>
      <c r="Z1334" s="63"/>
      <c r="AA1334" s="137"/>
      <c r="AB1334" s="135"/>
      <c r="AC1334" s="105"/>
      <c r="AD1334" s="69" t="s">
        <v>1634</v>
      </c>
      <c r="AE1334" s="63"/>
      <c r="AF1334" s="63"/>
      <c r="BK1334" s="84"/>
      <c r="BL1334" s="84"/>
      <c r="BM1334" s="84"/>
      <c r="BN1334" s="84"/>
      <c r="BO1334" s="84"/>
      <c r="BP1334" s="84"/>
      <c r="BQ1334" s="84"/>
      <c r="BR1334" s="84"/>
      <c r="BS1334" s="84"/>
      <c r="BT1334" s="84"/>
      <c r="BU1334" s="84"/>
      <c r="BV1334" s="84"/>
      <c r="BW1334" s="84"/>
      <c r="BX1334" s="84"/>
      <c r="BY1334" s="84"/>
      <c r="BZ1334" s="84"/>
      <c r="CA1334" s="84"/>
      <c r="CB1334" s="84"/>
      <c r="CC1334" s="84"/>
      <c r="CD1334" s="84"/>
      <c r="CE1334" s="84"/>
      <c r="CF1334" s="84"/>
      <c r="CG1334" s="84"/>
      <c r="CH1334" s="84"/>
      <c r="CI1334" s="84"/>
      <c r="CJ1334" s="84"/>
      <c r="CK1334" s="84"/>
      <c r="CL1334" s="84"/>
      <c r="CM1334" s="84"/>
      <c r="CN1334" s="84"/>
      <c r="CO1334" s="84"/>
      <c r="CP1334" s="84"/>
      <c r="CQ1334" s="84"/>
      <c r="CR1334" s="84"/>
      <c r="CS1334" s="84"/>
      <c r="CT1334" s="84"/>
      <c r="CU1334" s="84"/>
      <c r="CV1334" s="84"/>
      <c r="CW1334" s="84"/>
      <c r="CX1334" s="84"/>
      <c r="CY1334" s="84"/>
      <c r="CZ1334" s="84"/>
      <c r="DA1334" s="84"/>
      <c r="DB1334" s="84"/>
      <c r="DC1334" s="84"/>
      <c r="DD1334" s="84"/>
      <c r="DE1334" s="84"/>
      <c r="DF1334" s="84"/>
      <c r="DG1334" s="84"/>
      <c r="DH1334" s="84"/>
      <c r="DI1334" s="84"/>
      <c r="DJ1334" s="84"/>
      <c r="DK1334" s="84"/>
      <c r="DL1334" s="84"/>
      <c r="DM1334" s="84"/>
      <c r="DN1334" s="84"/>
      <c r="DO1334" s="84"/>
      <c r="DP1334" s="84"/>
      <c r="DQ1334" s="84"/>
      <c r="DR1334" s="84"/>
      <c r="DS1334" s="84"/>
      <c r="DT1334" s="84"/>
      <c r="DU1334" s="84"/>
      <c r="DV1334" s="84"/>
      <c r="DW1334" s="84"/>
      <c r="DX1334" s="84"/>
      <c r="DY1334" s="84"/>
      <c r="DZ1334" s="84"/>
    </row>
    <row r="1335" spans="1:130" s="76" customFormat="1" ht="17" x14ac:dyDescent="0.2">
      <c r="A1335" s="100" t="str">
        <f>CONCATENATE(E1335," ",F1335)</f>
        <v>Ursus americanus</v>
      </c>
      <c r="B1335" s="69" t="s">
        <v>1627</v>
      </c>
      <c r="C1335" s="69" t="s">
        <v>1586</v>
      </c>
      <c r="D1335" s="192" t="s">
        <v>2330</v>
      </c>
      <c r="E1335" s="106" t="s">
        <v>1587</v>
      </c>
      <c r="F1335" s="106" t="s">
        <v>1588</v>
      </c>
      <c r="G1335" s="69">
        <v>40685</v>
      </c>
      <c r="H1335" s="69">
        <v>94</v>
      </c>
      <c r="I1335" s="69" t="s">
        <v>19</v>
      </c>
      <c r="J1335" s="63" t="s">
        <v>398</v>
      </c>
      <c r="K1335" s="69" t="s">
        <v>175</v>
      </c>
      <c r="L1335" s="175"/>
      <c r="M1335" s="99"/>
      <c r="N1335" s="107"/>
      <c r="O1335" s="107"/>
      <c r="P1335" s="69"/>
      <c r="Q1335" s="69" t="s">
        <v>374</v>
      </c>
      <c r="R1335" s="63" t="s">
        <v>374</v>
      </c>
      <c r="S1335" s="69"/>
      <c r="T1335" s="69"/>
      <c r="U1335" s="63" t="s">
        <v>13</v>
      </c>
      <c r="V1335" s="63"/>
      <c r="W1335" s="105"/>
      <c r="X1335" s="61">
        <v>81.93</v>
      </c>
      <c r="Y1335" s="61">
        <v>65.010000000000005</v>
      </c>
      <c r="Z1335" s="63"/>
      <c r="AA1335" s="137"/>
      <c r="AB1335" s="135"/>
      <c r="AC1335" s="105"/>
      <c r="AD1335" s="69" t="s">
        <v>1628</v>
      </c>
      <c r="AE1335" s="63"/>
      <c r="AF1335" s="63"/>
      <c r="BK1335" s="84"/>
      <c r="BL1335" s="84"/>
      <c r="BM1335" s="84"/>
      <c r="BN1335" s="84"/>
      <c r="BO1335" s="84"/>
      <c r="BP1335" s="84"/>
      <c r="BQ1335" s="84"/>
      <c r="BR1335" s="84"/>
      <c r="BS1335" s="84"/>
      <c r="BT1335" s="84"/>
      <c r="BU1335" s="84"/>
      <c r="BV1335" s="84"/>
      <c r="BW1335" s="84"/>
      <c r="BX1335" s="84"/>
      <c r="BY1335" s="84"/>
      <c r="BZ1335" s="84"/>
      <c r="CA1335" s="84"/>
      <c r="CB1335" s="84"/>
      <c r="CC1335" s="84"/>
      <c r="CD1335" s="84"/>
      <c r="CE1335" s="84"/>
      <c r="CF1335" s="84"/>
      <c r="CG1335" s="84"/>
      <c r="CH1335" s="84"/>
      <c r="CI1335" s="84"/>
      <c r="CJ1335" s="84"/>
      <c r="CK1335" s="84"/>
      <c r="CL1335" s="84"/>
      <c r="CM1335" s="84"/>
      <c r="CN1335" s="84"/>
      <c r="CO1335" s="84"/>
      <c r="CP1335" s="84"/>
      <c r="CQ1335" s="84"/>
      <c r="CR1335" s="84"/>
      <c r="CS1335" s="84"/>
      <c r="CT1335" s="84"/>
      <c r="CU1335" s="84"/>
      <c r="CV1335" s="84"/>
      <c r="CW1335" s="84"/>
      <c r="CX1335" s="84"/>
      <c r="CY1335" s="84"/>
      <c r="CZ1335" s="84"/>
      <c r="DA1335" s="84"/>
      <c r="DB1335" s="84"/>
      <c r="DC1335" s="84"/>
      <c r="DD1335" s="84"/>
      <c r="DE1335" s="84"/>
      <c r="DF1335" s="84"/>
      <c r="DG1335" s="84"/>
      <c r="DH1335" s="84"/>
      <c r="DI1335" s="84"/>
      <c r="DJ1335" s="84"/>
      <c r="DK1335" s="84"/>
      <c r="DL1335" s="84"/>
      <c r="DM1335" s="84"/>
      <c r="DN1335" s="84"/>
      <c r="DO1335" s="84"/>
      <c r="DP1335" s="84"/>
      <c r="DQ1335" s="84"/>
      <c r="DR1335" s="84"/>
      <c r="DS1335" s="84"/>
      <c r="DT1335" s="84"/>
      <c r="DU1335" s="84"/>
      <c r="DV1335" s="84"/>
      <c r="DW1335" s="84"/>
      <c r="DX1335" s="84"/>
      <c r="DY1335" s="84"/>
      <c r="DZ1335" s="84"/>
    </row>
    <row r="1336" spans="1:130" s="76" customFormat="1" ht="17" x14ac:dyDescent="0.2">
      <c r="A1336" s="100" t="str">
        <f>CONCATENATE(E1336," ",F1336)</f>
        <v>Ursus americanus</v>
      </c>
      <c r="B1336" s="69" t="s">
        <v>1627</v>
      </c>
      <c r="C1336" s="69" t="s">
        <v>1586</v>
      </c>
      <c r="D1336" s="192" t="s">
        <v>2330</v>
      </c>
      <c r="E1336" s="106" t="s">
        <v>1587</v>
      </c>
      <c r="F1336" s="106" t="s">
        <v>1588</v>
      </c>
      <c r="G1336" s="69">
        <v>40685</v>
      </c>
      <c r="H1336" s="69">
        <v>107</v>
      </c>
      <c r="I1336" s="69" t="s">
        <v>19</v>
      </c>
      <c r="J1336" s="63" t="s">
        <v>398</v>
      </c>
      <c r="K1336" s="69" t="s">
        <v>175</v>
      </c>
      <c r="L1336" s="175"/>
      <c r="M1336" s="99"/>
      <c r="N1336" s="107"/>
      <c r="O1336" s="107"/>
      <c r="P1336" s="69"/>
      <c r="Q1336" s="69" t="s">
        <v>374</v>
      </c>
      <c r="R1336" s="63" t="s">
        <v>374</v>
      </c>
      <c r="S1336" s="69"/>
      <c r="T1336" s="69"/>
      <c r="U1336" s="63" t="s">
        <v>13</v>
      </c>
      <c r="V1336" s="63"/>
      <c r="W1336" s="105"/>
      <c r="X1336" s="61">
        <v>63.17</v>
      </c>
      <c r="Y1336" s="61">
        <v>54.25</v>
      </c>
      <c r="Z1336" s="63"/>
      <c r="AA1336" s="137"/>
      <c r="AB1336" s="135"/>
      <c r="AC1336" s="105"/>
      <c r="AD1336" s="69"/>
      <c r="AE1336" s="63"/>
      <c r="AF1336" s="63"/>
      <c r="BK1336" s="84"/>
      <c r="BL1336" s="84"/>
      <c r="BM1336" s="84"/>
      <c r="BN1336" s="84"/>
      <c r="BO1336" s="84"/>
      <c r="BP1336" s="84"/>
      <c r="BQ1336" s="84"/>
      <c r="BR1336" s="84"/>
      <c r="BS1336" s="84"/>
      <c r="BT1336" s="84"/>
      <c r="BU1336" s="84"/>
      <c r="BV1336" s="84"/>
      <c r="BW1336" s="84"/>
      <c r="BX1336" s="84"/>
      <c r="BY1336" s="84"/>
      <c r="BZ1336" s="84"/>
      <c r="CA1336" s="84"/>
      <c r="CB1336" s="84"/>
      <c r="CC1336" s="84"/>
      <c r="CD1336" s="84"/>
      <c r="CE1336" s="84"/>
      <c r="CF1336" s="84"/>
      <c r="CG1336" s="84"/>
      <c r="CH1336" s="84"/>
      <c r="CI1336" s="84"/>
      <c r="CJ1336" s="84"/>
      <c r="CK1336" s="84"/>
      <c r="CL1336" s="84"/>
      <c r="CM1336" s="84"/>
      <c r="CN1336" s="84"/>
      <c r="CO1336" s="84"/>
      <c r="CP1336" s="84"/>
      <c r="CQ1336" s="84"/>
      <c r="CR1336" s="84"/>
      <c r="CS1336" s="84"/>
      <c r="CT1336" s="84"/>
      <c r="CU1336" s="84"/>
      <c r="CV1336" s="84"/>
      <c r="CW1336" s="84"/>
      <c r="CX1336" s="84"/>
      <c r="CY1336" s="84"/>
      <c r="CZ1336" s="84"/>
      <c r="DA1336" s="84"/>
      <c r="DB1336" s="84"/>
      <c r="DC1336" s="84"/>
      <c r="DD1336" s="84"/>
      <c r="DE1336" s="84"/>
      <c r="DF1336" s="84"/>
      <c r="DG1336" s="84"/>
      <c r="DH1336" s="84"/>
      <c r="DI1336" s="84"/>
      <c r="DJ1336" s="84"/>
      <c r="DK1336" s="84"/>
      <c r="DL1336" s="84"/>
      <c r="DM1336" s="84"/>
      <c r="DN1336" s="84"/>
      <c r="DO1336" s="84"/>
      <c r="DP1336" s="84"/>
      <c r="DQ1336" s="84"/>
      <c r="DR1336" s="84"/>
      <c r="DS1336" s="84"/>
      <c r="DT1336" s="84"/>
      <c r="DU1336" s="84"/>
      <c r="DV1336" s="84"/>
      <c r="DW1336" s="84"/>
      <c r="DX1336" s="84"/>
      <c r="DY1336" s="84"/>
      <c r="DZ1336" s="84"/>
    </row>
    <row r="1337" spans="1:130" s="76" customFormat="1" ht="17" x14ac:dyDescent="0.2">
      <c r="A1337" s="100" t="str">
        <f>CONCATENATE(E1337," ",F1337)</f>
        <v>Ursus americanus</v>
      </c>
      <c r="B1337" s="69" t="s">
        <v>1627</v>
      </c>
      <c r="C1337" s="69" t="s">
        <v>1586</v>
      </c>
      <c r="D1337" s="192" t="s">
        <v>2330</v>
      </c>
      <c r="E1337" s="106" t="s">
        <v>1587</v>
      </c>
      <c r="F1337" s="106" t="s">
        <v>1588</v>
      </c>
      <c r="G1337" s="69">
        <v>40685</v>
      </c>
      <c r="H1337" s="69">
        <v>140</v>
      </c>
      <c r="I1337" s="69" t="s">
        <v>19</v>
      </c>
      <c r="J1337" s="63" t="s">
        <v>398</v>
      </c>
      <c r="K1337" s="69" t="s">
        <v>175</v>
      </c>
      <c r="L1337" s="175"/>
      <c r="M1337" s="99"/>
      <c r="N1337" s="107"/>
      <c r="O1337" s="107"/>
      <c r="P1337" s="69"/>
      <c r="Q1337" s="69" t="s">
        <v>374</v>
      </c>
      <c r="R1337" s="63" t="s">
        <v>374</v>
      </c>
      <c r="S1337" s="69"/>
      <c r="T1337" s="69"/>
      <c r="U1337" s="63" t="s">
        <v>13</v>
      </c>
      <c r="V1337" s="63"/>
      <c r="W1337" s="105"/>
      <c r="X1337" s="61">
        <v>81.260000000000005</v>
      </c>
      <c r="Y1337" s="61">
        <v>67.06</v>
      </c>
      <c r="Z1337" s="63"/>
      <c r="AA1337" s="137"/>
      <c r="AB1337" s="135"/>
      <c r="AC1337" s="105"/>
      <c r="AD1337" s="69"/>
      <c r="AE1337" s="63"/>
      <c r="AF1337" s="63"/>
      <c r="BK1337" s="84"/>
      <c r="BL1337" s="84"/>
      <c r="BM1337" s="84"/>
      <c r="BN1337" s="84"/>
      <c r="BO1337" s="84"/>
      <c r="BP1337" s="84"/>
      <c r="BQ1337" s="84"/>
      <c r="BR1337" s="84"/>
      <c r="BS1337" s="84"/>
      <c r="BT1337" s="84"/>
      <c r="BU1337" s="84"/>
      <c r="BV1337" s="84"/>
      <c r="BW1337" s="84"/>
      <c r="BX1337" s="84"/>
      <c r="BY1337" s="84"/>
      <c r="BZ1337" s="84"/>
      <c r="CA1337" s="84"/>
      <c r="CB1337" s="84"/>
      <c r="CC1337" s="84"/>
      <c r="CD1337" s="84"/>
      <c r="CE1337" s="84"/>
      <c r="CF1337" s="84"/>
      <c r="CG1337" s="84"/>
      <c r="CH1337" s="84"/>
      <c r="CI1337" s="84"/>
      <c r="CJ1337" s="84"/>
      <c r="CK1337" s="84"/>
      <c r="CL1337" s="84"/>
      <c r="CM1337" s="84"/>
      <c r="CN1337" s="84"/>
      <c r="CO1337" s="84"/>
      <c r="CP1337" s="84"/>
      <c r="CQ1337" s="84"/>
      <c r="CR1337" s="84"/>
      <c r="CS1337" s="84"/>
      <c r="CT1337" s="84"/>
      <c r="CU1337" s="84"/>
      <c r="CV1337" s="84"/>
      <c r="CW1337" s="84"/>
      <c r="CX1337" s="84"/>
      <c r="CY1337" s="84"/>
      <c r="CZ1337" s="84"/>
      <c r="DA1337" s="84"/>
      <c r="DB1337" s="84"/>
      <c r="DC1337" s="84"/>
      <c r="DD1337" s="84"/>
      <c r="DE1337" s="84"/>
      <c r="DF1337" s="84"/>
      <c r="DG1337" s="84"/>
      <c r="DH1337" s="84"/>
      <c r="DI1337" s="84"/>
      <c r="DJ1337" s="84"/>
      <c r="DK1337" s="84"/>
      <c r="DL1337" s="84"/>
      <c r="DM1337" s="84"/>
      <c r="DN1337" s="84"/>
      <c r="DO1337" s="84"/>
      <c r="DP1337" s="84"/>
      <c r="DQ1337" s="84"/>
      <c r="DR1337" s="84"/>
      <c r="DS1337" s="84"/>
      <c r="DT1337" s="84"/>
      <c r="DU1337" s="84"/>
      <c r="DV1337" s="84"/>
      <c r="DW1337" s="84"/>
      <c r="DX1337" s="84"/>
      <c r="DY1337" s="84"/>
      <c r="DZ1337" s="84"/>
    </row>
    <row r="1338" spans="1:130" s="76" customFormat="1" ht="17" x14ac:dyDescent="0.2">
      <c r="A1338" s="100" t="str">
        <f>CONCATENATE(E1338," ",F1338)</f>
        <v>Ursus americanus</v>
      </c>
      <c r="B1338" s="69" t="s">
        <v>1627</v>
      </c>
      <c r="C1338" s="69" t="s">
        <v>1586</v>
      </c>
      <c r="D1338" s="192" t="s">
        <v>2330</v>
      </c>
      <c r="E1338" s="106" t="s">
        <v>1587</v>
      </c>
      <c r="F1338" s="106" t="s">
        <v>1588</v>
      </c>
      <c r="G1338" s="69">
        <v>40685</v>
      </c>
      <c r="H1338" s="69">
        <v>142</v>
      </c>
      <c r="I1338" s="69" t="s">
        <v>19</v>
      </c>
      <c r="J1338" s="63" t="s">
        <v>398</v>
      </c>
      <c r="K1338" s="69" t="s">
        <v>175</v>
      </c>
      <c r="L1338" s="175"/>
      <c r="M1338" s="99"/>
      <c r="N1338" s="107"/>
      <c r="O1338" s="107"/>
      <c r="P1338" s="69"/>
      <c r="Q1338" s="69" t="s">
        <v>374</v>
      </c>
      <c r="R1338" s="63" t="s">
        <v>374</v>
      </c>
      <c r="S1338" s="69"/>
      <c r="T1338" s="69"/>
      <c r="U1338" s="63" t="s">
        <v>13</v>
      </c>
      <c r="V1338" s="63"/>
      <c r="W1338" s="105"/>
      <c r="X1338" s="61">
        <v>80.930000000000007</v>
      </c>
      <c r="Y1338" s="61">
        <v>72.98</v>
      </c>
      <c r="Z1338" s="63"/>
      <c r="AA1338" s="137"/>
      <c r="AB1338" s="135"/>
      <c r="AC1338" s="105"/>
      <c r="AD1338" s="69"/>
      <c r="AE1338" s="63"/>
      <c r="AF1338" s="63"/>
      <c r="BK1338" s="84"/>
      <c r="BL1338" s="84"/>
      <c r="BM1338" s="84"/>
      <c r="BN1338" s="84"/>
      <c r="BO1338" s="84"/>
      <c r="BP1338" s="84"/>
      <c r="BQ1338" s="84"/>
      <c r="BR1338" s="84"/>
      <c r="BS1338" s="84"/>
      <c r="BT1338" s="84"/>
      <c r="BU1338" s="84"/>
      <c r="BV1338" s="84"/>
      <c r="BW1338" s="84"/>
      <c r="BX1338" s="84"/>
      <c r="BY1338" s="84"/>
      <c r="BZ1338" s="84"/>
      <c r="CA1338" s="84"/>
      <c r="CB1338" s="84"/>
      <c r="CC1338" s="84"/>
      <c r="CD1338" s="84"/>
      <c r="CE1338" s="84"/>
      <c r="CF1338" s="84"/>
      <c r="CG1338" s="84"/>
      <c r="CH1338" s="84"/>
      <c r="CI1338" s="84"/>
      <c r="CJ1338" s="84"/>
      <c r="CK1338" s="84"/>
      <c r="CL1338" s="84"/>
      <c r="CM1338" s="84"/>
      <c r="CN1338" s="84"/>
      <c r="CO1338" s="84"/>
      <c r="CP1338" s="84"/>
      <c r="CQ1338" s="84"/>
      <c r="CR1338" s="84"/>
      <c r="CS1338" s="84"/>
      <c r="CT1338" s="84"/>
      <c r="CU1338" s="84"/>
      <c r="CV1338" s="84"/>
      <c r="CW1338" s="84"/>
      <c r="CX1338" s="84"/>
      <c r="CY1338" s="84"/>
      <c r="CZ1338" s="84"/>
      <c r="DA1338" s="84"/>
      <c r="DB1338" s="84"/>
      <c r="DC1338" s="84"/>
      <c r="DD1338" s="84"/>
      <c r="DE1338" s="84"/>
      <c r="DF1338" s="84"/>
      <c r="DG1338" s="84"/>
      <c r="DH1338" s="84"/>
      <c r="DI1338" s="84"/>
      <c r="DJ1338" s="84"/>
      <c r="DK1338" s="84"/>
      <c r="DL1338" s="84"/>
      <c r="DM1338" s="84"/>
      <c r="DN1338" s="84"/>
      <c r="DO1338" s="84"/>
      <c r="DP1338" s="84"/>
      <c r="DQ1338" s="84"/>
      <c r="DR1338" s="84"/>
      <c r="DS1338" s="84"/>
      <c r="DT1338" s="84"/>
      <c r="DU1338" s="84"/>
      <c r="DV1338" s="84"/>
      <c r="DW1338" s="84"/>
      <c r="DX1338" s="84"/>
      <c r="DY1338" s="84"/>
      <c r="DZ1338" s="84"/>
    </row>
    <row r="1339" spans="1:130" s="76" customFormat="1" ht="17" x14ac:dyDescent="0.2">
      <c r="A1339" s="100" t="str">
        <f>CONCATENATE(E1339," ",F1339)</f>
        <v>Ursus americanus</v>
      </c>
      <c r="B1339" s="69" t="s">
        <v>1633</v>
      </c>
      <c r="C1339" s="69" t="s">
        <v>1586</v>
      </c>
      <c r="D1339" s="192" t="s">
        <v>2330</v>
      </c>
      <c r="E1339" s="106" t="s">
        <v>1587</v>
      </c>
      <c r="F1339" s="106" t="s">
        <v>1588</v>
      </c>
      <c r="G1339" s="69">
        <v>40685</v>
      </c>
      <c r="H1339" s="69">
        <v>2</v>
      </c>
      <c r="I1339" s="69" t="s">
        <v>19</v>
      </c>
      <c r="J1339" s="63" t="s">
        <v>398</v>
      </c>
      <c r="K1339" s="69" t="s">
        <v>175</v>
      </c>
      <c r="L1339" s="175"/>
      <c r="M1339" s="99"/>
      <c r="N1339" s="107"/>
      <c r="O1339" s="107"/>
      <c r="P1339" s="69"/>
      <c r="Q1339" s="69" t="s">
        <v>211</v>
      </c>
      <c r="R1339" s="69" t="s">
        <v>2376</v>
      </c>
      <c r="S1339" s="69"/>
      <c r="T1339" s="69" t="s">
        <v>166</v>
      </c>
      <c r="U1339" s="63" t="s">
        <v>13</v>
      </c>
      <c r="V1339" s="63"/>
      <c r="W1339" s="105"/>
      <c r="X1339" s="61">
        <v>31.11</v>
      </c>
      <c r="Y1339" s="61">
        <v>17.75</v>
      </c>
      <c r="Z1339" s="63"/>
      <c r="AA1339" s="137"/>
      <c r="AB1339" s="135"/>
      <c r="AC1339" s="105"/>
      <c r="AD1339" s="69" t="s">
        <v>1631</v>
      </c>
      <c r="AE1339" s="63"/>
      <c r="AF1339" s="63"/>
      <c r="BK1339" s="84"/>
      <c r="BL1339" s="84"/>
      <c r="BM1339" s="84"/>
      <c r="BN1339" s="84"/>
      <c r="BO1339" s="84"/>
      <c r="BP1339" s="84"/>
      <c r="BQ1339" s="84"/>
      <c r="BR1339" s="84"/>
      <c r="BS1339" s="84"/>
      <c r="BT1339" s="84"/>
      <c r="BU1339" s="84"/>
      <c r="BV1339" s="84"/>
      <c r="BW1339" s="84"/>
      <c r="BX1339" s="84"/>
      <c r="BY1339" s="84"/>
      <c r="BZ1339" s="84"/>
      <c r="CA1339" s="84"/>
      <c r="CB1339" s="84"/>
      <c r="CC1339" s="84"/>
      <c r="CD1339" s="84"/>
      <c r="CE1339" s="84"/>
      <c r="CF1339" s="84"/>
      <c r="CG1339" s="84"/>
      <c r="CH1339" s="84"/>
      <c r="CI1339" s="84"/>
      <c r="CJ1339" s="84"/>
      <c r="CK1339" s="84"/>
      <c r="CL1339" s="84"/>
      <c r="CM1339" s="84"/>
      <c r="CN1339" s="84"/>
      <c r="CO1339" s="84"/>
      <c r="CP1339" s="84"/>
      <c r="CQ1339" s="84"/>
      <c r="CR1339" s="84"/>
      <c r="CS1339" s="84"/>
      <c r="CT1339" s="84"/>
      <c r="CU1339" s="84"/>
      <c r="CV1339" s="84"/>
      <c r="CW1339" s="84"/>
      <c r="CX1339" s="84"/>
      <c r="CY1339" s="84"/>
      <c r="CZ1339" s="84"/>
      <c r="DA1339" s="84"/>
      <c r="DB1339" s="84"/>
      <c r="DC1339" s="84"/>
      <c r="DD1339" s="84"/>
      <c r="DE1339" s="84"/>
      <c r="DF1339" s="84"/>
      <c r="DG1339" s="84"/>
      <c r="DH1339" s="84"/>
      <c r="DI1339" s="84"/>
      <c r="DJ1339" s="84"/>
      <c r="DK1339" s="84"/>
      <c r="DL1339" s="84"/>
      <c r="DM1339" s="84"/>
      <c r="DN1339" s="84"/>
      <c r="DO1339" s="84"/>
      <c r="DP1339" s="84"/>
      <c r="DQ1339" s="84"/>
      <c r="DR1339" s="84"/>
      <c r="DS1339" s="84"/>
      <c r="DT1339" s="84"/>
      <c r="DU1339" s="84"/>
      <c r="DV1339" s="84"/>
      <c r="DW1339" s="84"/>
      <c r="DX1339" s="84"/>
      <c r="DY1339" s="84"/>
      <c r="DZ1339" s="84"/>
    </row>
    <row r="1340" spans="1:130" s="76" customFormat="1" ht="17" x14ac:dyDescent="0.2">
      <c r="A1340" s="100" t="str">
        <f>CONCATENATE(E1340," ",F1340)</f>
        <v>Ursus americanus</v>
      </c>
      <c r="B1340" s="195" t="s">
        <v>2297</v>
      </c>
      <c r="C1340" s="190" t="s">
        <v>1586</v>
      </c>
      <c r="D1340" s="192" t="s">
        <v>2330</v>
      </c>
      <c r="E1340" s="198" t="s">
        <v>1587</v>
      </c>
      <c r="F1340" s="198" t="s">
        <v>1588</v>
      </c>
      <c r="G1340" s="190">
        <v>41284</v>
      </c>
      <c r="H1340" s="190" t="s">
        <v>2327</v>
      </c>
      <c r="I1340" s="190" t="s">
        <v>1038</v>
      </c>
      <c r="J1340" s="190" t="s">
        <v>2298</v>
      </c>
      <c r="K1340" s="190" t="s">
        <v>470</v>
      </c>
      <c r="L1340" s="210" t="s">
        <v>119</v>
      </c>
      <c r="M1340" s="190"/>
      <c r="N1340" s="190"/>
      <c r="O1340" s="190"/>
      <c r="P1340" s="190"/>
      <c r="Q1340" s="190" t="s">
        <v>154</v>
      </c>
      <c r="R1340" s="69" t="s">
        <v>2375</v>
      </c>
      <c r="S1340" s="190"/>
      <c r="T1340" s="190" t="s">
        <v>166</v>
      </c>
      <c r="U1340" s="190" t="s">
        <v>13</v>
      </c>
      <c r="V1340" s="190"/>
      <c r="W1340" s="190"/>
      <c r="X1340" s="190">
        <v>29.97</v>
      </c>
      <c r="Y1340" s="190">
        <v>17.61</v>
      </c>
      <c r="Z1340" s="190"/>
      <c r="AA1340" s="211"/>
      <c r="AB1340" s="212"/>
      <c r="AC1340" s="190"/>
      <c r="AD1340" s="195" t="s">
        <v>2328</v>
      </c>
      <c r="AE1340" s="63"/>
      <c r="AF1340" s="63"/>
    </row>
    <row r="1341" spans="1:130" s="76" customFormat="1" ht="17" x14ac:dyDescent="0.2">
      <c r="A1341" s="100" t="str">
        <f>CONCATENATE(E1341," ",F1341)</f>
        <v>Ursus americanus</v>
      </c>
      <c r="B1341" s="189" t="s">
        <v>1261</v>
      </c>
      <c r="C1341" s="192" t="s">
        <v>1586</v>
      </c>
      <c r="D1341" s="192" t="s">
        <v>2330</v>
      </c>
      <c r="E1341" s="198" t="s">
        <v>1587</v>
      </c>
      <c r="F1341" s="198" t="s">
        <v>1588</v>
      </c>
      <c r="G1341" s="192">
        <v>43133</v>
      </c>
      <c r="H1341" s="192">
        <v>1132</v>
      </c>
      <c r="I1341" s="192" t="s">
        <v>546</v>
      </c>
      <c r="J1341" s="63" t="s">
        <v>1056</v>
      </c>
      <c r="K1341" s="192" t="s">
        <v>470</v>
      </c>
      <c r="L1341" s="191" t="s">
        <v>2261</v>
      </c>
      <c r="M1341" s="192"/>
      <c r="N1341" s="192"/>
      <c r="O1341" s="192"/>
      <c r="P1341" s="192"/>
      <c r="Q1341" s="192" t="s">
        <v>207</v>
      </c>
      <c r="R1341" s="69" t="s">
        <v>2363</v>
      </c>
      <c r="S1341" s="192"/>
      <c r="T1341" s="192" t="s">
        <v>166</v>
      </c>
      <c r="U1341" s="192" t="s">
        <v>13</v>
      </c>
      <c r="V1341" s="192"/>
      <c r="W1341" s="192"/>
      <c r="X1341" s="192">
        <v>19.690000000000001</v>
      </c>
      <c r="Y1341" s="192">
        <v>12.41</v>
      </c>
      <c r="Z1341" s="192"/>
      <c r="AA1341" s="200"/>
      <c r="AB1341" s="194"/>
      <c r="AC1341" s="192"/>
      <c r="AD1341" s="189" t="s">
        <v>2262</v>
      </c>
      <c r="AE1341" s="63"/>
      <c r="AF1341" s="63"/>
    </row>
    <row r="1342" spans="1:130" s="76" customFormat="1" ht="17" x14ac:dyDescent="0.2">
      <c r="A1342" s="100" t="str">
        <f>CONCATENATE(E1342," ",F1342)</f>
        <v>Ursus americanus</v>
      </c>
      <c r="B1342" s="9" t="s">
        <v>1585</v>
      </c>
      <c r="C1342" s="8" t="s">
        <v>1586</v>
      </c>
      <c r="D1342" s="192" t="s">
        <v>2330</v>
      </c>
      <c r="E1342" s="2" t="s">
        <v>1587</v>
      </c>
      <c r="F1342" s="2" t="s">
        <v>1588</v>
      </c>
      <c r="G1342" s="9">
        <v>43365</v>
      </c>
      <c r="H1342" s="69">
        <v>1</v>
      </c>
      <c r="I1342" s="9" t="s">
        <v>1583</v>
      </c>
      <c r="J1342" s="8" t="s">
        <v>436</v>
      </c>
      <c r="K1342" s="69" t="s">
        <v>203</v>
      </c>
      <c r="L1342" s="175"/>
      <c r="M1342" s="99"/>
      <c r="N1342" s="63"/>
      <c r="O1342" s="63"/>
      <c r="P1342" s="63"/>
      <c r="Q1342" s="69" t="s">
        <v>154</v>
      </c>
      <c r="R1342" s="69" t="s">
        <v>2375</v>
      </c>
      <c r="S1342" s="69"/>
      <c r="T1342" s="63" t="s">
        <v>166</v>
      </c>
      <c r="U1342" s="63" t="s">
        <v>13</v>
      </c>
      <c r="V1342" s="63"/>
      <c r="W1342" s="105"/>
      <c r="X1342" s="61">
        <v>16.45</v>
      </c>
      <c r="Y1342" s="61">
        <v>11.57</v>
      </c>
      <c r="Z1342" s="63"/>
      <c r="AA1342" s="137"/>
      <c r="AB1342" s="135"/>
      <c r="AC1342" s="105"/>
      <c r="AD1342" s="69" t="s">
        <v>1589</v>
      </c>
      <c r="AE1342" s="63"/>
      <c r="AF1342" s="63"/>
      <c r="BK1342" s="10"/>
      <c r="BL1342" s="10"/>
      <c r="BM1342" s="10"/>
      <c r="BN1342" s="10"/>
      <c r="BO1342" s="10"/>
      <c r="BP1342" s="10"/>
      <c r="BQ1342" s="10"/>
      <c r="BR1342" s="10"/>
      <c r="BS1342" s="10"/>
      <c r="BT1342" s="10"/>
      <c r="BU1342" s="10"/>
      <c r="BV1342" s="10"/>
      <c r="BW1342" s="10"/>
      <c r="BX1342" s="10"/>
      <c r="BY1342" s="10"/>
      <c r="BZ1342" s="10"/>
      <c r="CA1342" s="10"/>
      <c r="CB1342" s="10"/>
      <c r="CC1342" s="10"/>
      <c r="CD1342" s="10"/>
      <c r="CE1342" s="10"/>
      <c r="CF1342" s="10"/>
      <c r="CG1342" s="10"/>
      <c r="CH1342" s="10"/>
      <c r="CI1342" s="10"/>
      <c r="CJ1342" s="10"/>
      <c r="CK1342" s="10"/>
      <c r="CL1342" s="10"/>
      <c r="CM1342" s="10"/>
      <c r="CN1342" s="10"/>
      <c r="CO1342" s="10"/>
      <c r="CP1342" s="10"/>
      <c r="CQ1342" s="10"/>
      <c r="CR1342" s="10"/>
      <c r="CS1342" s="10"/>
      <c r="CT1342" s="10"/>
      <c r="CU1342" s="10"/>
      <c r="CV1342" s="10"/>
      <c r="CW1342" s="10"/>
      <c r="CX1342" s="10"/>
      <c r="CY1342" s="10"/>
      <c r="CZ1342" s="10"/>
      <c r="DA1342" s="10"/>
      <c r="DB1342" s="10"/>
      <c r="DC1342" s="10"/>
      <c r="DD1342" s="10"/>
      <c r="DE1342" s="10"/>
      <c r="DF1342" s="10"/>
      <c r="DG1342" s="10"/>
      <c r="DH1342" s="10"/>
      <c r="DI1342" s="10"/>
      <c r="DJ1342" s="10"/>
      <c r="DK1342" s="10"/>
      <c r="DL1342" s="10"/>
      <c r="DM1342" s="10"/>
      <c r="DN1342" s="10"/>
      <c r="DO1342" s="10"/>
      <c r="DP1342" s="10"/>
      <c r="DQ1342" s="10"/>
      <c r="DR1342" s="10"/>
      <c r="DS1342" s="10"/>
      <c r="DT1342" s="10"/>
      <c r="DU1342" s="10"/>
      <c r="DV1342" s="10"/>
      <c r="DW1342" s="10"/>
      <c r="DX1342" s="10"/>
      <c r="DY1342" s="10"/>
      <c r="DZ1342" s="10"/>
    </row>
    <row r="1343" spans="1:130" s="76" customFormat="1" ht="17" x14ac:dyDescent="0.2">
      <c r="A1343" s="100" t="str">
        <f>CONCATENATE(E1343," ",F1343)</f>
        <v>Ursus americanus</v>
      </c>
      <c r="B1343" s="9" t="s">
        <v>1585</v>
      </c>
      <c r="C1343" s="8" t="s">
        <v>1586</v>
      </c>
      <c r="D1343" s="192" t="s">
        <v>2330</v>
      </c>
      <c r="E1343" s="2" t="s">
        <v>1587</v>
      </c>
      <c r="F1343" s="2" t="s">
        <v>1588</v>
      </c>
      <c r="G1343" s="9">
        <v>43365</v>
      </c>
      <c r="H1343" s="69">
        <v>1</v>
      </c>
      <c r="I1343" s="9" t="s">
        <v>1583</v>
      </c>
      <c r="J1343" s="8" t="s">
        <v>436</v>
      </c>
      <c r="K1343" s="69" t="s">
        <v>203</v>
      </c>
      <c r="L1343" s="175"/>
      <c r="M1343" s="99"/>
      <c r="N1343" s="63"/>
      <c r="O1343" s="63"/>
      <c r="P1343" s="63"/>
      <c r="Q1343" s="69" t="s">
        <v>211</v>
      </c>
      <c r="R1343" s="69" t="s">
        <v>2376</v>
      </c>
      <c r="S1343" s="69"/>
      <c r="T1343" s="63" t="s">
        <v>166</v>
      </c>
      <c r="U1343" s="63" t="s">
        <v>13</v>
      </c>
      <c r="V1343" s="63"/>
      <c r="W1343" s="105"/>
      <c r="X1343" s="61">
        <v>23.98</v>
      </c>
      <c r="Y1343" s="61">
        <v>13.12</v>
      </c>
      <c r="Z1343" s="63"/>
      <c r="AA1343" s="137"/>
      <c r="AB1343" s="135"/>
      <c r="AC1343" s="105"/>
      <c r="AD1343" s="69" t="s">
        <v>1589</v>
      </c>
      <c r="AE1343" s="63"/>
      <c r="AF1343" s="63"/>
      <c r="BK1343" s="10"/>
      <c r="BL1343" s="10"/>
      <c r="BM1343" s="10"/>
      <c r="BN1343" s="10"/>
      <c r="BO1343" s="10"/>
      <c r="BP1343" s="10"/>
      <c r="BQ1343" s="10"/>
      <c r="BR1343" s="10"/>
      <c r="BS1343" s="10"/>
      <c r="BT1343" s="10"/>
      <c r="BU1343" s="10"/>
      <c r="BV1343" s="10"/>
      <c r="BW1343" s="10"/>
      <c r="BX1343" s="10"/>
      <c r="BY1343" s="10"/>
      <c r="BZ1343" s="10"/>
      <c r="CA1343" s="10"/>
      <c r="CB1343" s="10"/>
      <c r="CC1343" s="10"/>
      <c r="CD1343" s="10"/>
      <c r="CE1343" s="10"/>
      <c r="CF1343" s="10"/>
      <c r="CG1343" s="10"/>
      <c r="CH1343" s="10"/>
      <c r="CI1343" s="10"/>
      <c r="CJ1343" s="10"/>
      <c r="CK1343" s="10"/>
      <c r="CL1343" s="10"/>
      <c r="CM1343" s="10"/>
      <c r="CN1343" s="10"/>
      <c r="CO1343" s="10"/>
      <c r="CP1343" s="10"/>
      <c r="CQ1343" s="10"/>
      <c r="CR1343" s="10"/>
      <c r="CS1343" s="10"/>
      <c r="CT1343" s="10"/>
      <c r="CU1343" s="10"/>
      <c r="CV1343" s="10"/>
      <c r="CW1343" s="10"/>
      <c r="CX1343" s="10"/>
      <c r="CY1343" s="10"/>
      <c r="CZ1343" s="10"/>
      <c r="DA1343" s="10"/>
      <c r="DB1343" s="10"/>
      <c r="DC1343" s="10"/>
      <c r="DD1343" s="10"/>
      <c r="DE1343" s="10"/>
      <c r="DF1343" s="10"/>
      <c r="DG1343" s="10"/>
      <c r="DH1343" s="10"/>
      <c r="DI1343" s="10"/>
      <c r="DJ1343" s="10"/>
      <c r="DK1343" s="10"/>
      <c r="DL1343" s="10"/>
      <c r="DM1343" s="10"/>
      <c r="DN1343" s="10"/>
      <c r="DO1343" s="10"/>
      <c r="DP1343" s="10"/>
      <c r="DQ1343" s="10"/>
      <c r="DR1343" s="10"/>
      <c r="DS1343" s="10"/>
      <c r="DT1343" s="10"/>
      <c r="DU1343" s="10"/>
      <c r="DV1343" s="10"/>
      <c r="DW1343" s="10"/>
      <c r="DX1343" s="10"/>
      <c r="DY1343" s="10"/>
      <c r="DZ1343" s="10"/>
    </row>
    <row r="1344" spans="1:130" s="76" customFormat="1" ht="17" x14ac:dyDescent="0.2">
      <c r="A1344" s="100" t="str">
        <f>CONCATENATE(E1344," ",F1344)</f>
        <v>Ursus americanus</v>
      </c>
      <c r="B1344" s="69"/>
      <c r="C1344" s="69" t="s">
        <v>1586</v>
      </c>
      <c r="D1344" s="192" t="s">
        <v>2330</v>
      </c>
      <c r="E1344" s="106" t="s">
        <v>1587</v>
      </c>
      <c r="F1344" s="106" t="s">
        <v>1588</v>
      </c>
      <c r="G1344" s="69">
        <v>43539</v>
      </c>
      <c r="H1344" s="63">
        <v>1</v>
      </c>
      <c r="I1344" s="69" t="s">
        <v>2219</v>
      </c>
      <c r="J1344" s="63"/>
      <c r="K1344" s="69" t="s">
        <v>470</v>
      </c>
      <c r="L1344" s="175"/>
      <c r="M1344" s="134"/>
      <c r="N1344" s="105"/>
      <c r="O1344" s="105"/>
      <c r="P1344" s="63"/>
      <c r="Q1344" s="69" t="s">
        <v>207</v>
      </c>
      <c r="R1344" s="69" t="s">
        <v>2363</v>
      </c>
      <c r="S1344" s="69"/>
      <c r="T1344" s="63" t="s">
        <v>166</v>
      </c>
      <c r="U1344" s="63" t="s">
        <v>13</v>
      </c>
      <c r="V1344" s="63"/>
      <c r="W1344" s="63"/>
      <c r="X1344" s="119">
        <v>19.95</v>
      </c>
      <c r="Y1344" s="119">
        <v>12.13</v>
      </c>
      <c r="Z1344" s="69"/>
      <c r="AA1344" s="180"/>
      <c r="AB1344" s="98"/>
      <c r="AC1344" s="69"/>
      <c r="AD1344" s="69" t="s">
        <v>2218</v>
      </c>
      <c r="AE1344" s="63"/>
      <c r="AF1344" s="63"/>
    </row>
    <row r="1345" spans="1:133" s="76" customFormat="1" ht="34" x14ac:dyDescent="0.2">
      <c r="A1345" s="100" t="str">
        <f>CONCATENATE(E1345," ",F1345)</f>
        <v>Ursus arctos (horribilis)</v>
      </c>
      <c r="B1345" s="69" t="s">
        <v>1832</v>
      </c>
      <c r="C1345" s="69" t="s">
        <v>1586</v>
      </c>
      <c r="D1345" s="192" t="s">
        <v>2330</v>
      </c>
      <c r="E1345" s="106" t="s">
        <v>1587</v>
      </c>
      <c r="F1345" s="106" t="s">
        <v>1833</v>
      </c>
      <c r="G1345" s="69" t="s">
        <v>1535</v>
      </c>
      <c r="H1345" s="69">
        <v>7308</v>
      </c>
      <c r="I1345" s="69" t="s">
        <v>574</v>
      </c>
      <c r="J1345" s="8" t="s">
        <v>575</v>
      </c>
      <c r="K1345" s="69" t="s">
        <v>470</v>
      </c>
      <c r="L1345" s="175" t="s">
        <v>1839</v>
      </c>
      <c r="M1345" s="99"/>
      <c r="N1345" s="107"/>
      <c r="O1345" s="107"/>
      <c r="P1345" s="69"/>
      <c r="Q1345" s="69" t="s">
        <v>1835</v>
      </c>
      <c r="R1345" s="63" t="s">
        <v>1629</v>
      </c>
      <c r="S1345" s="69" t="s">
        <v>2399</v>
      </c>
      <c r="T1345" s="69" t="s">
        <v>171</v>
      </c>
      <c r="U1345" s="63" t="s">
        <v>13</v>
      </c>
      <c r="V1345" s="63"/>
      <c r="W1345" s="105"/>
      <c r="X1345" s="61">
        <v>67.12</v>
      </c>
      <c r="Y1345" s="61">
        <v>62.34</v>
      </c>
      <c r="Z1345" s="63"/>
      <c r="AA1345" s="137"/>
      <c r="AB1345" s="135"/>
      <c r="AC1345" s="105"/>
      <c r="AD1345" s="69" t="s">
        <v>1836</v>
      </c>
      <c r="AE1345" s="63"/>
      <c r="AF1345" s="63"/>
      <c r="BK1345" s="10"/>
      <c r="BL1345" s="10"/>
      <c r="BM1345" s="10"/>
      <c r="BN1345" s="10"/>
      <c r="BO1345" s="10"/>
      <c r="BP1345" s="10"/>
      <c r="BQ1345" s="10"/>
      <c r="BR1345" s="10"/>
      <c r="BS1345" s="10"/>
      <c r="BT1345" s="10"/>
      <c r="BU1345" s="10"/>
      <c r="BV1345" s="10"/>
      <c r="BW1345" s="10"/>
      <c r="BX1345" s="10"/>
      <c r="BY1345" s="10"/>
      <c r="BZ1345" s="10"/>
      <c r="CA1345" s="10"/>
      <c r="CB1345" s="10"/>
      <c r="CC1345" s="10"/>
      <c r="CD1345" s="10"/>
      <c r="CE1345" s="10"/>
      <c r="CF1345" s="10"/>
      <c r="CG1345" s="10"/>
      <c r="CH1345" s="10"/>
      <c r="CI1345" s="10"/>
      <c r="CJ1345" s="10"/>
      <c r="CK1345" s="10"/>
      <c r="CL1345" s="10"/>
      <c r="CM1345" s="10"/>
      <c r="CN1345" s="10"/>
      <c r="CO1345" s="10"/>
      <c r="CP1345" s="10"/>
      <c r="CQ1345" s="10"/>
      <c r="CR1345" s="10"/>
      <c r="CS1345" s="10"/>
      <c r="CT1345" s="10"/>
      <c r="CU1345" s="10"/>
      <c r="CV1345" s="10"/>
      <c r="CW1345" s="10"/>
      <c r="CX1345" s="10"/>
      <c r="CY1345" s="10"/>
      <c r="CZ1345" s="10"/>
      <c r="DA1345" s="10"/>
      <c r="DB1345" s="10"/>
      <c r="DC1345" s="10"/>
      <c r="DD1345" s="10"/>
      <c r="DE1345" s="10"/>
      <c r="DF1345" s="10"/>
      <c r="DG1345" s="10"/>
      <c r="DH1345" s="10"/>
      <c r="DI1345" s="10"/>
      <c r="DJ1345" s="10"/>
      <c r="DK1345" s="10"/>
      <c r="DL1345" s="10"/>
      <c r="DM1345" s="10"/>
      <c r="DN1345" s="10"/>
      <c r="DO1345" s="10"/>
      <c r="DP1345" s="10"/>
      <c r="DQ1345" s="10"/>
      <c r="DR1345" s="10"/>
      <c r="DS1345" s="10"/>
      <c r="DT1345" s="10"/>
      <c r="DU1345" s="10"/>
      <c r="DV1345" s="10"/>
      <c r="DW1345" s="10"/>
      <c r="DX1345" s="10"/>
      <c r="DY1345" s="10"/>
      <c r="DZ1345" s="10"/>
    </row>
    <row r="1346" spans="1:133" s="76" customFormat="1" ht="17" x14ac:dyDescent="0.2">
      <c r="A1346" s="100" t="str">
        <f>CONCATENATE(E1346," ",F1346)</f>
        <v>Ursus arctos (horribilis)</v>
      </c>
      <c r="B1346" s="69" t="s">
        <v>1832</v>
      </c>
      <c r="C1346" s="69" t="s">
        <v>1586</v>
      </c>
      <c r="D1346" s="192" t="s">
        <v>2330</v>
      </c>
      <c r="E1346" s="106" t="s">
        <v>1587</v>
      </c>
      <c r="F1346" s="106" t="s">
        <v>1833</v>
      </c>
      <c r="G1346" s="69" t="s">
        <v>1535</v>
      </c>
      <c r="H1346" s="69">
        <v>7188</v>
      </c>
      <c r="I1346" s="69" t="s">
        <v>574</v>
      </c>
      <c r="J1346" s="8" t="s">
        <v>575</v>
      </c>
      <c r="K1346" s="69" t="s">
        <v>470</v>
      </c>
      <c r="L1346" s="175" t="s">
        <v>1840</v>
      </c>
      <c r="M1346" s="99"/>
      <c r="N1346" s="107"/>
      <c r="O1346" s="107"/>
      <c r="P1346" s="69"/>
      <c r="Q1346" s="69" t="s">
        <v>184</v>
      </c>
      <c r="R1346" s="69" t="s">
        <v>2373</v>
      </c>
      <c r="S1346" s="69"/>
      <c r="T1346" s="69"/>
      <c r="U1346" s="63" t="s">
        <v>13</v>
      </c>
      <c r="V1346" s="63"/>
      <c r="W1346" s="105"/>
      <c r="X1346" s="61">
        <v>18.350000000000001</v>
      </c>
      <c r="Y1346" s="61">
        <v>13.12</v>
      </c>
      <c r="Z1346" s="63"/>
      <c r="AA1346" s="137"/>
      <c r="AB1346" s="135"/>
      <c r="AC1346" s="105"/>
      <c r="AD1346" s="69" t="s">
        <v>1834</v>
      </c>
      <c r="AE1346" s="63"/>
      <c r="AF1346" s="63"/>
    </row>
    <row r="1347" spans="1:133" s="76" customFormat="1" ht="17" x14ac:dyDescent="0.2">
      <c r="A1347" s="100" t="str">
        <f>CONCATENATE(E1347," ",F1347)</f>
        <v>Ursus sp</v>
      </c>
      <c r="B1347" s="195" t="s">
        <v>2297</v>
      </c>
      <c r="C1347" s="190" t="s">
        <v>1586</v>
      </c>
      <c r="D1347" s="192" t="s">
        <v>2330</v>
      </c>
      <c r="E1347" s="198" t="s">
        <v>1587</v>
      </c>
      <c r="F1347" s="198" t="s">
        <v>1521</v>
      </c>
      <c r="G1347" s="190">
        <v>41284</v>
      </c>
      <c r="H1347" s="190">
        <v>16</v>
      </c>
      <c r="I1347" s="190" t="s">
        <v>1038</v>
      </c>
      <c r="J1347" s="190" t="s">
        <v>2298</v>
      </c>
      <c r="K1347" s="190" t="s">
        <v>470</v>
      </c>
      <c r="L1347" s="210"/>
      <c r="M1347" s="190"/>
      <c r="N1347" s="190"/>
      <c r="O1347" s="190"/>
      <c r="P1347" s="190"/>
      <c r="Q1347" s="190" t="s">
        <v>207</v>
      </c>
      <c r="R1347" s="69" t="s">
        <v>2363</v>
      </c>
      <c r="S1347" s="190"/>
      <c r="T1347" s="190" t="s">
        <v>171</v>
      </c>
      <c r="U1347" s="190" t="s">
        <v>13</v>
      </c>
      <c r="V1347" s="190"/>
      <c r="W1347" s="190"/>
      <c r="X1347" s="190">
        <v>20.73</v>
      </c>
      <c r="Y1347" s="190">
        <v>13.23</v>
      </c>
      <c r="Z1347" s="190"/>
      <c r="AA1347" s="211"/>
      <c r="AB1347" s="212"/>
      <c r="AC1347" s="190"/>
      <c r="AD1347" s="195" t="s">
        <v>2329</v>
      </c>
      <c r="AE1347" s="63"/>
      <c r="AF1347" s="63"/>
    </row>
    <row r="1348" spans="1:133" s="76" customFormat="1" ht="17" x14ac:dyDescent="0.2">
      <c r="A1348" s="100" t="str">
        <f>CONCATENATE(E1348," ",F1348)</f>
        <v xml:space="preserve">Carnivore </v>
      </c>
      <c r="B1348" s="69" t="s">
        <v>1377</v>
      </c>
      <c r="C1348" s="63" t="s">
        <v>1586</v>
      </c>
      <c r="D1348" s="63"/>
      <c r="E1348" s="172" t="s">
        <v>1378</v>
      </c>
      <c r="F1348" s="172" t="s">
        <v>1941</v>
      </c>
      <c r="G1348" s="63">
        <v>41229</v>
      </c>
      <c r="H1348" s="63" t="s">
        <v>1379</v>
      </c>
      <c r="I1348" s="63" t="s">
        <v>1360</v>
      </c>
      <c r="J1348" s="63"/>
      <c r="K1348" s="63" t="s">
        <v>470</v>
      </c>
      <c r="L1348" s="175" t="s">
        <v>1381</v>
      </c>
      <c r="M1348" s="63"/>
      <c r="N1348" s="63"/>
      <c r="O1348" s="63"/>
      <c r="P1348" s="63"/>
      <c r="Q1348" s="63" t="s">
        <v>1293</v>
      </c>
      <c r="R1348" s="63" t="s">
        <v>1629</v>
      </c>
      <c r="S1348" s="63" t="s">
        <v>2359</v>
      </c>
      <c r="T1348" s="63"/>
      <c r="U1348" s="63" t="s">
        <v>1256</v>
      </c>
      <c r="V1348" s="63">
        <v>15.05</v>
      </c>
      <c r="W1348" s="63"/>
      <c r="X1348" s="63"/>
      <c r="Y1348" s="119"/>
      <c r="Z1348" s="63"/>
      <c r="AA1348" s="182">
        <v>8696.6125360816768</v>
      </c>
      <c r="AB1348" s="61">
        <v>0.16700000000000001</v>
      </c>
      <c r="AC1348" s="63" t="s">
        <v>1293</v>
      </c>
      <c r="AD1348" s="69" t="s">
        <v>1961</v>
      </c>
      <c r="AE1348" s="63"/>
      <c r="AF1348" s="63"/>
    </row>
    <row r="1349" spans="1:133" s="76" customFormat="1" ht="17" x14ac:dyDescent="0.2">
      <c r="A1349" s="100" t="str">
        <f>CONCATENATE(E1349," ",F1349)</f>
        <v xml:space="preserve">Carnivore </v>
      </c>
      <c r="B1349" s="69" t="s">
        <v>1383</v>
      </c>
      <c r="C1349" s="63" t="s">
        <v>1586</v>
      </c>
      <c r="D1349" s="63"/>
      <c r="E1349" s="172" t="s">
        <v>1378</v>
      </c>
      <c r="F1349" s="172" t="s">
        <v>1941</v>
      </c>
      <c r="G1349" s="63">
        <v>41229</v>
      </c>
      <c r="H1349" s="63" t="s">
        <v>1379</v>
      </c>
      <c r="I1349" s="63" t="s">
        <v>1360</v>
      </c>
      <c r="J1349" s="63"/>
      <c r="K1349" s="63" t="s">
        <v>175</v>
      </c>
      <c r="L1349" s="175" t="s">
        <v>1385</v>
      </c>
      <c r="M1349" s="63"/>
      <c r="N1349" s="63"/>
      <c r="O1349" s="63"/>
      <c r="P1349" s="63"/>
      <c r="Q1349" s="63" t="s">
        <v>1293</v>
      </c>
      <c r="R1349" s="63" t="s">
        <v>1629</v>
      </c>
      <c r="S1349" s="63" t="s">
        <v>2359</v>
      </c>
      <c r="T1349" s="63" t="s">
        <v>166</v>
      </c>
      <c r="U1349" s="63" t="s">
        <v>1256</v>
      </c>
      <c r="V1349" s="63">
        <v>15.05</v>
      </c>
      <c r="W1349" s="63"/>
      <c r="X1349" s="63"/>
      <c r="Y1349" s="119"/>
      <c r="Z1349" s="63"/>
      <c r="AA1349" s="182">
        <v>8696.6125360816768</v>
      </c>
      <c r="AB1349" s="61">
        <v>0.16700000000000001</v>
      </c>
      <c r="AC1349" s="63" t="s">
        <v>1293</v>
      </c>
      <c r="AD1349" s="69" t="s">
        <v>1961</v>
      </c>
      <c r="AE1349" s="63"/>
      <c r="AF1349" s="63"/>
    </row>
    <row r="1350" spans="1:133" s="76" customFormat="1" ht="17" x14ac:dyDescent="0.2">
      <c r="A1350" s="100"/>
      <c r="B1350" s="238"/>
      <c r="C1350" s="8" t="s">
        <v>2091</v>
      </c>
      <c r="D1350" s="8" t="s">
        <v>2338</v>
      </c>
      <c r="E1350" s="100" t="s">
        <v>2092</v>
      </c>
      <c r="F1350" s="2" t="s">
        <v>2093</v>
      </c>
      <c r="G1350" s="238">
        <v>30967</v>
      </c>
      <c r="H1350" s="238">
        <v>1814</v>
      </c>
      <c r="I1350" s="238" t="s">
        <v>249</v>
      </c>
      <c r="J1350" s="68" t="s">
        <v>241</v>
      </c>
      <c r="K1350" s="238" t="s">
        <v>175</v>
      </c>
      <c r="L1350" s="239"/>
      <c r="M1350" s="240"/>
      <c r="N1350" s="241"/>
      <c r="O1350" s="241"/>
      <c r="P1350" s="242"/>
      <c r="Q1350" s="238" t="s">
        <v>2847</v>
      </c>
      <c r="R1350" s="238"/>
      <c r="S1350" s="238"/>
      <c r="T1350" s="68"/>
      <c r="U1350" s="245" t="s">
        <v>2843</v>
      </c>
      <c r="V1350" s="68"/>
      <c r="W1350" s="68"/>
      <c r="X1350" s="119">
        <v>22</v>
      </c>
      <c r="Y1350" s="119">
        <v>11</v>
      </c>
      <c r="Z1350" s="238"/>
      <c r="AA1350" s="180"/>
      <c r="AB1350" s="238"/>
      <c r="AC1350" s="238"/>
      <c r="AD1350" s="238"/>
      <c r="AE1350" s="63"/>
      <c r="AF1350" s="63"/>
      <c r="BK1350" s="10"/>
      <c r="BL1350" s="10"/>
      <c r="BM1350" s="10"/>
      <c r="BN1350" s="10"/>
      <c r="BO1350" s="10"/>
      <c r="BP1350" s="10"/>
      <c r="BQ1350" s="10"/>
      <c r="BR1350" s="10"/>
      <c r="BS1350" s="10"/>
      <c r="BT1350" s="10"/>
      <c r="BU1350" s="10"/>
      <c r="BV1350" s="10"/>
      <c r="BW1350" s="10"/>
      <c r="BX1350" s="10"/>
      <c r="BY1350" s="10"/>
      <c r="BZ1350" s="10"/>
      <c r="CA1350" s="10"/>
      <c r="CB1350" s="10"/>
      <c r="CC1350" s="10"/>
      <c r="CD1350" s="10"/>
      <c r="CE1350" s="10"/>
      <c r="CF1350" s="10"/>
      <c r="CG1350" s="10"/>
      <c r="CH1350" s="10"/>
      <c r="CI1350" s="10"/>
      <c r="CJ1350" s="10"/>
      <c r="CK1350" s="10"/>
      <c r="CL1350" s="10"/>
      <c r="CM1350" s="10"/>
      <c r="CN1350" s="10"/>
      <c r="CO1350" s="10"/>
      <c r="CP1350" s="10"/>
      <c r="CQ1350" s="10"/>
      <c r="CR1350" s="10"/>
      <c r="CS1350" s="10"/>
      <c r="CT1350" s="10"/>
      <c r="CU1350" s="10"/>
      <c r="CV1350" s="10"/>
      <c r="CW1350" s="10"/>
    </row>
    <row r="1351" spans="1:133" s="76" customFormat="1" ht="17" x14ac:dyDescent="0.2">
      <c r="A1351" s="100" t="str">
        <f>CONCATENATE(E1351," ",F1351)</f>
        <v>Glyptotherium floridanum</v>
      </c>
      <c r="B1351" s="69" t="s">
        <v>2089</v>
      </c>
      <c r="C1351" s="63" t="s">
        <v>2091</v>
      </c>
      <c r="D1351" s="63" t="s">
        <v>2338</v>
      </c>
      <c r="E1351" s="172" t="s">
        <v>2092</v>
      </c>
      <c r="F1351" s="172" t="s">
        <v>2093</v>
      </c>
      <c r="G1351" s="63">
        <v>31034</v>
      </c>
      <c r="H1351" s="63">
        <v>31</v>
      </c>
      <c r="I1351" s="63" t="s">
        <v>431</v>
      </c>
      <c r="J1351" s="63" t="s">
        <v>220</v>
      </c>
      <c r="K1351" s="63" t="s">
        <v>175</v>
      </c>
      <c r="L1351" s="175"/>
      <c r="M1351" s="63"/>
      <c r="N1351" s="63"/>
      <c r="O1351" s="63"/>
      <c r="P1351" s="63"/>
      <c r="Q1351" s="63" t="s">
        <v>207</v>
      </c>
      <c r="R1351" s="69" t="s">
        <v>2363</v>
      </c>
      <c r="S1351" s="63"/>
      <c r="T1351" s="63"/>
      <c r="U1351" s="63" t="s">
        <v>13</v>
      </c>
      <c r="V1351" s="63"/>
      <c r="W1351" s="63"/>
      <c r="X1351" s="63">
        <v>19.95</v>
      </c>
      <c r="Y1351" s="63">
        <v>12.47</v>
      </c>
      <c r="Z1351" s="63"/>
      <c r="AA1351" s="182"/>
      <c r="AB1351" s="61"/>
      <c r="AC1351" s="63"/>
      <c r="AD1351" s="69" t="s">
        <v>2094</v>
      </c>
      <c r="AE1351" s="63"/>
      <c r="AF1351" s="63"/>
    </row>
    <row r="1352" spans="1:133" s="76" customFormat="1" ht="17" x14ac:dyDescent="0.2">
      <c r="A1352" s="100" t="str">
        <f>CONCATENATE(E1352," ",F1352)</f>
        <v>Glyptotherium floridanum</v>
      </c>
      <c r="B1352" s="69" t="s">
        <v>2089</v>
      </c>
      <c r="C1352" s="63" t="s">
        <v>2091</v>
      </c>
      <c r="D1352" s="63" t="s">
        <v>2338</v>
      </c>
      <c r="E1352" s="172" t="s">
        <v>2092</v>
      </c>
      <c r="F1352" s="172" t="s">
        <v>2093</v>
      </c>
      <c r="G1352" s="63">
        <v>31034</v>
      </c>
      <c r="H1352" s="63">
        <v>30</v>
      </c>
      <c r="I1352" s="63" t="s">
        <v>2107</v>
      </c>
      <c r="J1352" s="63" t="s">
        <v>220</v>
      </c>
      <c r="K1352" s="63" t="s">
        <v>175</v>
      </c>
      <c r="L1352" s="175"/>
      <c r="M1352" s="63"/>
      <c r="N1352" s="63"/>
      <c r="O1352" s="63"/>
      <c r="P1352" s="63"/>
      <c r="Q1352" s="63" t="s">
        <v>2110</v>
      </c>
      <c r="R1352" s="63" t="s">
        <v>2368</v>
      </c>
      <c r="S1352" s="63"/>
      <c r="T1352" s="63" t="s">
        <v>171</v>
      </c>
      <c r="U1352" s="63" t="s">
        <v>13</v>
      </c>
      <c r="V1352" s="63"/>
      <c r="W1352" s="63"/>
      <c r="X1352" s="63">
        <v>18.64</v>
      </c>
      <c r="Y1352" s="63">
        <v>12.3</v>
      </c>
      <c r="Z1352" s="63"/>
      <c r="AA1352" s="182"/>
      <c r="AB1352" s="61"/>
      <c r="AC1352" s="63"/>
      <c r="AD1352" s="69" t="s">
        <v>2108</v>
      </c>
      <c r="AE1352" s="63"/>
      <c r="AF1352" s="63"/>
    </row>
    <row r="1353" spans="1:133" s="76" customFormat="1" ht="17" x14ac:dyDescent="0.2">
      <c r="A1353" s="100" t="str">
        <f>CONCATENATE(E1353," ",F1353)</f>
        <v>Glyptotherium floridanum</v>
      </c>
      <c r="B1353" s="69" t="s">
        <v>2089</v>
      </c>
      <c r="C1353" s="63" t="s">
        <v>2091</v>
      </c>
      <c r="D1353" s="63" t="s">
        <v>2338</v>
      </c>
      <c r="E1353" s="172" t="s">
        <v>2092</v>
      </c>
      <c r="F1353" s="172" t="s">
        <v>2093</v>
      </c>
      <c r="G1353" s="63">
        <v>31034</v>
      </c>
      <c r="H1353" s="63">
        <v>125</v>
      </c>
      <c r="I1353" s="63" t="s">
        <v>2107</v>
      </c>
      <c r="J1353" s="63" t="s">
        <v>220</v>
      </c>
      <c r="K1353" s="63" t="s">
        <v>175</v>
      </c>
      <c r="L1353" s="175"/>
      <c r="M1353" s="63"/>
      <c r="N1353" s="63"/>
      <c r="O1353" s="63"/>
      <c r="P1353" s="63"/>
      <c r="Q1353" s="63" t="s">
        <v>2110</v>
      </c>
      <c r="R1353" s="63" t="s">
        <v>2368</v>
      </c>
      <c r="S1353" s="63"/>
      <c r="T1353" s="63" t="s">
        <v>171</v>
      </c>
      <c r="U1353" s="63" t="s">
        <v>13</v>
      </c>
      <c r="V1353" s="63"/>
      <c r="W1353" s="63"/>
      <c r="X1353" s="63">
        <v>21.75</v>
      </c>
      <c r="Y1353" s="63">
        <v>11</v>
      </c>
      <c r="Z1353" s="63"/>
      <c r="AA1353" s="182"/>
      <c r="AB1353" s="61"/>
      <c r="AC1353" s="63"/>
      <c r="AD1353" s="69" t="s">
        <v>2109</v>
      </c>
      <c r="AE1353" s="63"/>
      <c r="AF1353" s="63"/>
    </row>
    <row r="1354" spans="1:133" s="76" customFormat="1" ht="17" x14ac:dyDescent="0.2">
      <c r="A1354" s="100" t="str">
        <f>CONCATENATE(E1354," ",F1354)</f>
        <v>Glyptotherium floridanum</v>
      </c>
      <c r="B1354" s="69" t="s">
        <v>2089</v>
      </c>
      <c r="C1354" s="63" t="s">
        <v>2091</v>
      </c>
      <c r="D1354" s="63" t="s">
        <v>2338</v>
      </c>
      <c r="E1354" s="172" t="s">
        <v>2092</v>
      </c>
      <c r="F1354" s="172" t="s">
        <v>2093</v>
      </c>
      <c r="G1354" s="63">
        <v>31034</v>
      </c>
      <c r="H1354" s="63">
        <v>31</v>
      </c>
      <c r="I1354" s="63" t="s">
        <v>431</v>
      </c>
      <c r="J1354" s="63" t="s">
        <v>220</v>
      </c>
      <c r="K1354" s="63" t="s">
        <v>175</v>
      </c>
      <c r="L1354" s="175"/>
      <c r="M1354" s="63"/>
      <c r="N1354" s="63"/>
      <c r="O1354" s="63"/>
      <c r="P1354" s="63"/>
      <c r="Q1354" s="63" t="s">
        <v>36</v>
      </c>
      <c r="R1354" s="69" t="s">
        <v>1380</v>
      </c>
      <c r="S1354" s="63"/>
      <c r="T1354" s="63"/>
      <c r="U1354" s="63" t="s">
        <v>13</v>
      </c>
      <c r="V1354" s="63"/>
      <c r="W1354" s="63"/>
      <c r="X1354" s="63">
        <v>19.88</v>
      </c>
      <c r="Y1354" s="63">
        <v>12.46</v>
      </c>
      <c r="Z1354" s="63"/>
      <c r="AA1354" s="182"/>
      <c r="AB1354" s="61"/>
      <c r="AC1354" s="63"/>
      <c r="AD1354" s="69" t="s">
        <v>2111</v>
      </c>
      <c r="AE1354" s="63"/>
      <c r="AF1354" s="63"/>
    </row>
    <row r="1355" spans="1:133" s="76" customFormat="1" ht="17" x14ac:dyDescent="0.2">
      <c r="A1355" s="100" t="str">
        <f>CONCATENATE(E1355," ",F1355)</f>
        <v>Holmesina septentrionalis</v>
      </c>
      <c r="B1355" s="8" t="s">
        <v>2052</v>
      </c>
      <c r="C1355" s="63" t="s">
        <v>2091</v>
      </c>
      <c r="D1355" s="63" t="s">
        <v>2339</v>
      </c>
      <c r="E1355" s="172" t="s">
        <v>2061</v>
      </c>
      <c r="F1355" s="172" t="s">
        <v>2062</v>
      </c>
      <c r="G1355" s="63">
        <v>43059</v>
      </c>
      <c r="H1355" s="63">
        <v>316</v>
      </c>
      <c r="I1355" s="63" t="s">
        <v>2056</v>
      </c>
      <c r="J1355" s="63"/>
      <c r="K1355" s="63" t="s">
        <v>175</v>
      </c>
      <c r="L1355" s="175" t="s">
        <v>2053</v>
      </c>
      <c r="M1355" s="63"/>
      <c r="N1355" s="63"/>
      <c r="O1355" s="63"/>
      <c r="P1355" s="63"/>
      <c r="Q1355" s="63" t="s">
        <v>2063</v>
      </c>
      <c r="R1355" s="63" t="s">
        <v>1514</v>
      </c>
      <c r="S1355" s="63" t="s">
        <v>2404</v>
      </c>
      <c r="T1355" s="63" t="s">
        <v>166</v>
      </c>
      <c r="U1355" s="63" t="s">
        <v>13</v>
      </c>
      <c r="V1355" s="63">
        <v>22.15</v>
      </c>
      <c r="W1355" s="63"/>
      <c r="X1355" s="63"/>
      <c r="Y1355" s="63"/>
      <c r="Z1355" s="63"/>
      <c r="AA1355" s="182"/>
      <c r="AB1355" s="61"/>
      <c r="AC1355" s="63"/>
      <c r="AD1355" s="69" t="s">
        <v>2064</v>
      </c>
      <c r="AE1355" s="63"/>
      <c r="AF1355" s="63"/>
    </row>
    <row r="1356" spans="1:133" s="76" customFormat="1" ht="17" x14ac:dyDescent="0.2">
      <c r="A1356" s="100"/>
      <c r="B1356" s="238"/>
      <c r="C1356" s="8" t="s">
        <v>2091</v>
      </c>
      <c r="D1356" s="8" t="s">
        <v>2339</v>
      </c>
      <c r="E1356" s="100" t="s">
        <v>2846</v>
      </c>
      <c r="F1356" s="2" t="s">
        <v>2062</v>
      </c>
      <c r="G1356" s="238">
        <v>30967</v>
      </c>
      <c r="H1356" s="238">
        <v>870</v>
      </c>
      <c r="I1356" s="238" t="s">
        <v>249</v>
      </c>
      <c r="J1356" s="68" t="s">
        <v>241</v>
      </c>
      <c r="K1356" s="238" t="s">
        <v>175</v>
      </c>
      <c r="L1356" s="239"/>
      <c r="M1356" s="240"/>
      <c r="N1356" s="241"/>
      <c r="O1356" s="241"/>
      <c r="P1356" s="242"/>
      <c r="Q1356" s="238" t="s">
        <v>1978</v>
      </c>
      <c r="R1356" s="238"/>
      <c r="S1356" s="238"/>
      <c r="T1356" s="68" t="s">
        <v>166</v>
      </c>
      <c r="U1356" s="245" t="s">
        <v>2843</v>
      </c>
      <c r="V1356" s="68"/>
      <c r="W1356" s="68"/>
      <c r="X1356" s="119">
        <v>286</v>
      </c>
      <c r="Y1356" s="119"/>
      <c r="Z1356" s="238"/>
      <c r="AA1356" s="180"/>
      <c r="AB1356" s="238"/>
      <c r="AC1356" s="238"/>
      <c r="AD1356" s="238"/>
      <c r="AE1356" s="63"/>
      <c r="AF1356" s="63"/>
      <c r="BK1356" s="10"/>
      <c r="BL1356" s="10"/>
      <c r="BM1356" s="10"/>
      <c r="BN1356" s="10"/>
      <c r="BO1356" s="10"/>
      <c r="BP1356" s="10"/>
      <c r="BQ1356" s="10"/>
      <c r="BR1356" s="10"/>
      <c r="BS1356" s="10"/>
      <c r="BT1356" s="10"/>
      <c r="BU1356" s="10"/>
      <c r="BV1356" s="10"/>
      <c r="BW1356" s="10"/>
      <c r="BX1356" s="10"/>
      <c r="BY1356" s="10"/>
      <c r="BZ1356" s="10"/>
      <c r="CA1356" s="10"/>
      <c r="CB1356" s="10"/>
      <c r="CC1356" s="10"/>
      <c r="CD1356" s="10"/>
      <c r="CE1356" s="10"/>
      <c r="CF1356" s="10"/>
      <c r="CG1356" s="10"/>
      <c r="CH1356" s="10"/>
      <c r="CI1356" s="10"/>
      <c r="CJ1356" s="10"/>
      <c r="CK1356" s="10"/>
      <c r="CL1356" s="10"/>
      <c r="CM1356" s="10"/>
      <c r="CN1356" s="10"/>
      <c r="CO1356" s="10"/>
      <c r="CP1356" s="10"/>
      <c r="CQ1356" s="10"/>
      <c r="CR1356" s="10"/>
      <c r="CS1356" s="10"/>
      <c r="CT1356" s="10"/>
      <c r="CU1356" s="10"/>
      <c r="CV1356" s="10"/>
      <c r="CW1356" s="10"/>
      <c r="CX1356" s="10"/>
      <c r="CY1356" s="10"/>
      <c r="CZ1356" s="10"/>
      <c r="DA1356" s="10"/>
      <c r="DB1356" s="10"/>
      <c r="DC1356" s="10"/>
      <c r="DD1356" s="10"/>
      <c r="DE1356" s="10"/>
      <c r="DF1356" s="10"/>
      <c r="DG1356" s="10"/>
      <c r="DH1356" s="10"/>
      <c r="DI1356" s="10"/>
      <c r="DJ1356" s="10"/>
      <c r="DK1356" s="10"/>
      <c r="DL1356" s="10"/>
      <c r="DM1356" s="10"/>
      <c r="DN1356" s="10"/>
      <c r="DO1356" s="10"/>
      <c r="DP1356" s="10"/>
      <c r="DQ1356" s="10"/>
      <c r="DR1356" s="10"/>
      <c r="DS1356" s="10"/>
      <c r="DT1356" s="10"/>
      <c r="DU1356" s="10"/>
      <c r="DV1356" s="10"/>
      <c r="DW1356" s="10"/>
      <c r="DX1356" s="10"/>
      <c r="DY1356" s="10"/>
      <c r="DZ1356" s="10"/>
    </row>
    <row r="1357" spans="1:133" s="76" customFormat="1" ht="17" x14ac:dyDescent="0.2">
      <c r="A1357" s="100" t="str">
        <f>CONCATENATE(E1357," ",F1357)</f>
        <v>Didelphis virginiana</v>
      </c>
      <c r="B1357" s="189" t="s">
        <v>1261</v>
      </c>
      <c r="C1357" s="192" t="s">
        <v>2225</v>
      </c>
      <c r="D1357" s="192" t="s">
        <v>2226</v>
      </c>
      <c r="E1357" s="198" t="s">
        <v>1693</v>
      </c>
      <c r="F1357" s="198" t="s">
        <v>2227</v>
      </c>
      <c r="G1357" s="192">
        <v>43133</v>
      </c>
      <c r="H1357" s="192">
        <v>1135</v>
      </c>
      <c r="I1357" s="192" t="s">
        <v>546</v>
      </c>
      <c r="J1357" s="63" t="s">
        <v>1056</v>
      </c>
      <c r="K1357" s="192" t="s">
        <v>470</v>
      </c>
      <c r="L1357" s="191" t="s">
        <v>2228</v>
      </c>
      <c r="M1357" s="192"/>
      <c r="N1357" s="192"/>
      <c r="O1357" s="192"/>
      <c r="P1357" s="192"/>
      <c r="Q1357" s="192" t="s">
        <v>207</v>
      </c>
      <c r="R1357" s="69" t="s">
        <v>2363</v>
      </c>
      <c r="S1357" s="192"/>
      <c r="T1357" s="192" t="s">
        <v>171</v>
      </c>
      <c r="U1357" s="192" t="s">
        <v>13</v>
      </c>
      <c r="V1357" s="192"/>
      <c r="W1357" s="192"/>
      <c r="X1357" s="192">
        <v>5.59</v>
      </c>
      <c r="Y1357" s="192">
        <v>3.22</v>
      </c>
      <c r="Z1357" s="192"/>
      <c r="AA1357" s="200"/>
      <c r="AB1357" s="194"/>
      <c r="AC1357" s="192"/>
      <c r="AD1357" s="189" t="s">
        <v>2229</v>
      </c>
      <c r="AE1357" s="63"/>
      <c r="AF1357" s="63"/>
    </row>
    <row r="1358" spans="1:133" s="76" customFormat="1" ht="17" x14ac:dyDescent="0.2">
      <c r="A1358" s="100" t="str">
        <f>CONCATENATE(E1358," ",F1358)</f>
        <v>Lepus californicus</v>
      </c>
      <c r="B1358" s="69" t="s">
        <v>2010</v>
      </c>
      <c r="C1358" s="69" t="s">
        <v>1617</v>
      </c>
      <c r="D1358" s="69" t="s">
        <v>2341</v>
      </c>
      <c r="E1358" s="106" t="s">
        <v>1618</v>
      </c>
      <c r="F1358" s="106" t="s">
        <v>2011</v>
      </c>
      <c r="G1358" s="69">
        <v>908</v>
      </c>
      <c r="H1358" s="69">
        <v>2329</v>
      </c>
      <c r="I1358" s="69" t="s">
        <v>100</v>
      </c>
      <c r="J1358" s="8" t="s">
        <v>391</v>
      </c>
      <c r="K1358" s="69" t="s">
        <v>175</v>
      </c>
      <c r="L1358" s="175" t="s">
        <v>1411</v>
      </c>
      <c r="M1358" s="99"/>
      <c r="N1358" s="107"/>
      <c r="O1358" s="107"/>
      <c r="P1358" s="69"/>
      <c r="Q1358" s="69" t="s">
        <v>1770</v>
      </c>
      <c r="R1358" s="63" t="s">
        <v>1514</v>
      </c>
      <c r="S1358" s="69"/>
      <c r="T1358" s="69" t="s">
        <v>171</v>
      </c>
      <c r="U1358" s="63" t="s">
        <v>13</v>
      </c>
      <c r="V1358" s="63"/>
      <c r="W1358" s="105"/>
      <c r="X1358" s="61">
        <v>10</v>
      </c>
      <c r="Y1358" s="61">
        <v>7.57</v>
      </c>
      <c r="Z1358" s="63"/>
      <c r="AA1358" s="137"/>
      <c r="AB1358" s="135"/>
      <c r="AC1358" s="105"/>
      <c r="AD1358" s="9"/>
      <c r="AE1358" s="63"/>
      <c r="AF1358" s="63"/>
      <c r="BK1358" s="10"/>
      <c r="BL1358" s="10"/>
      <c r="BM1358" s="10"/>
      <c r="BN1358" s="10"/>
      <c r="BO1358" s="10"/>
      <c r="BP1358" s="10"/>
      <c r="BQ1358" s="10"/>
      <c r="BR1358" s="10"/>
      <c r="BS1358" s="10"/>
      <c r="BT1358" s="10"/>
      <c r="BU1358" s="10"/>
      <c r="BV1358" s="10"/>
      <c r="BW1358" s="10"/>
      <c r="BX1358" s="10"/>
      <c r="BY1358" s="10"/>
      <c r="BZ1358" s="10"/>
      <c r="CA1358" s="10"/>
      <c r="CB1358" s="10"/>
      <c r="CC1358" s="10"/>
      <c r="CD1358" s="10"/>
      <c r="CE1358" s="10"/>
      <c r="CF1358" s="10"/>
      <c r="CG1358" s="10"/>
      <c r="CH1358" s="10"/>
      <c r="CI1358" s="10"/>
      <c r="CJ1358" s="10"/>
      <c r="CK1358" s="10"/>
      <c r="CL1358" s="10"/>
      <c r="CM1358" s="10"/>
      <c r="CN1358" s="10"/>
      <c r="CO1358" s="10"/>
      <c r="CP1358" s="10"/>
      <c r="CQ1358" s="10"/>
      <c r="CR1358" s="10"/>
      <c r="CS1358" s="10"/>
      <c r="CT1358" s="10"/>
      <c r="CU1358" s="10"/>
      <c r="CV1358" s="10"/>
      <c r="CW1358" s="10"/>
      <c r="CX1358" s="10"/>
      <c r="CY1358" s="10"/>
      <c r="CZ1358" s="10"/>
      <c r="DA1358" s="10"/>
      <c r="DB1358" s="10"/>
      <c r="DC1358" s="10"/>
      <c r="DD1358" s="10"/>
      <c r="DE1358" s="10"/>
      <c r="DF1358" s="10"/>
      <c r="DG1358" s="10"/>
      <c r="DH1358" s="10"/>
      <c r="DI1358" s="10"/>
      <c r="DJ1358" s="10"/>
      <c r="DK1358" s="10"/>
      <c r="DL1358" s="10"/>
      <c r="DM1358" s="10"/>
      <c r="DN1358" s="10"/>
      <c r="DO1358" s="10"/>
      <c r="DP1358" s="10"/>
      <c r="DQ1358" s="10"/>
      <c r="DR1358" s="10"/>
      <c r="DS1358" s="10"/>
      <c r="DT1358" s="10"/>
      <c r="DU1358" s="10"/>
      <c r="DV1358" s="10"/>
      <c r="DW1358" s="10"/>
      <c r="DX1358" s="10"/>
      <c r="DY1358" s="10"/>
      <c r="DZ1358" s="10"/>
      <c r="EA1358" s="84"/>
      <c r="EB1358" s="84"/>
      <c r="EC1358" s="84"/>
    </row>
    <row r="1359" spans="1:133" s="76" customFormat="1" ht="17" x14ac:dyDescent="0.2">
      <c r="A1359" s="100" t="str">
        <f>CONCATENATE(E1359," ",F1359)</f>
        <v>Lepus californicus</v>
      </c>
      <c r="B1359" s="69"/>
      <c r="C1359" s="63" t="s">
        <v>1617</v>
      </c>
      <c r="D1359" s="63" t="s">
        <v>2341</v>
      </c>
      <c r="E1359" s="106" t="s">
        <v>1618</v>
      </c>
      <c r="F1359" s="106" t="s">
        <v>2011</v>
      </c>
      <c r="G1359" s="69" t="s">
        <v>36</v>
      </c>
      <c r="H1359" s="63">
        <v>242</v>
      </c>
      <c r="I1359" s="69" t="s">
        <v>2424</v>
      </c>
      <c r="J1359" s="63"/>
      <c r="K1359" s="69" t="s">
        <v>1474</v>
      </c>
      <c r="L1359" s="175">
        <v>1968</v>
      </c>
      <c r="M1359" s="134"/>
      <c r="N1359" s="105"/>
      <c r="O1359" s="105"/>
      <c r="P1359" s="63"/>
      <c r="Q1359" s="69" t="s">
        <v>2427</v>
      </c>
      <c r="R1359" s="69" t="s">
        <v>1629</v>
      </c>
      <c r="S1359" s="69" t="s">
        <v>2358</v>
      </c>
      <c r="T1359" s="63" t="s">
        <v>166</v>
      </c>
      <c r="U1359" s="63" t="s">
        <v>2409</v>
      </c>
      <c r="V1359" s="63"/>
      <c r="W1359" s="63"/>
      <c r="X1359" s="119"/>
      <c r="Y1359" s="119">
        <v>17.53</v>
      </c>
      <c r="Z1359" s="69"/>
      <c r="AA1359" s="180"/>
      <c r="AB1359" s="98"/>
      <c r="AC1359" s="69" t="s">
        <v>2428</v>
      </c>
      <c r="AD1359" s="69"/>
      <c r="AE1359" s="63"/>
      <c r="AF1359" s="63"/>
      <c r="BK1359" s="84"/>
      <c r="BL1359" s="84"/>
      <c r="BM1359" s="84"/>
      <c r="BN1359" s="84"/>
      <c r="BO1359" s="84"/>
      <c r="BP1359" s="84"/>
      <c r="BQ1359" s="84"/>
      <c r="BR1359" s="84"/>
      <c r="BS1359" s="84"/>
      <c r="BT1359" s="84"/>
      <c r="BU1359" s="84"/>
      <c r="BV1359" s="84"/>
      <c r="BW1359" s="84"/>
      <c r="BX1359" s="84"/>
      <c r="BY1359" s="84"/>
      <c r="BZ1359" s="84"/>
      <c r="CA1359" s="84"/>
      <c r="CB1359" s="84"/>
      <c r="CC1359" s="84"/>
      <c r="CD1359" s="84"/>
      <c r="CE1359" s="84"/>
      <c r="CF1359" s="84"/>
      <c r="CG1359" s="84"/>
      <c r="CH1359" s="84"/>
      <c r="CI1359" s="84"/>
      <c r="CJ1359" s="84"/>
      <c r="CK1359" s="84"/>
      <c r="CL1359" s="84"/>
      <c r="CM1359" s="84"/>
      <c r="CN1359" s="84"/>
      <c r="CO1359" s="84"/>
      <c r="CP1359" s="84"/>
      <c r="CQ1359" s="84"/>
      <c r="CR1359" s="84"/>
      <c r="CS1359" s="84"/>
      <c r="CT1359" s="84"/>
      <c r="CU1359" s="84"/>
      <c r="CV1359" s="84"/>
      <c r="CW1359" s="84"/>
      <c r="CX1359" s="10"/>
      <c r="CY1359" s="10"/>
      <c r="CZ1359" s="10"/>
      <c r="DA1359" s="10"/>
      <c r="DB1359" s="10"/>
      <c r="DC1359" s="10"/>
      <c r="DD1359" s="10"/>
      <c r="DE1359" s="10"/>
      <c r="DF1359" s="10"/>
      <c r="DG1359" s="10"/>
      <c r="DH1359" s="10"/>
      <c r="DI1359" s="10"/>
      <c r="DJ1359" s="10"/>
      <c r="DK1359" s="10"/>
      <c r="DL1359" s="10"/>
      <c r="DM1359" s="10"/>
      <c r="DN1359" s="10"/>
      <c r="DO1359" s="10"/>
      <c r="DP1359" s="10"/>
      <c r="DQ1359" s="10"/>
      <c r="DR1359" s="10"/>
      <c r="DS1359" s="10"/>
      <c r="DT1359" s="10"/>
      <c r="DU1359" s="10"/>
      <c r="DV1359" s="10"/>
      <c r="DW1359" s="10"/>
      <c r="DX1359" s="10"/>
      <c r="DY1359" s="10"/>
      <c r="DZ1359" s="10"/>
    </row>
    <row r="1360" spans="1:133" s="76" customFormat="1" ht="17" x14ac:dyDescent="0.2">
      <c r="A1360" s="100" t="str">
        <f>CONCATENATE(E1360," ",F1360)</f>
        <v>Lepus californicus</v>
      </c>
      <c r="B1360" s="69"/>
      <c r="C1360" s="63" t="s">
        <v>1617</v>
      </c>
      <c r="D1360" s="63" t="s">
        <v>2341</v>
      </c>
      <c r="E1360" s="106" t="s">
        <v>1618</v>
      </c>
      <c r="F1360" s="106" t="s">
        <v>2011</v>
      </c>
      <c r="G1360" s="69" t="s">
        <v>36</v>
      </c>
      <c r="H1360" s="63">
        <v>242</v>
      </c>
      <c r="I1360" s="69" t="s">
        <v>2424</v>
      </c>
      <c r="J1360" s="63"/>
      <c r="K1360" s="69" t="s">
        <v>1474</v>
      </c>
      <c r="L1360" s="175">
        <v>1968</v>
      </c>
      <c r="M1360" s="134"/>
      <c r="N1360" s="105"/>
      <c r="O1360" s="105"/>
      <c r="P1360" s="63"/>
      <c r="Q1360" s="69" t="s">
        <v>1663</v>
      </c>
      <c r="R1360" s="69" t="s">
        <v>1629</v>
      </c>
      <c r="S1360" s="69" t="s">
        <v>2452</v>
      </c>
      <c r="T1360" s="63" t="s">
        <v>166</v>
      </c>
      <c r="U1360" s="63" t="s">
        <v>2409</v>
      </c>
      <c r="V1360" s="63"/>
      <c r="W1360" s="63"/>
      <c r="X1360" s="119">
        <v>111.63</v>
      </c>
      <c r="Y1360" s="119"/>
      <c r="Z1360" s="69"/>
      <c r="AA1360" s="180"/>
      <c r="AB1360" s="98"/>
      <c r="AC1360" s="69" t="s">
        <v>2425</v>
      </c>
      <c r="AD1360" s="69"/>
      <c r="AE1360" s="63"/>
      <c r="AF1360" s="63"/>
      <c r="BK1360" s="84"/>
      <c r="BL1360" s="84"/>
      <c r="BM1360" s="84"/>
      <c r="BN1360" s="84"/>
      <c r="BO1360" s="84"/>
      <c r="BP1360" s="84"/>
      <c r="BQ1360" s="84"/>
      <c r="BR1360" s="84"/>
      <c r="BS1360" s="84"/>
      <c r="BT1360" s="84"/>
      <c r="BU1360" s="84"/>
      <c r="BV1360" s="84"/>
      <c r="BW1360" s="84"/>
      <c r="BX1360" s="84"/>
      <c r="BY1360" s="84"/>
      <c r="BZ1360" s="84"/>
      <c r="CA1360" s="84"/>
      <c r="CB1360" s="84"/>
      <c r="CC1360" s="84"/>
      <c r="CD1360" s="84"/>
      <c r="CE1360" s="84"/>
      <c r="CF1360" s="84"/>
      <c r="CG1360" s="84"/>
      <c r="CH1360" s="84"/>
      <c r="CI1360" s="84"/>
      <c r="CJ1360" s="84"/>
      <c r="CK1360" s="84"/>
      <c r="CL1360" s="84"/>
      <c r="CM1360" s="84"/>
      <c r="CN1360" s="84"/>
      <c r="CO1360" s="84"/>
      <c r="CP1360" s="84"/>
      <c r="CQ1360" s="84"/>
      <c r="CR1360" s="84"/>
      <c r="CS1360" s="84"/>
      <c r="CT1360" s="84"/>
      <c r="CU1360" s="84"/>
      <c r="CV1360" s="84"/>
      <c r="CW1360" s="84"/>
      <c r="CX1360" s="10"/>
      <c r="CY1360" s="10"/>
      <c r="CZ1360" s="10"/>
      <c r="DA1360" s="10"/>
      <c r="DB1360" s="10"/>
      <c r="DC1360" s="10"/>
      <c r="DD1360" s="10"/>
      <c r="DE1360" s="10"/>
      <c r="DF1360" s="10"/>
      <c r="DG1360" s="10"/>
      <c r="DH1360" s="10"/>
      <c r="DI1360" s="10"/>
      <c r="DJ1360" s="10"/>
      <c r="DK1360" s="10"/>
      <c r="DL1360" s="10"/>
      <c r="DM1360" s="10"/>
      <c r="DN1360" s="10"/>
      <c r="DO1360" s="10"/>
      <c r="DP1360" s="10"/>
      <c r="DQ1360" s="10"/>
      <c r="DR1360" s="10"/>
      <c r="DS1360" s="10"/>
      <c r="DT1360" s="10"/>
      <c r="DU1360" s="10"/>
      <c r="DV1360" s="10"/>
      <c r="DW1360" s="10"/>
      <c r="DX1360" s="10"/>
      <c r="DY1360" s="10"/>
      <c r="DZ1360" s="10"/>
    </row>
    <row r="1361" spans="1:133" s="76" customFormat="1" ht="17" x14ac:dyDescent="0.2">
      <c r="A1361" s="100" t="str">
        <f>CONCATENATE(E1361," ",F1361)</f>
        <v>Lepus californicus</v>
      </c>
      <c r="B1361" s="69"/>
      <c r="C1361" s="63" t="s">
        <v>1617</v>
      </c>
      <c r="D1361" s="63" t="s">
        <v>2341</v>
      </c>
      <c r="E1361" s="172" t="s">
        <v>1618</v>
      </c>
      <c r="F1361" s="172" t="s">
        <v>2011</v>
      </c>
      <c r="G1361" s="63" t="s">
        <v>36</v>
      </c>
      <c r="H1361" s="63">
        <v>6664</v>
      </c>
      <c r="I1361" s="63" t="s">
        <v>2434</v>
      </c>
      <c r="J1361" s="63"/>
      <c r="K1361" s="63" t="s">
        <v>1474</v>
      </c>
      <c r="L1361" s="175">
        <v>33199</v>
      </c>
      <c r="M1361" s="63"/>
      <c r="N1361" s="63"/>
      <c r="O1361" s="63"/>
      <c r="P1361" s="63"/>
      <c r="Q1361" s="69" t="s">
        <v>1663</v>
      </c>
      <c r="R1361" s="63" t="s">
        <v>1629</v>
      </c>
      <c r="S1361" s="63" t="s">
        <v>2452</v>
      </c>
      <c r="T1361" s="63" t="s">
        <v>166</v>
      </c>
      <c r="U1361" s="63" t="s">
        <v>2409</v>
      </c>
      <c r="V1361" s="63"/>
      <c r="W1361" s="63"/>
      <c r="X1361" s="63">
        <v>108.18</v>
      </c>
      <c r="Y1361" s="63"/>
      <c r="Z1361" s="63"/>
      <c r="AA1361" s="182"/>
      <c r="AB1361" s="61"/>
      <c r="AC1361" s="63" t="s">
        <v>2435</v>
      </c>
      <c r="AD1361" s="69"/>
      <c r="AE1361" s="63"/>
      <c r="AF1361" s="63"/>
      <c r="BK1361" s="10"/>
      <c r="BL1361" s="10"/>
      <c r="BM1361" s="10"/>
      <c r="BN1361" s="10"/>
      <c r="BO1361" s="10"/>
      <c r="BP1361" s="10"/>
      <c r="BQ1361" s="10"/>
      <c r="BR1361" s="10"/>
      <c r="BS1361" s="10"/>
      <c r="BT1361" s="10"/>
      <c r="BU1361" s="10"/>
      <c r="BV1361" s="10"/>
      <c r="BW1361" s="10"/>
      <c r="BX1361" s="10"/>
      <c r="BY1361" s="10"/>
      <c r="BZ1361" s="10"/>
      <c r="CA1361" s="10"/>
      <c r="CB1361" s="10"/>
      <c r="CC1361" s="10"/>
      <c r="CD1361" s="10"/>
      <c r="CE1361" s="10"/>
      <c r="CF1361" s="10"/>
      <c r="CG1361" s="10"/>
      <c r="CH1361" s="10"/>
      <c r="CI1361" s="10"/>
      <c r="CJ1361" s="10"/>
      <c r="CK1361" s="10"/>
      <c r="CL1361" s="10"/>
      <c r="CM1361" s="10"/>
      <c r="CN1361" s="10"/>
      <c r="CO1361" s="10"/>
      <c r="CP1361" s="10"/>
      <c r="CQ1361" s="10"/>
      <c r="CR1361" s="10"/>
      <c r="CS1361" s="10"/>
      <c r="CT1361" s="10"/>
      <c r="CU1361" s="10"/>
      <c r="CV1361" s="10"/>
      <c r="CW1361" s="10"/>
      <c r="CX1361" s="10"/>
      <c r="CY1361" s="10"/>
      <c r="CZ1361" s="10"/>
      <c r="DA1361" s="10"/>
      <c r="DB1361" s="10"/>
      <c r="DC1361" s="10"/>
      <c r="DD1361" s="10"/>
      <c r="DE1361" s="10"/>
      <c r="DF1361" s="10"/>
      <c r="DG1361" s="10"/>
      <c r="DH1361" s="10"/>
      <c r="DI1361" s="10"/>
      <c r="DJ1361" s="10"/>
      <c r="DK1361" s="10"/>
      <c r="DL1361" s="10"/>
      <c r="DM1361" s="10"/>
      <c r="DN1361" s="10"/>
      <c r="DO1361" s="10"/>
      <c r="DP1361" s="10"/>
      <c r="DQ1361" s="10"/>
      <c r="DR1361" s="10"/>
      <c r="DS1361" s="10"/>
      <c r="DT1361" s="10"/>
      <c r="DU1361" s="10"/>
      <c r="DV1361" s="10"/>
      <c r="DW1361" s="10"/>
      <c r="DX1361" s="10"/>
      <c r="DY1361" s="10"/>
      <c r="DZ1361" s="10"/>
    </row>
    <row r="1362" spans="1:133" s="76" customFormat="1" ht="17" x14ac:dyDescent="0.2">
      <c r="A1362" s="100" t="str">
        <f>CONCATENATE(E1362," ",F1362)</f>
        <v>Lepus californicus</v>
      </c>
      <c r="B1362" s="69"/>
      <c r="C1362" s="63" t="s">
        <v>1617</v>
      </c>
      <c r="D1362" s="63" t="s">
        <v>2341</v>
      </c>
      <c r="E1362" s="172" t="s">
        <v>1618</v>
      </c>
      <c r="F1362" s="172" t="s">
        <v>2011</v>
      </c>
      <c r="G1362" s="63" t="s">
        <v>36</v>
      </c>
      <c r="H1362" s="63">
        <v>6664</v>
      </c>
      <c r="I1362" s="63" t="s">
        <v>2434</v>
      </c>
      <c r="J1362" s="63"/>
      <c r="K1362" s="63" t="s">
        <v>1474</v>
      </c>
      <c r="L1362" s="175">
        <v>33199</v>
      </c>
      <c r="M1362" s="63"/>
      <c r="N1362" s="63"/>
      <c r="O1362" s="63"/>
      <c r="P1362" s="63"/>
      <c r="Q1362" s="69" t="s">
        <v>1663</v>
      </c>
      <c r="R1362" s="63" t="s">
        <v>1629</v>
      </c>
      <c r="S1362" s="63" t="s">
        <v>2357</v>
      </c>
      <c r="T1362" s="63" t="s">
        <v>166</v>
      </c>
      <c r="U1362" s="63" t="s">
        <v>2409</v>
      </c>
      <c r="V1362" s="63"/>
      <c r="W1362" s="63"/>
      <c r="X1362" s="63"/>
      <c r="Y1362" s="63">
        <v>16.190000000000001</v>
      </c>
      <c r="Z1362" s="63"/>
      <c r="AA1362" s="182"/>
      <c r="AB1362" s="61"/>
      <c r="AC1362" s="63" t="s">
        <v>2436</v>
      </c>
      <c r="AD1362" s="69"/>
      <c r="AE1362" s="63"/>
      <c r="AF1362" s="63"/>
      <c r="BK1362" s="10"/>
      <c r="BL1362" s="10"/>
      <c r="BM1362" s="10"/>
      <c r="BN1362" s="10"/>
      <c r="BO1362" s="10"/>
      <c r="BP1362" s="10"/>
      <c r="BQ1362" s="10"/>
      <c r="BR1362" s="10"/>
      <c r="BS1362" s="10"/>
      <c r="BT1362" s="10"/>
      <c r="BU1362" s="10"/>
      <c r="BV1362" s="10"/>
      <c r="BW1362" s="10"/>
      <c r="BX1362" s="10"/>
      <c r="BY1362" s="10"/>
      <c r="BZ1362" s="10"/>
      <c r="CA1362" s="10"/>
      <c r="CB1362" s="10"/>
      <c r="CC1362" s="10"/>
      <c r="CD1362" s="10"/>
      <c r="CE1362" s="10"/>
      <c r="CF1362" s="10"/>
      <c r="CG1362" s="10"/>
      <c r="CH1362" s="10"/>
      <c r="CI1362" s="10"/>
      <c r="CJ1362" s="10"/>
      <c r="CK1362" s="10"/>
      <c r="CL1362" s="10"/>
      <c r="CM1362" s="10"/>
      <c r="CN1362" s="10"/>
      <c r="CO1362" s="10"/>
      <c r="CP1362" s="10"/>
      <c r="CQ1362" s="10"/>
      <c r="CR1362" s="10"/>
      <c r="CS1362" s="10"/>
      <c r="CT1362" s="10"/>
      <c r="CU1362" s="10"/>
      <c r="CV1362" s="10"/>
      <c r="CW1362" s="10"/>
      <c r="CX1362" s="10"/>
      <c r="CY1362" s="10"/>
      <c r="CZ1362" s="10"/>
      <c r="DA1362" s="10"/>
      <c r="DB1362" s="10"/>
      <c r="DC1362" s="10"/>
      <c r="DD1362" s="10"/>
      <c r="DE1362" s="10"/>
      <c r="DF1362" s="10"/>
      <c r="DG1362" s="10"/>
      <c r="DH1362" s="10"/>
      <c r="DI1362" s="10"/>
      <c r="DJ1362" s="10"/>
      <c r="DK1362" s="10"/>
      <c r="DL1362" s="10"/>
      <c r="DM1362" s="10"/>
      <c r="DN1362" s="10"/>
      <c r="DO1362" s="10"/>
      <c r="DP1362" s="10"/>
      <c r="DQ1362" s="10"/>
      <c r="DR1362" s="10"/>
      <c r="DS1362" s="10"/>
      <c r="DT1362" s="10"/>
      <c r="DU1362" s="10"/>
      <c r="DV1362" s="10"/>
      <c r="DW1362" s="10"/>
      <c r="DX1362" s="10"/>
      <c r="DY1362" s="10"/>
      <c r="DZ1362" s="10"/>
    </row>
    <row r="1363" spans="1:133" s="76" customFormat="1" ht="17" x14ac:dyDescent="0.2">
      <c r="A1363" s="100" t="str">
        <f>CONCATENATE(E1363," ",F1363)</f>
        <v>Lepus californicus</v>
      </c>
      <c r="B1363" s="69"/>
      <c r="C1363" s="63" t="s">
        <v>1617</v>
      </c>
      <c r="D1363" s="63" t="s">
        <v>2341</v>
      </c>
      <c r="E1363" s="106" t="s">
        <v>1618</v>
      </c>
      <c r="F1363" s="106" t="s">
        <v>2011</v>
      </c>
      <c r="G1363" s="69" t="s">
        <v>36</v>
      </c>
      <c r="H1363" s="63">
        <v>242</v>
      </c>
      <c r="I1363" s="69" t="s">
        <v>2424</v>
      </c>
      <c r="J1363" s="63"/>
      <c r="K1363" s="69" t="s">
        <v>1474</v>
      </c>
      <c r="L1363" s="175">
        <v>1968</v>
      </c>
      <c r="M1363" s="134"/>
      <c r="N1363" s="105"/>
      <c r="O1363" s="105"/>
      <c r="P1363" s="63"/>
      <c r="Q1363" s="69" t="s">
        <v>1978</v>
      </c>
      <c r="R1363" s="69" t="s">
        <v>2454</v>
      </c>
      <c r="S1363" s="69" t="s">
        <v>2404</v>
      </c>
      <c r="T1363" s="63" t="s">
        <v>166</v>
      </c>
      <c r="U1363" s="63" t="s">
        <v>2409</v>
      </c>
      <c r="V1363" s="63"/>
      <c r="W1363" s="63"/>
      <c r="X1363" s="119">
        <v>92.2</v>
      </c>
      <c r="Y1363" s="119"/>
      <c r="Z1363" s="69"/>
      <c r="AA1363" s="180"/>
      <c r="AB1363" s="98"/>
      <c r="AC1363" s="69" t="s">
        <v>2426</v>
      </c>
      <c r="AD1363" s="69"/>
      <c r="AE1363" s="63"/>
      <c r="AF1363" s="63"/>
    </row>
    <row r="1364" spans="1:133" s="76" customFormat="1" ht="17" x14ac:dyDescent="0.2">
      <c r="A1364" s="100" t="str">
        <f>CONCATENATE(E1364," ",F1364)</f>
        <v>Lepus californicus</v>
      </c>
      <c r="B1364" s="69"/>
      <c r="C1364" s="63" t="s">
        <v>1617</v>
      </c>
      <c r="D1364" s="63" t="s">
        <v>2341</v>
      </c>
      <c r="E1364" s="172" t="s">
        <v>1618</v>
      </c>
      <c r="F1364" s="172" t="s">
        <v>2011</v>
      </c>
      <c r="G1364" s="63" t="s">
        <v>36</v>
      </c>
      <c r="H1364" s="63">
        <v>6664</v>
      </c>
      <c r="I1364" s="63" t="s">
        <v>2434</v>
      </c>
      <c r="J1364" s="63"/>
      <c r="K1364" s="63" t="s">
        <v>1474</v>
      </c>
      <c r="L1364" s="175">
        <v>33199</v>
      </c>
      <c r="M1364" s="63"/>
      <c r="N1364" s="63"/>
      <c r="O1364" s="63"/>
      <c r="P1364" s="63"/>
      <c r="Q1364" s="63" t="s">
        <v>1978</v>
      </c>
      <c r="R1364" s="69" t="s">
        <v>2454</v>
      </c>
      <c r="S1364" s="69" t="s">
        <v>2404</v>
      </c>
      <c r="T1364" s="63" t="s">
        <v>171</v>
      </c>
      <c r="U1364" s="63" t="s">
        <v>2409</v>
      </c>
      <c r="V1364" s="63"/>
      <c r="W1364" s="63"/>
      <c r="X1364" s="63">
        <v>91.69</v>
      </c>
      <c r="Y1364" s="63"/>
      <c r="Z1364" s="63"/>
      <c r="AA1364" s="182"/>
      <c r="AB1364" s="61"/>
      <c r="AC1364" s="63" t="s">
        <v>2437</v>
      </c>
      <c r="AD1364" s="69"/>
      <c r="AE1364" s="63"/>
      <c r="AF1364" s="63"/>
    </row>
    <row r="1365" spans="1:133" s="76" customFormat="1" ht="17" x14ac:dyDescent="0.2">
      <c r="A1365" s="100" t="str">
        <f>CONCATENATE(E1365," ",F1365)</f>
        <v>Lepus californicus</v>
      </c>
      <c r="B1365" s="69"/>
      <c r="C1365" s="63" t="s">
        <v>1617</v>
      </c>
      <c r="D1365" s="63" t="s">
        <v>2341</v>
      </c>
      <c r="E1365" s="106" t="s">
        <v>1618</v>
      </c>
      <c r="F1365" s="106" t="s">
        <v>2011</v>
      </c>
      <c r="G1365" s="69" t="s">
        <v>36</v>
      </c>
      <c r="H1365" s="63">
        <v>267</v>
      </c>
      <c r="I1365" s="69" t="s">
        <v>2408</v>
      </c>
      <c r="J1365" s="63"/>
      <c r="K1365" s="69" t="s">
        <v>1474</v>
      </c>
      <c r="L1365" s="175">
        <v>0</v>
      </c>
      <c r="M1365" s="134"/>
      <c r="N1365" s="105"/>
      <c r="O1365" s="105"/>
      <c r="P1365" s="63"/>
      <c r="Q1365" s="76" t="s">
        <v>207</v>
      </c>
      <c r="R1365" s="69" t="s">
        <v>2363</v>
      </c>
      <c r="T1365" s="76" t="s">
        <v>166</v>
      </c>
      <c r="U1365" s="76" t="s">
        <v>2409</v>
      </c>
      <c r="X1365" s="63">
        <v>2.82</v>
      </c>
      <c r="Y1365" s="63"/>
      <c r="Z1365" s="69"/>
      <c r="AA1365" s="180"/>
      <c r="AB1365" s="98"/>
      <c r="AC1365" s="69" t="s">
        <v>2411</v>
      </c>
      <c r="AD1365" s="69"/>
      <c r="AE1365" s="63"/>
      <c r="AF1365" s="63"/>
      <c r="EA1365" s="196"/>
      <c r="EB1365" s="196"/>
      <c r="EC1365" s="196"/>
    </row>
    <row r="1366" spans="1:133" s="76" customFormat="1" ht="17" x14ac:dyDescent="0.2">
      <c r="A1366" s="100" t="str">
        <f>CONCATENATE(E1366," ",F1366)</f>
        <v>Lepus californicus</v>
      </c>
      <c r="B1366" s="69"/>
      <c r="C1366" s="63" t="s">
        <v>1617</v>
      </c>
      <c r="D1366" s="63" t="s">
        <v>2341</v>
      </c>
      <c r="E1366" s="172" t="s">
        <v>1618</v>
      </c>
      <c r="F1366" s="172" t="s">
        <v>2011</v>
      </c>
      <c r="G1366" s="63" t="s">
        <v>36</v>
      </c>
      <c r="H1366" s="63">
        <v>658</v>
      </c>
      <c r="I1366" s="63" t="s">
        <v>2408</v>
      </c>
      <c r="J1366" s="63"/>
      <c r="K1366" s="63" t="s">
        <v>1474</v>
      </c>
      <c r="L1366" s="175">
        <v>1959</v>
      </c>
      <c r="M1366" s="63"/>
      <c r="N1366" s="63"/>
      <c r="O1366" s="63"/>
      <c r="P1366" s="63"/>
      <c r="Q1366" s="63" t="s">
        <v>207</v>
      </c>
      <c r="R1366" s="69" t="s">
        <v>2363</v>
      </c>
      <c r="S1366" s="63"/>
      <c r="T1366" s="63" t="s">
        <v>171</v>
      </c>
      <c r="U1366" s="63" t="s">
        <v>2409</v>
      </c>
      <c r="V1366" s="63"/>
      <c r="W1366" s="63"/>
      <c r="X1366" s="63">
        <v>3.01</v>
      </c>
      <c r="Y1366" s="63"/>
      <c r="Z1366" s="63"/>
      <c r="AA1366" s="182"/>
      <c r="AB1366" s="61"/>
      <c r="AC1366" s="63" t="s">
        <v>2430</v>
      </c>
      <c r="AD1366" s="69"/>
      <c r="AE1366" s="63"/>
      <c r="AF1366" s="63"/>
    </row>
    <row r="1367" spans="1:133" s="76" customFormat="1" ht="17" x14ac:dyDescent="0.2">
      <c r="A1367" s="100" t="str">
        <f>CONCATENATE(E1367," ",F1367)</f>
        <v>Lepus californicus</v>
      </c>
      <c r="B1367" s="69"/>
      <c r="C1367" s="63" t="s">
        <v>1617</v>
      </c>
      <c r="D1367" s="63" t="s">
        <v>2341</v>
      </c>
      <c r="E1367" s="172" t="s">
        <v>1618</v>
      </c>
      <c r="F1367" s="172" t="s">
        <v>2011</v>
      </c>
      <c r="G1367" s="63" t="s">
        <v>36</v>
      </c>
      <c r="H1367" s="63">
        <v>2419</v>
      </c>
      <c r="I1367" s="63" t="s">
        <v>2431</v>
      </c>
      <c r="J1367" s="63"/>
      <c r="K1367" s="63" t="s">
        <v>1474</v>
      </c>
      <c r="L1367" s="175">
        <v>1966</v>
      </c>
      <c r="M1367" s="63"/>
      <c r="N1367" s="63"/>
      <c r="O1367" s="63"/>
      <c r="P1367" s="63"/>
      <c r="Q1367" s="63" t="s">
        <v>207</v>
      </c>
      <c r="R1367" s="69" t="s">
        <v>2363</v>
      </c>
      <c r="S1367" s="63"/>
      <c r="T1367" s="63" t="s">
        <v>166</v>
      </c>
      <c r="U1367" s="63" t="s">
        <v>2409</v>
      </c>
      <c r="V1367" s="63"/>
      <c r="W1367" s="63"/>
      <c r="X1367" s="63">
        <v>3.06</v>
      </c>
      <c r="Y1367" s="63"/>
      <c r="Z1367" s="63"/>
      <c r="AA1367" s="182"/>
      <c r="AB1367" s="61"/>
      <c r="AC1367" s="63" t="s">
        <v>2411</v>
      </c>
      <c r="AD1367" s="69"/>
      <c r="AE1367" s="63"/>
      <c r="AF1367" s="63"/>
      <c r="EA1367" s="196"/>
      <c r="EB1367" s="196"/>
      <c r="EC1367" s="196"/>
    </row>
    <row r="1368" spans="1:133" s="76" customFormat="1" ht="17" x14ac:dyDescent="0.2">
      <c r="A1368" s="100" t="str">
        <f>CONCATENATE(E1368," ",F1368)</f>
        <v>Lepus californicus</v>
      </c>
      <c r="B1368" s="69"/>
      <c r="C1368" s="63" t="s">
        <v>1617</v>
      </c>
      <c r="D1368" s="63" t="s">
        <v>2341</v>
      </c>
      <c r="E1368" s="172" t="s">
        <v>1618</v>
      </c>
      <c r="F1368" s="172" t="s">
        <v>2011</v>
      </c>
      <c r="G1368" s="63" t="s">
        <v>36</v>
      </c>
      <c r="H1368" s="63">
        <v>3589</v>
      </c>
      <c r="I1368" s="63" t="s">
        <v>2433</v>
      </c>
      <c r="J1368" s="63"/>
      <c r="K1368" s="63" t="s">
        <v>1474</v>
      </c>
      <c r="L1368" s="175">
        <v>1970</v>
      </c>
      <c r="M1368" s="63"/>
      <c r="N1368" s="63"/>
      <c r="O1368" s="63"/>
      <c r="P1368" s="63"/>
      <c r="Q1368" s="63" t="s">
        <v>207</v>
      </c>
      <c r="R1368" s="69" t="s">
        <v>2363</v>
      </c>
      <c r="S1368" s="63"/>
      <c r="T1368" s="63" t="s">
        <v>171</v>
      </c>
      <c r="U1368" s="63" t="s">
        <v>2409</v>
      </c>
      <c r="V1368" s="63"/>
      <c r="W1368" s="63"/>
      <c r="X1368" s="63">
        <v>3.11</v>
      </c>
      <c r="Y1368" s="63"/>
      <c r="Z1368" s="63"/>
      <c r="AA1368" s="182"/>
      <c r="AB1368" s="61"/>
      <c r="AC1368" s="63" t="s">
        <v>2411</v>
      </c>
      <c r="AD1368" s="69"/>
      <c r="AE1368" s="63"/>
      <c r="AF1368" s="63"/>
    </row>
    <row r="1369" spans="1:133" s="76" customFormat="1" ht="17" x14ac:dyDescent="0.2">
      <c r="A1369" s="100" t="str">
        <f>CONCATENATE(E1369," ",F1369)</f>
        <v>Lepus californicus</v>
      </c>
      <c r="B1369" s="69"/>
      <c r="C1369" s="63" t="s">
        <v>1617</v>
      </c>
      <c r="D1369" s="63" t="s">
        <v>2341</v>
      </c>
      <c r="E1369" s="106" t="s">
        <v>1618</v>
      </c>
      <c r="F1369" s="106" t="s">
        <v>2011</v>
      </c>
      <c r="G1369" s="69" t="s">
        <v>36</v>
      </c>
      <c r="H1369" s="63">
        <v>267</v>
      </c>
      <c r="I1369" s="69" t="s">
        <v>2408</v>
      </c>
      <c r="J1369" s="63"/>
      <c r="K1369" s="69" t="s">
        <v>1474</v>
      </c>
      <c r="L1369" s="175">
        <v>0</v>
      </c>
      <c r="M1369" s="134"/>
      <c r="N1369" s="105"/>
      <c r="O1369" s="105"/>
      <c r="P1369" s="63"/>
      <c r="Q1369" s="69" t="s">
        <v>2451</v>
      </c>
      <c r="R1369" s="69" t="s">
        <v>2389</v>
      </c>
      <c r="S1369" s="69"/>
      <c r="T1369" s="63" t="s">
        <v>335</v>
      </c>
      <c r="U1369" s="63" t="s">
        <v>2409</v>
      </c>
      <c r="V1369" s="63"/>
      <c r="W1369" s="63"/>
      <c r="X1369" s="119">
        <v>88.69</v>
      </c>
      <c r="Y1369" s="119"/>
      <c r="Z1369" s="69"/>
      <c r="AA1369" s="180"/>
      <c r="AB1369" s="98"/>
      <c r="AC1369" s="69" t="s">
        <v>2410</v>
      </c>
      <c r="AD1369" s="69"/>
      <c r="AE1369" s="63"/>
      <c r="AF1369" s="63"/>
    </row>
    <row r="1370" spans="1:133" s="76" customFormat="1" ht="17" x14ac:dyDescent="0.2">
      <c r="A1370" s="100" t="str">
        <f>CONCATENATE(E1370," ",F1370)</f>
        <v>Lepus californicus</v>
      </c>
      <c r="B1370" s="69"/>
      <c r="C1370" s="63" t="s">
        <v>1617</v>
      </c>
      <c r="D1370" s="63" t="s">
        <v>2341</v>
      </c>
      <c r="E1370" s="172" t="s">
        <v>1618</v>
      </c>
      <c r="F1370" s="172" t="s">
        <v>2011</v>
      </c>
      <c r="G1370" s="63" t="s">
        <v>36</v>
      </c>
      <c r="H1370" s="63">
        <v>2419</v>
      </c>
      <c r="I1370" s="63" t="s">
        <v>2431</v>
      </c>
      <c r="J1370" s="63"/>
      <c r="K1370" s="63" t="s">
        <v>1474</v>
      </c>
      <c r="L1370" s="175">
        <v>1966</v>
      </c>
      <c r="M1370" s="63"/>
      <c r="N1370" s="63"/>
      <c r="O1370" s="63"/>
      <c r="P1370" s="63"/>
      <c r="Q1370" s="69" t="s">
        <v>2451</v>
      </c>
      <c r="R1370" s="69" t="s">
        <v>2389</v>
      </c>
      <c r="S1370" s="63"/>
      <c r="T1370" s="63" t="s">
        <v>335</v>
      </c>
      <c r="U1370" s="63" t="s">
        <v>2409</v>
      </c>
      <c r="V1370" s="63"/>
      <c r="W1370" s="63"/>
      <c r="X1370" s="63">
        <v>94.81</v>
      </c>
      <c r="Y1370" s="63"/>
      <c r="Z1370" s="63"/>
      <c r="AA1370" s="182"/>
      <c r="AB1370" s="61"/>
      <c r="AC1370" s="63" t="s">
        <v>2410</v>
      </c>
      <c r="AD1370" s="69"/>
      <c r="AE1370" s="63"/>
      <c r="AF1370" s="63"/>
    </row>
    <row r="1371" spans="1:133" s="76" customFormat="1" ht="17" x14ac:dyDescent="0.2">
      <c r="A1371" s="100" t="str">
        <f>CONCATENATE(E1371," ",F1371)</f>
        <v>Lepus californicus</v>
      </c>
      <c r="B1371" s="69"/>
      <c r="C1371" s="63" t="s">
        <v>1617</v>
      </c>
      <c r="D1371" s="63" t="s">
        <v>2341</v>
      </c>
      <c r="E1371" s="172" t="s">
        <v>1618</v>
      </c>
      <c r="F1371" s="172" t="s">
        <v>2011</v>
      </c>
      <c r="G1371" s="63" t="s">
        <v>36</v>
      </c>
      <c r="H1371" s="63">
        <v>3518</v>
      </c>
      <c r="I1371" s="63" t="s">
        <v>2408</v>
      </c>
      <c r="J1371" s="63"/>
      <c r="K1371" s="63" t="s">
        <v>1474</v>
      </c>
      <c r="L1371" s="175">
        <v>1970</v>
      </c>
      <c r="M1371" s="63"/>
      <c r="N1371" s="63"/>
      <c r="O1371" s="63"/>
      <c r="P1371" s="63"/>
      <c r="Q1371" s="69" t="s">
        <v>2451</v>
      </c>
      <c r="R1371" s="69" t="s">
        <v>2389</v>
      </c>
      <c r="S1371" s="63"/>
      <c r="T1371" s="63" t="s">
        <v>335</v>
      </c>
      <c r="U1371" s="63" t="s">
        <v>2409</v>
      </c>
      <c r="V1371" s="63"/>
      <c r="W1371" s="63"/>
      <c r="X1371" s="63">
        <v>97.3</v>
      </c>
      <c r="Y1371" s="63"/>
      <c r="Z1371" s="63"/>
      <c r="AA1371" s="182"/>
      <c r="AB1371" s="61"/>
      <c r="AC1371" s="63" t="s">
        <v>2432</v>
      </c>
      <c r="AD1371" s="69"/>
      <c r="AE1371" s="63"/>
      <c r="AF1371" s="63"/>
    </row>
    <row r="1372" spans="1:133" s="76" customFormat="1" ht="17" x14ac:dyDescent="0.2">
      <c r="A1372" s="100" t="str">
        <f>CONCATENATE(E1372," ",F1372)</f>
        <v>Lepus californicus</v>
      </c>
      <c r="B1372" s="69"/>
      <c r="C1372" s="63" t="s">
        <v>1617</v>
      </c>
      <c r="D1372" s="63" t="s">
        <v>2341</v>
      </c>
      <c r="E1372" s="172" t="s">
        <v>1618</v>
      </c>
      <c r="F1372" s="172" t="s">
        <v>2011</v>
      </c>
      <c r="G1372" s="63" t="s">
        <v>36</v>
      </c>
      <c r="H1372" s="63">
        <v>3589</v>
      </c>
      <c r="I1372" s="63" t="s">
        <v>2433</v>
      </c>
      <c r="J1372" s="63"/>
      <c r="K1372" s="63" t="s">
        <v>1474</v>
      </c>
      <c r="L1372" s="175">
        <v>1970</v>
      </c>
      <c r="M1372" s="63"/>
      <c r="N1372" s="63"/>
      <c r="O1372" s="63"/>
      <c r="P1372" s="63"/>
      <c r="Q1372" s="69" t="s">
        <v>2451</v>
      </c>
      <c r="R1372" s="69" t="s">
        <v>2389</v>
      </c>
      <c r="S1372" s="63"/>
      <c r="T1372" s="63" t="s">
        <v>335</v>
      </c>
      <c r="U1372" s="63" t="s">
        <v>2409</v>
      </c>
      <c r="V1372" s="63"/>
      <c r="W1372" s="63"/>
      <c r="X1372" s="63">
        <v>99.42</v>
      </c>
      <c r="Y1372" s="63"/>
      <c r="Z1372" s="63"/>
      <c r="AA1372" s="182"/>
      <c r="AB1372" s="61"/>
      <c r="AC1372" s="63" t="s">
        <v>2410</v>
      </c>
      <c r="AD1372" s="69"/>
      <c r="AE1372" s="63"/>
      <c r="AF1372" s="63"/>
    </row>
    <row r="1373" spans="1:133" s="76" customFormat="1" ht="337" x14ac:dyDescent="0.2">
      <c r="A1373" s="100" t="str">
        <f>CONCATENATE(E1373," ",F1373)</f>
        <v>Lepus californicus</v>
      </c>
      <c r="B1373" s="69"/>
      <c r="C1373" s="69" t="s">
        <v>1617</v>
      </c>
      <c r="D1373" s="69" t="s">
        <v>2341</v>
      </c>
      <c r="E1373" s="106" t="s">
        <v>1618</v>
      </c>
      <c r="F1373" s="106" t="s">
        <v>2011</v>
      </c>
      <c r="G1373" s="69" t="s">
        <v>36</v>
      </c>
      <c r="H1373" s="69">
        <v>658</v>
      </c>
      <c r="I1373" s="69" t="s">
        <v>2408</v>
      </c>
      <c r="J1373" s="63"/>
      <c r="K1373" s="69" t="s">
        <v>1474</v>
      </c>
      <c r="L1373" s="175">
        <v>1959</v>
      </c>
      <c r="M1373" s="99"/>
      <c r="N1373" s="107"/>
      <c r="O1373" s="107"/>
      <c r="P1373" s="69"/>
      <c r="Q1373" s="69" t="s">
        <v>2451</v>
      </c>
      <c r="R1373" s="69" t="s">
        <v>2389</v>
      </c>
      <c r="S1373" s="69"/>
      <c r="T1373" s="69" t="s">
        <v>171</v>
      </c>
      <c r="U1373" s="63" t="s">
        <v>2409</v>
      </c>
      <c r="V1373" s="63"/>
      <c r="W1373" s="105"/>
      <c r="X1373" s="61">
        <v>15.22</v>
      </c>
      <c r="Y1373" s="61"/>
      <c r="Z1373" s="63"/>
      <c r="AA1373" s="171"/>
      <c r="AB1373" s="135"/>
      <c r="AC1373" s="105" t="s">
        <v>2429</v>
      </c>
      <c r="AD1373" s="69"/>
      <c r="AE1373" s="63"/>
      <c r="AF1373" s="63"/>
    </row>
    <row r="1374" spans="1:133" s="76" customFormat="1" ht="17" x14ac:dyDescent="0.2">
      <c r="A1374" s="100" t="str">
        <f>CONCATENATE(E1374," ",F1374)</f>
        <v>Lepus sp.</v>
      </c>
      <c r="B1374" s="69" t="s">
        <v>1616</v>
      </c>
      <c r="C1374" s="8" t="s">
        <v>1617</v>
      </c>
      <c r="D1374" s="69" t="s">
        <v>2341</v>
      </c>
      <c r="E1374" s="106" t="s">
        <v>1618</v>
      </c>
      <c r="F1374" s="106" t="s">
        <v>15</v>
      </c>
      <c r="G1374" s="69">
        <v>988</v>
      </c>
      <c r="H1374" s="69">
        <v>38</v>
      </c>
      <c r="I1374" s="69" t="s">
        <v>323</v>
      </c>
      <c r="J1374" s="63" t="s">
        <v>324</v>
      </c>
      <c r="K1374" s="69" t="s">
        <v>175</v>
      </c>
      <c r="L1374" s="175" t="s">
        <v>203</v>
      </c>
      <c r="M1374" s="99"/>
      <c r="N1374" s="63"/>
      <c r="O1374" s="63"/>
      <c r="P1374" s="63"/>
      <c r="Q1374" s="69" t="s">
        <v>207</v>
      </c>
      <c r="R1374" s="69" t="s">
        <v>2363</v>
      </c>
      <c r="S1374" s="69"/>
      <c r="T1374" s="69"/>
      <c r="U1374" s="63" t="s">
        <v>13</v>
      </c>
      <c r="V1374" s="63"/>
      <c r="W1374" s="105"/>
      <c r="X1374" s="61">
        <v>3.78</v>
      </c>
      <c r="Y1374" s="61">
        <v>3.06</v>
      </c>
      <c r="Z1374" s="63"/>
      <c r="AA1374" s="182"/>
      <c r="AB1374" s="135"/>
      <c r="AC1374" s="105"/>
      <c r="AD1374" s="69"/>
      <c r="AE1374" s="63"/>
      <c r="AF1374" s="63"/>
      <c r="BK1374" s="10"/>
      <c r="BL1374" s="10"/>
      <c r="BM1374" s="10"/>
      <c r="BN1374" s="10"/>
      <c r="BO1374" s="10"/>
      <c r="BP1374" s="10"/>
      <c r="BQ1374" s="10"/>
      <c r="BR1374" s="10"/>
      <c r="BS1374" s="10"/>
      <c r="BT1374" s="10"/>
      <c r="BU1374" s="10"/>
      <c r="BV1374" s="10"/>
      <c r="BW1374" s="10"/>
      <c r="BX1374" s="10"/>
      <c r="BY1374" s="10"/>
      <c r="BZ1374" s="10"/>
      <c r="CA1374" s="10"/>
      <c r="CB1374" s="10"/>
      <c r="CC1374" s="10"/>
      <c r="CD1374" s="10"/>
      <c r="CE1374" s="10"/>
      <c r="CF1374" s="10"/>
      <c r="CG1374" s="10"/>
      <c r="CH1374" s="10"/>
      <c r="CI1374" s="10"/>
      <c r="CJ1374" s="10"/>
      <c r="CK1374" s="10"/>
      <c r="CL1374" s="10"/>
      <c r="CM1374" s="10"/>
      <c r="CN1374" s="10"/>
      <c r="CO1374" s="10"/>
      <c r="CP1374" s="10"/>
      <c r="CQ1374" s="10"/>
      <c r="CR1374" s="10"/>
      <c r="CS1374" s="10"/>
      <c r="CT1374" s="10"/>
      <c r="CU1374" s="10"/>
      <c r="CV1374" s="10"/>
      <c r="CW1374" s="10"/>
      <c r="CX1374" s="10"/>
      <c r="CY1374" s="10"/>
      <c r="CZ1374" s="10"/>
      <c r="DA1374" s="10"/>
      <c r="DB1374" s="10"/>
      <c r="DC1374" s="10"/>
      <c r="DD1374" s="10"/>
      <c r="DE1374" s="10"/>
      <c r="DF1374" s="10"/>
      <c r="DG1374" s="10"/>
      <c r="DH1374" s="10"/>
      <c r="DI1374" s="10"/>
      <c r="DJ1374" s="10"/>
      <c r="DK1374" s="10"/>
      <c r="DL1374" s="10"/>
      <c r="DM1374" s="10"/>
      <c r="DN1374" s="10"/>
      <c r="DO1374" s="10"/>
      <c r="DP1374" s="10"/>
      <c r="DQ1374" s="10"/>
      <c r="DR1374" s="10"/>
      <c r="DS1374" s="10"/>
      <c r="DT1374" s="10"/>
      <c r="DU1374" s="10"/>
      <c r="DV1374" s="10"/>
      <c r="DW1374" s="10"/>
      <c r="DX1374" s="10"/>
      <c r="DY1374" s="10"/>
      <c r="DZ1374" s="10"/>
      <c r="EA1374" s="10"/>
      <c r="EB1374" s="10"/>
      <c r="EC1374" s="10"/>
    </row>
    <row r="1375" spans="1:133" s="76" customFormat="1" ht="17" x14ac:dyDescent="0.2">
      <c r="A1375" s="100" t="str">
        <f>CONCATENATE(E1375," ",F1375)</f>
        <v>Lepus sp.</v>
      </c>
      <c r="B1375" s="69" t="s">
        <v>1616</v>
      </c>
      <c r="C1375" s="8" t="s">
        <v>1617</v>
      </c>
      <c r="D1375" s="69" t="s">
        <v>2341</v>
      </c>
      <c r="E1375" s="106" t="s">
        <v>1618</v>
      </c>
      <c r="F1375" s="106" t="s">
        <v>15</v>
      </c>
      <c r="G1375" s="69">
        <v>988</v>
      </c>
      <c r="H1375" s="69">
        <v>37</v>
      </c>
      <c r="I1375" s="69" t="s">
        <v>323</v>
      </c>
      <c r="J1375" s="63" t="s">
        <v>324</v>
      </c>
      <c r="K1375" s="69" t="s">
        <v>175</v>
      </c>
      <c r="L1375" s="175" t="s">
        <v>203</v>
      </c>
      <c r="M1375" s="99"/>
      <c r="N1375" s="63"/>
      <c r="O1375" s="63"/>
      <c r="P1375" s="63"/>
      <c r="Q1375" s="69" t="s">
        <v>154</v>
      </c>
      <c r="R1375" s="69" t="s">
        <v>2375</v>
      </c>
      <c r="S1375" s="69"/>
      <c r="T1375" s="69" t="s">
        <v>171</v>
      </c>
      <c r="U1375" s="63" t="s">
        <v>13</v>
      </c>
      <c r="V1375" s="63"/>
      <c r="W1375" s="63"/>
      <c r="X1375" s="61">
        <v>3.1</v>
      </c>
      <c r="Y1375" s="61">
        <v>4.71</v>
      </c>
      <c r="Z1375" s="63"/>
      <c r="AA1375" s="181"/>
      <c r="AB1375" s="61"/>
      <c r="AC1375" s="8"/>
      <c r="AD1375" s="9"/>
      <c r="AE1375" s="63"/>
      <c r="AF1375" s="63"/>
      <c r="BK1375" s="10"/>
      <c r="BL1375" s="10"/>
      <c r="BM1375" s="10"/>
      <c r="BN1375" s="10"/>
      <c r="BO1375" s="10"/>
      <c r="BP1375" s="10"/>
      <c r="BQ1375" s="10"/>
      <c r="BR1375" s="10"/>
      <c r="BS1375" s="10"/>
      <c r="BT1375" s="10"/>
      <c r="BU1375" s="10"/>
      <c r="BV1375" s="10"/>
      <c r="BW1375" s="10"/>
      <c r="BX1375" s="10"/>
      <c r="BY1375" s="10"/>
      <c r="BZ1375" s="10"/>
      <c r="CA1375" s="10"/>
      <c r="CB1375" s="10"/>
      <c r="CC1375" s="10"/>
      <c r="CD1375" s="10"/>
      <c r="CE1375" s="10"/>
      <c r="CF1375" s="10"/>
      <c r="CG1375" s="10"/>
      <c r="CH1375" s="10"/>
      <c r="CI1375" s="10"/>
      <c r="CJ1375" s="10"/>
      <c r="CK1375" s="10"/>
      <c r="CL1375" s="10"/>
      <c r="CM1375" s="10"/>
      <c r="CN1375" s="10"/>
      <c r="CO1375" s="10"/>
      <c r="CP1375" s="10"/>
      <c r="CQ1375" s="10"/>
      <c r="CR1375" s="10"/>
      <c r="CS1375" s="10"/>
      <c r="CT1375" s="10"/>
      <c r="CU1375" s="10"/>
      <c r="CV1375" s="10"/>
      <c r="CW1375" s="10"/>
      <c r="CX1375" s="10"/>
      <c r="CY1375" s="10"/>
      <c r="CZ1375" s="10"/>
      <c r="DA1375" s="10"/>
      <c r="DB1375" s="10"/>
      <c r="DC1375" s="10"/>
      <c r="DD1375" s="10"/>
      <c r="DE1375" s="10"/>
      <c r="DF1375" s="10"/>
      <c r="DG1375" s="10"/>
      <c r="DH1375" s="10"/>
      <c r="DI1375" s="10"/>
      <c r="DJ1375" s="10"/>
      <c r="DK1375" s="10"/>
      <c r="DL1375" s="10"/>
      <c r="DM1375" s="10"/>
      <c r="DN1375" s="10"/>
      <c r="DO1375" s="10"/>
      <c r="DP1375" s="10"/>
      <c r="DQ1375" s="10"/>
      <c r="DR1375" s="10"/>
      <c r="DS1375" s="10"/>
      <c r="DT1375" s="10"/>
      <c r="DU1375" s="10"/>
      <c r="DV1375" s="10"/>
      <c r="DW1375" s="10"/>
      <c r="DX1375" s="10"/>
      <c r="DY1375" s="10"/>
      <c r="DZ1375" s="10"/>
      <c r="EA1375" s="10"/>
      <c r="EB1375" s="10"/>
      <c r="EC1375" s="10"/>
    </row>
    <row r="1376" spans="1:133" s="76" customFormat="1" ht="17" x14ac:dyDescent="0.2">
      <c r="A1376" s="100" t="str">
        <f>CONCATENATE(E1376," ",F1376)</f>
        <v xml:space="preserve">Lepus </v>
      </c>
      <c r="B1376" s="69" t="s">
        <v>2010</v>
      </c>
      <c r="C1376" s="69" t="s">
        <v>1617</v>
      </c>
      <c r="D1376" s="69" t="s">
        <v>2341</v>
      </c>
      <c r="E1376" s="106" t="s">
        <v>1618</v>
      </c>
      <c r="F1376" s="106"/>
      <c r="G1376" s="69">
        <v>908</v>
      </c>
      <c r="H1376" s="69">
        <v>4084</v>
      </c>
      <c r="I1376" s="69" t="s">
        <v>100</v>
      </c>
      <c r="J1376" s="8" t="s">
        <v>391</v>
      </c>
      <c r="K1376" s="69" t="s">
        <v>470</v>
      </c>
      <c r="L1376" s="175" t="s">
        <v>1413</v>
      </c>
      <c r="M1376" s="99"/>
      <c r="N1376" s="107"/>
      <c r="O1376" s="107"/>
      <c r="P1376" s="69"/>
      <c r="Q1376" s="69" t="s">
        <v>207</v>
      </c>
      <c r="R1376" s="69" t="s">
        <v>2363</v>
      </c>
      <c r="S1376" s="69"/>
      <c r="T1376" s="69" t="s">
        <v>171</v>
      </c>
      <c r="U1376" s="63" t="s">
        <v>13</v>
      </c>
      <c r="V1376" s="63"/>
      <c r="W1376" s="105"/>
      <c r="X1376" s="61">
        <v>3.63</v>
      </c>
      <c r="Y1376" s="61">
        <v>3.53</v>
      </c>
      <c r="Z1376" s="63"/>
      <c r="AA1376" s="137"/>
      <c r="AB1376" s="135"/>
      <c r="AC1376" s="105"/>
      <c r="AD1376" s="9" t="s">
        <v>2012</v>
      </c>
      <c r="AE1376" s="192"/>
      <c r="AF1376" s="192"/>
      <c r="AG1376" s="196"/>
      <c r="AH1376" s="196"/>
      <c r="AI1376" s="196"/>
      <c r="AJ1376" s="196"/>
      <c r="AK1376" s="196"/>
      <c r="AL1376" s="196"/>
      <c r="AM1376" s="196"/>
      <c r="AN1376" s="196"/>
      <c r="AO1376" s="196"/>
      <c r="AP1376" s="196"/>
      <c r="AQ1376" s="196"/>
      <c r="AR1376" s="196"/>
      <c r="AS1376" s="196"/>
      <c r="AT1376" s="196"/>
      <c r="AU1376" s="196"/>
      <c r="AV1376" s="196"/>
      <c r="AW1376" s="196"/>
      <c r="AX1376" s="196"/>
      <c r="AY1376" s="196"/>
      <c r="AZ1376" s="196"/>
      <c r="BA1376" s="196"/>
      <c r="BB1376" s="196"/>
      <c r="BC1376" s="196"/>
      <c r="BD1376" s="196"/>
      <c r="BE1376" s="196"/>
      <c r="BF1376" s="196"/>
      <c r="BG1376" s="196"/>
      <c r="BH1376" s="196"/>
      <c r="BI1376" s="196"/>
      <c r="BJ1376" s="196"/>
      <c r="BK1376" s="197"/>
      <c r="BL1376" s="197"/>
      <c r="BM1376" s="197"/>
      <c r="BN1376" s="197"/>
      <c r="BO1376" s="197"/>
      <c r="BP1376" s="197"/>
      <c r="BQ1376" s="197"/>
      <c r="BR1376" s="197"/>
      <c r="BS1376" s="197"/>
      <c r="BT1376" s="197"/>
      <c r="BU1376" s="197"/>
      <c r="BV1376" s="197"/>
      <c r="BW1376" s="197"/>
      <c r="BX1376" s="197"/>
      <c r="BY1376" s="197"/>
      <c r="BZ1376" s="197"/>
      <c r="CA1376" s="197"/>
      <c r="CB1376" s="197"/>
      <c r="CC1376" s="197"/>
      <c r="CD1376" s="197"/>
      <c r="CE1376" s="197"/>
      <c r="CF1376" s="197"/>
      <c r="CG1376" s="197"/>
      <c r="CH1376" s="197"/>
      <c r="CI1376" s="197"/>
      <c r="CJ1376" s="197"/>
      <c r="CK1376" s="197"/>
      <c r="CL1376" s="197"/>
      <c r="CM1376" s="197"/>
      <c r="CN1376" s="197"/>
      <c r="CO1376" s="197"/>
      <c r="CP1376" s="197"/>
      <c r="CQ1376" s="197"/>
      <c r="CR1376" s="197"/>
      <c r="CS1376" s="197"/>
      <c r="CT1376" s="197"/>
      <c r="CU1376" s="197"/>
      <c r="CV1376" s="197"/>
      <c r="CW1376" s="197"/>
      <c r="CX1376" s="197"/>
      <c r="CY1376" s="197"/>
      <c r="CZ1376" s="197"/>
      <c r="DA1376" s="197"/>
      <c r="DB1376" s="197"/>
      <c r="DC1376" s="197"/>
      <c r="DD1376" s="197"/>
      <c r="DE1376" s="197"/>
      <c r="DF1376" s="197"/>
      <c r="DG1376" s="197"/>
      <c r="DH1376" s="197"/>
      <c r="DI1376" s="197"/>
      <c r="DJ1376" s="197"/>
      <c r="DK1376" s="197"/>
      <c r="DL1376" s="197"/>
      <c r="DM1376" s="197"/>
      <c r="DN1376" s="197"/>
      <c r="DO1376" s="197"/>
      <c r="DP1376" s="197"/>
      <c r="DQ1376" s="197"/>
      <c r="DR1376" s="197"/>
      <c r="DS1376" s="197"/>
      <c r="DT1376" s="197"/>
      <c r="DU1376" s="197"/>
      <c r="DV1376" s="197"/>
      <c r="DW1376" s="197"/>
      <c r="DX1376" s="197"/>
      <c r="DY1376" s="197"/>
      <c r="DZ1376" s="197"/>
      <c r="EA1376" s="84"/>
      <c r="EB1376" s="84"/>
      <c r="EC1376" s="84"/>
    </row>
    <row r="1377" spans="1:133" s="76" customFormat="1" ht="17" x14ac:dyDescent="0.2">
      <c r="A1377" s="100" t="str">
        <f>CONCATENATE(E1377," ",F1377)</f>
        <v xml:space="preserve">Lepus </v>
      </c>
      <c r="B1377" s="69" t="s">
        <v>2010</v>
      </c>
      <c r="C1377" s="69" t="s">
        <v>1617</v>
      </c>
      <c r="D1377" s="69" t="s">
        <v>2341</v>
      </c>
      <c r="E1377" s="106" t="s">
        <v>1618</v>
      </c>
      <c r="F1377" s="106"/>
      <c r="G1377" s="69">
        <v>908</v>
      </c>
      <c r="H1377" s="69">
        <v>4086</v>
      </c>
      <c r="I1377" s="69" t="s">
        <v>100</v>
      </c>
      <c r="J1377" s="8" t="s">
        <v>391</v>
      </c>
      <c r="K1377" s="69" t="s">
        <v>470</v>
      </c>
      <c r="L1377" s="175" t="s">
        <v>1413</v>
      </c>
      <c r="M1377" s="99"/>
      <c r="N1377" s="107"/>
      <c r="O1377" s="107"/>
      <c r="P1377" s="69"/>
      <c r="Q1377" s="69" t="s">
        <v>2013</v>
      </c>
      <c r="R1377" s="69" t="s">
        <v>2363</v>
      </c>
      <c r="S1377" s="69"/>
      <c r="T1377" s="69" t="s">
        <v>171</v>
      </c>
      <c r="U1377" s="63" t="s">
        <v>13</v>
      </c>
      <c r="V1377" s="63"/>
      <c r="W1377" s="105"/>
      <c r="X1377" s="61">
        <v>3.58</v>
      </c>
      <c r="Y1377" s="61">
        <v>3.53</v>
      </c>
      <c r="Z1377" s="63"/>
      <c r="AA1377" s="137"/>
      <c r="AB1377" s="135"/>
      <c r="AC1377" s="105"/>
      <c r="AD1377" s="9" t="s">
        <v>2012</v>
      </c>
      <c r="AE1377" s="63"/>
      <c r="AF1377" s="63"/>
      <c r="BK1377" s="84"/>
      <c r="BL1377" s="84"/>
      <c r="BM1377" s="84"/>
      <c r="BN1377" s="84"/>
      <c r="BO1377" s="84"/>
      <c r="BP1377" s="84"/>
      <c r="BQ1377" s="84"/>
      <c r="BR1377" s="84"/>
      <c r="BS1377" s="84"/>
      <c r="BT1377" s="84"/>
      <c r="BU1377" s="84"/>
      <c r="BV1377" s="84"/>
      <c r="BW1377" s="84"/>
      <c r="BX1377" s="84"/>
      <c r="BY1377" s="84"/>
      <c r="BZ1377" s="84"/>
      <c r="CA1377" s="84"/>
      <c r="CB1377" s="84"/>
      <c r="CC1377" s="84"/>
      <c r="CD1377" s="84"/>
      <c r="CE1377" s="84"/>
      <c r="CF1377" s="84"/>
      <c r="CG1377" s="84"/>
      <c r="CH1377" s="84"/>
      <c r="CI1377" s="84"/>
      <c r="CJ1377" s="84"/>
      <c r="CK1377" s="84"/>
      <c r="CL1377" s="84"/>
      <c r="CM1377" s="84"/>
      <c r="CN1377" s="84"/>
      <c r="CO1377" s="84"/>
      <c r="CP1377" s="84"/>
      <c r="CQ1377" s="84"/>
      <c r="CR1377" s="84"/>
      <c r="CS1377" s="84"/>
      <c r="CT1377" s="84"/>
      <c r="CU1377" s="84"/>
      <c r="CV1377" s="84"/>
      <c r="CW1377" s="84"/>
      <c r="CX1377" s="84"/>
      <c r="CY1377" s="84"/>
      <c r="CZ1377" s="84"/>
      <c r="DA1377" s="84"/>
      <c r="DB1377" s="84"/>
      <c r="DC1377" s="84"/>
      <c r="DD1377" s="84"/>
      <c r="DE1377" s="84"/>
      <c r="DF1377" s="84"/>
      <c r="DG1377" s="84"/>
      <c r="DH1377" s="84"/>
      <c r="DI1377" s="84"/>
      <c r="DJ1377" s="84"/>
      <c r="DK1377" s="84"/>
      <c r="DL1377" s="84"/>
      <c r="DM1377" s="84"/>
      <c r="DN1377" s="84"/>
      <c r="DO1377" s="84"/>
      <c r="DP1377" s="84"/>
      <c r="DQ1377" s="84"/>
      <c r="DR1377" s="84"/>
      <c r="DS1377" s="84"/>
      <c r="DT1377" s="84"/>
      <c r="DU1377" s="84"/>
      <c r="DV1377" s="84"/>
      <c r="DW1377" s="84"/>
      <c r="DX1377" s="84"/>
      <c r="DY1377" s="84"/>
      <c r="DZ1377" s="84"/>
      <c r="EA1377" s="84"/>
      <c r="EB1377" s="84"/>
      <c r="EC1377" s="84"/>
    </row>
    <row r="1378" spans="1:133" s="76" customFormat="1" ht="17" x14ac:dyDescent="0.2">
      <c r="A1378" s="100" t="str">
        <f>CONCATENATE(E1378," ",F1378)</f>
        <v xml:space="preserve">Lepus </v>
      </c>
      <c r="B1378" s="69" t="s">
        <v>2010</v>
      </c>
      <c r="C1378" s="69" t="s">
        <v>1617</v>
      </c>
      <c r="D1378" s="69" t="s">
        <v>2341</v>
      </c>
      <c r="E1378" s="106" t="s">
        <v>1618</v>
      </c>
      <c r="F1378" s="106"/>
      <c r="G1378" s="69">
        <v>908</v>
      </c>
      <c r="H1378" s="69">
        <v>4087</v>
      </c>
      <c r="I1378" s="69" t="s">
        <v>100</v>
      </c>
      <c r="J1378" s="8" t="s">
        <v>391</v>
      </c>
      <c r="K1378" s="69" t="s">
        <v>470</v>
      </c>
      <c r="L1378" s="175" t="s">
        <v>1413</v>
      </c>
      <c r="M1378" s="99"/>
      <c r="N1378" s="107"/>
      <c r="O1378" s="107"/>
      <c r="P1378" s="69"/>
      <c r="Q1378" s="69" t="s">
        <v>207</v>
      </c>
      <c r="R1378" s="69" t="s">
        <v>2363</v>
      </c>
      <c r="S1378" s="69"/>
      <c r="T1378" s="69" t="s">
        <v>171</v>
      </c>
      <c r="U1378" s="63" t="s">
        <v>13</v>
      </c>
      <c r="V1378" s="63"/>
      <c r="W1378" s="105"/>
      <c r="X1378" s="61">
        <v>4</v>
      </c>
      <c r="Y1378" s="61">
        <v>3.27</v>
      </c>
      <c r="Z1378" s="63"/>
      <c r="AA1378" s="137"/>
      <c r="AB1378" s="135"/>
      <c r="AC1378" s="105"/>
      <c r="AD1378" s="9" t="s">
        <v>2014</v>
      </c>
      <c r="AE1378" s="63"/>
      <c r="AF1378" s="63"/>
      <c r="BK1378" s="84"/>
      <c r="BL1378" s="84"/>
      <c r="BM1378" s="84"/>
      <c r="BN1378" s="84"/>
      <c r="BO1378" s="84"/>
      <c r="BP1378" s="84"/>
      <c r="BQ1378" s="84"/>
      <c r="BR1378" s="84"/>
      <c r="BS1378" s="84"/>
      <c r="BT1378" s="84"/>
      <c r="BU1378" s="84"/>
      <c r="BV1378" s="84"/>
      <c r="BW1378" s="84"/>
      <c r="BX1378" s="84"/>
      <c r="BY1378" s="84"/>
      <c r="BZ1378" s="84"/>
      <c r="CA1378" s="84"/>
      <c r="CB1378" s="84"/>
      <c r="CC1378" s="84"/>
      <c r="CD1378" s="84"/>
      <c r="CE1378" s="84"/>
      <c r="CF1378" s="84"/>
      <c r="CG1378" s="84"/>
      <c r="CH1378" s="84"/>
      <c r="CI1378" s="84"/>
      <c r="CJ1378" s="84"/>
      <c r="CK1378" s="84"/>
      <c r="CL1378" s="84"/>
      <c r="CM1378" s="84"/>
      <c r="CN1378" s="84"/>
      <c r="CO1378" s="84"/>
      <c r="CP1378" s="84"/>
      <c r="CQ1378" s="84"/>
      <c r="CR1378" s="84"/>
      <c r="CS1378" s="84"/>
      <c r="CT1378" s="84"/>
      <c r="CU1378" s="84"/>
      <c r="CV1378" s="84"/>
      <c r="CW1378" s="84"/>
      <c r="CX1378" s="84"/>
      <c r="CY1378" s="84"/>
      <c r="CZ1378" s="84"/>
      <c r="DA1378" s="84"/>
      <c r="DB1378" s="84"/>
      <c r="DC1378" s="84"/>
      <c r="DD1378" s="84"/>
      <c r="DE1378" s="84"/>
      <c r="DF1378" s="84"/>
      <c r="DG1378" s="84"/>
      <c r="DH1378" s="84"/>
      <c r="DI1378" s="84"/>
      <c r="DJ1378" s="84"/>
      <c r="DK1378" s="84"/>
      <c r="DL1378" s="84"/>
      <c r="DM1378" s="84"/>
      <c r="DN1378" s="84"/>
      <c r="DO1378" s="84"/>
      <c r="DP1378" s="84"/>
      <c r="DQ1378" s="84"/>
      <c r="DR1378" s="84"/>
      <c r="DS1378" s="84"/>
      <c r="DT1378" s="84"/>
      <c r="DU1378" s="84"/>
      <c r="DV1378" s="84"/>
      <c r="DW1378" s="84"/>
      <c r="DX1378" s="84"/>
      <c r="DY1378" s="84"/>
      <c r="DZ1378" s="84"/>
      <c r="EA1378" s="84"/>
      <c r="EB1378" s="84"/>
      <c r="EC1378" s="84"/>
    </row>
    <row r="1379" spans="1:133" s="76" customFormat="1" ht="17" x14ac:dyDescent="0.2">
      <c r="A1379" s="100" t="str">
        <f>CONCATENATE(E1379," ",F1379)</f>
        <v xml:space="preserve">Lepus </v>
      </c>
      <c r="B1379" s="69" t="s">
        <v>2010</v>
      </c>
      <c r="C1379" s="69" t="s">
        <v>1617</v>
      </c>
      <c r="D1379" s="69" t="s">
        <v>2341</v>
      </c>
      <c r="E1379" s="106" t="s">
        <v>1618</v>
      </c>
      <c r="F1379" s="106"/>
      <c r="G1379" s="69">
        <v>908</v>
      </c>
      <c r="H1379" s="69">
        <v>4088</v>
      </c>
      <c r="I1379" s="69" t="s">
        <v>100</v>
      </c>
      <c r="J1379" s="8" t="s">
        <v>391</v>
      </c>
      <c r="K1379" s="69" t="s">
        <v>470</v>
      </c>
      <c r="L1379" s="175" t="s">
        <v>1413</v>
      </c>
      <c r="M1379" s="99"/>
      <c r="N1379" s="107"/>
      <c r="O1379" s="107"/>
      <c r="P1379" s="69"/>
      <c r="Q1379" s="69" t="s">
        <v>207</v>
      </c>
      <c r="R1379" s="69" t="s">
        <v>2363</v>
      </c>
      <c r="S1379" s="69"/>
      <c r="T1379" s="69" t="s">
        <v>171</v>
      </c>
      <c r="U1379" s="63" t="s">
        <v>13</v>
      </c>
      <c r="V1379" s="63"/>
      <c r="W1379" s="105"/>
      <c r="X1379" s="61">
        <v>3.92</v>
      </c>
      <c r="Y1379" s="61">
        <v>3.34</v>
      </c>
      <c r="Z1379" s="63"/>
      <c r="AA1379" s="137"/>
      <c r="AB1379" s="135"/>
      <c r="AC1379" s="105"/>
      <c r="AD1379" s="9" t="s">
        <v>2014</v>
      </c>
      <c r="AE1379" s="63"/>
      <c r="AF1379" s="63"/>
      <c r="BK1379" s="84"/>
      <c r="BL1379" s="84"/>
      <c r="BM1379" s="84"/>
      <c r="BN1379" s="84"/>
      <c r="BO1379" s="84"/>
      <c r="BP1379" s="84"/>
      <c r="BQ1379" s="84"/>
      <c r="BR1379" s="84"/>
      <c r="BS1379" s="84"/>
      <c r="BT1379" s="84"/>
      <c r="BU1379" s="84"/>
      <c r="BV1379" s="84"/>
      <c r="BW1379" s="84"/>
      <c r="BX1379" s="84"/>
      <c r="BY1379" s="84"/>
      <c r="BZ1379" s="84"/>
      <c r="CA1379" s="84"/>
      <c r="CB1379" s="84"/>
      <c r="CC1379" s="84"/>
      <c r="CD1379" s="84"/>
      <c r="CE1379" s="84"/>
      <c r="CF1379" s="84"/>
      <c r="CG1379" s="84"/>
      <c r="CH1379" s="84"/>
      <c r="CI1379" s="84"/>
      <c r="CJ1379" s="84"/>
      <c r="CK1379" s="84"/>
      <c r="CL1379" s="84"/>
      <c r="CM1379" s="84"/>
      <c r="CN1379" s="84"/>
      <c r="CO1379" s="84"/>
      <c r="CP1379" s="84"/>
      <c r="CQ1379" s="84"/>
      <c r="CR1379" s="84"/>
      <c r="CS1379" s="84"/>
      <c r="CT1379" s="84"/>
      <c r="CU1379" s="84"/>
      <c r="CV1379" s="84"/>
      <c r="CW1379" s="84"/>
      <c r="CX1379" s="84"/>
      <c r="CY1379" s="84"/>
      <c r="CZ1379" s="84"/>
      <c r="DA1379" s="84"/>
      <c r="DB1379" s="84"/>
      <c r="DC1379" s="84"/>
      <c r="DD1379" s="84"/>
      <c r="DE1379" s="84"/>
      <c r="DF1379" s="84"/>
      <c r="DG1379" s="84"/>
      <c r="DH1379" s="84"/>
      <c r="DI1379" s="84"/>
      <c r="DJ1379" s="84"/>
      <c r="DK1379" s="84"/>
      <c r="DL1379" s="84"/>
      <c r="DM1379" s="84"/>
      <c r="DN1379" s="84"/>
      <c r="DO1379" s="84"/>
      <c r="DP1379" s="84"/>
      <c r="DQ1379" s="84"/>
      <c r="DR1379" s="84"/>
      <c r="DS1379" s="84"/>
      <c r="DT1379" s="84"/>
      <c r="DU1379" s="84"/>
      <c r="DV1379" s="84"/>
      <c r="DW1379" s="84"/>
      <c r="DX1379" s="84"/>
      <c r="DY1379" s="84"/>
      <c r="DZ1379" s="84"/>
      <c r="EA1379" s="84"/>
      <c r="EB1379" s="84"/>
      <c r="EC1379" s="84"/>
    </row>
    <row r="1380" spans="1:133" s="76" customFormat="1" ht="17" x14ac:dyDescent="0.2">
      <c r="A1380" s="100" t="str">
        <f>CONCATENATE(E1380," ",F1380)</f>
        <v xml:space="preserve">Lepus </v>
      </c>
      <c r="B1380" s="69" t="s">
        <v>2010</v>
      </c>
      <c r="C1380" s="69" t="s">
        <v>1617</v>
      </c>
      <c r="D1380" s="69" t="s">
        <v>2341</v>
      </c>
      <c r="E1380" s="106" t="s">
        <v>1618</v>
      </c>
      <c r="F1380" s="106"/>
      <c r="G1380" s="69">
        <v>908</v>
      </c>
      <c r="H1380" s="69">
        <v>4089</v>
      </c>
      <c r="I1380" s="69" t="s">
        <v>100</v>
      </c>
      <c r="J1380" s="8" t="s">
        <v>391</v>
      </c>
      <c r="K1380" s="69" t="s">
        <v>470</v>
      </c>
      <c r="L1380" s="175" t="s">
        <v>1413</v>
      </c>
      <c r="M1380" s="99"/>
      <c r="N1380" s="107"/>
      <c r="O1380" s="107"/>
      <c r="P1380" s="69"/>
      <c r="Q1380" s="69" t="s">
        <v>207</v>
      </c>
      <c r="R1380" s="69" t="s">
        <v>2363</v>
      </c>
      <c r="S1380" s="69"/>
      <c r="T1380" s="69" t="s">
        <v>171</v>
      </c>
      <c r="U1380" s="63" t="s">
        <v>13</v>
      </c>
      <c r="V1380" s="63"/>
      <c r="W1380" s="105"/>
      <c r="X1380" s="61">
        <v>3.43</v>
      </c>
      <c r="Y1380" s="61">
        <v>3.55</v>
      </c>
      <c r="Z1380" s="63"/>
      <c r="AA1380" s="137"/>
      <c r="AB1380" s="135"/>
      <c r="AC1380" s="105"/>
      <c r="AD1380" s="9" t="s">
        <v>2014</v>
      </c>
      <c r="AE1380" s="63"/>
      <c r="AF1380" s="63"/>
      <c r="BK1380" s="84"/>
      <c r="BL1380" s="84"/>
      <c r="BM1380" s="84"/>
      <c r="BN1380" s="84"/>
      <c r="BO1380" s="84"/>
      <c r="BP1380" s="84"/>
      <c r="BQ1380" s="84"/>
      <c r="BR1380" s="84"/>
      <c r="BS1380" s="84"/>
      <c r="BT1380" s="84"/>
      <c r="BU1380" s="84"/>
      <c r="BV1380" s="84"/>
      <c r="BW1380" s="84"/>
      <c r="BX1380" s="84"/>
      <c r="BY1380" s="84"/>
      <c r="BZ1380" s="84"/>
      <c r="CA1380" s="84"/>
      <c r="CB1380" s="84"/>
      <c r="CC1380" s="84"/>
      <c r="CD1380" s="84"/>
      <c r="CE1380" s="84"/>
      <c r="CF1380" s="84"/>
      <c r="CG1380" s="84"/>
      <c r="CH1380" s="84"/>
      <c r="CI1380" s="84"/>
      <c r="CJ1380" s="84"/>
      <c r="CK1380" s="84"/>
      <c r="CL1380" s="84"/>
      <c r="CM1380" s="84"/>
      <c r="CN1380" s="84"/>
      <c r="CO1380" s="84"/>
      <c r="CP1380" s="84"/>
      <c r="CQ1380" s="84"/>
      <c r="CR1380" s="84"/>
      <c r="CS1380" s="84"/>
      <c r="CT1380" s="84"/>
      <c r="CU1380" s="84"/>
      <c r="CV1380" s="84"/>
      <c r="CW1380" s="84"/>
      <c r="CX1380" s="84"/>
      <c r="CY1380" s="84"/>
      <c r="CZ1380" s="84"/>
      <c r="DA1380" s="84"/>
      <c r="DB1380" s="84"/>
      <c r="DC1380" s="84"/>
      <c r="DD1380" s="84"/>
      <c r="DE1380" s="84"/>
      <c r="DF1380" s="84"/>
      <c r="DG1380" s="84"/>
      <c r="DH1380" s="84"/>
      <c r="DI1380" s="84"/>
      <c r="DJ1380" s="84"/>
      <c r="DK1380" s="84"/>
      <c r="DL1380" s="84"/>
      <c r="DM1380" s="84"/>
      <c r="DN1380" s="84"/>
      <c r="DO1380" s="84"/>
      <c r="DP1380" s="84"/>
      <c r="DQ1380" s="84"/>
      <c r="DR1380" s="84"/>
      <c r="DS1380" s="84"/>
      <c r="DT1380" s="84"/>
      <c r="DU1380" s="84"/>
      <c r="DV1380" s="84"/>
      <c r="DW1380" s="84"/>
      <c r="DX1380" s="84"/>
      <c r="DY1380" s="84"/>
      <c r="DZ1380" s="84"/>
      <c r="EA1380" s="84"/>
      <c r="EB1380" s="84"/>
      <c r="EC1380" s="84"/>
    </row>
    <row r="1381" spans="1:133" s="76" customFormat="1" ht="17" x14ac:dyDescent="0.2">
      <c r="A1381" s="100" t="str">
        <f>CONCATENATE(E1381," ",F1381)</f>
        <v xml:space="preserve">Lepus </v>
      </c>
      <c r="B1381" s="69" t="s">
        <v>2010</v>
      </c>
      <c r="C1381" s="69" t="s">
        <v>1617</v>
      </c>
      <c r="D1381" s="69" t="s">
        <v>2341</v>
      </c>
      <c r="E1381" s="106" t="s">
        <v>1618</v>
      </c>
      <c r="F1381" s="106"/>
      <c r="G1381" s="69">
        <v>908</v>
      </c>
      <c r="H1381" s="69">
        <v>4090</v>
      </c>
      <c r="I1381" s="69" t="s">
        <v>100</v>
      </c>
      <c r="J1381" s="8" t="s">
        <v>391</v>
      </c>
      <c r="K1381" s="69" t="s">
        <v>470</v>
      </c>
      <c r="L1381" s="175" t="s">
        <v>1413</v>
      </c>
      <c r="M1381" s="99"/>
      <c r="N1381" s="107"/>
      <c r="O1381" s="107"/>
      <c r="P1381" s="69"/>
      <c r="Q1381" s="69" t="s">
        <v>207</v>
      </c>
      <c r="R1381" s="69" t="s">
        <v>2363</v>
      </c>
      <c r="S1381" s="69"/>
      <c r="T1381" s="69" t="s">
        <v>171</v>
      </c>
      <c r="U1381" s="63" t="s">
        <v>13</v>
      </c>
      <c r="V1381" s="63"/>
      <c r="W1381" s="105"/>
      <c r="X1381" s="61">
        <v>3.77</v>
      </c>
      <c r="Y1381" s="61">
        <v>3.35</v>
      </c>
      <c r="Z1381" s="63"/>
      <c r="AA1381" s="137"/>
      <c r="AB1381" s="135"/>
      <c r="AC1381" s="105"/>
      <c r="AD1381" s="9" t="s">
        <v>2014</v>
      </c>
      <c r="AE1381" s="63"/>
      <c r="AF1381" s="63"/>
      <c r="BK1381" s="84"/>
      <c r="BL1381" s="84"/>
      <c r="BM1381" s="84"/>
      <c r="BN1381" s="84"/>
      <c r="BO1381" s="84"/>
      <c r="BP1381" s="84"/>
      <c r="BQ1381" s="84"/>
      <c r="BR1381" s="84"/>
      <c r="BS1381" s="84"/>
      <c r="BT1381" s="84"/>
      <c r="BU1381" s="84"/>
      <c r="BV1381" s="84"/>
      <c r="BW1381" s="84"/>
      <c r="BX1381" s="84"/>
      <c r="BY1381" s="84"/>
      <c r="BZ1381" s="84"/>
      <c r="CA1381" s="84"/>
      <c r="CB1381" s="84"/>
      <c r="CC1381" s="84"/>
      <c r="CD1381" s="84"/>
      <c r="CE1381" s="84"/>
      <c r="CF1381" s="84"/>
      <c r="CG1381" s="84"/>
      <c r="CH1381" s="84"/>
      <c r="CI1381" s="84"/>
      <c r="CJ1381" s="84"/>
      <c r="CK1381" s="84"/>
      <c r="CL1381" s="84"/>
      <c r="CM1381" s="84"/>
      <c r="CN1381" s="84"/>
      <c r="CO1381" s="84"/>
      <c r="CP1381" s="84"/>
      <c r="CQ1381" s="84"/>
      <c r="CR1381" s="84"/>
      <c r="CS1381" s="84"/>
      <c r="CT1381" s="84"/>
      <c r="CU1381" s="84"/>
      <c r="CV1381" s="84"/>
      <c r="CW1381" s="84"/>
      <c r="CX1381" s="84"/>
      <c r="CY1381" s="84"/>
      <c r="CZ1381" s="84"/>
      <c r="DA1381" s="84"/>
      <c r="DB1381" s="84"/>
      <c r="DC1381" s="84"/>
      <c r="DD1381" s="84"/>
      <c r="DE1381" s="84"/>
      <c r="DF1381" s="84"/>
      <c r="DG1381" s="84"/>
      <c r="DH1381" s="84"/>
      <c r="DI1381" s="84"/>
      <c r="DJ1381" s="84"/>
      <c r="DK1381" s="84"/>
      <c r="DL1381" s="84"/>
      <c r="DM1381" s="84"/>
      <c r="DN1381" s="84"/>
      <c r="DO1381" s="84"/>
      <c r="DP1381" s="84"/>
      <c r="DQ1381" s="84"/>
      <c r="DR1381" s="84"/>
      <c r="DS1381" s="84"/>
      <c r="DT1381" s="84"/>
      <c r="DU1381" s="84"/>
      <c r="DV1381" s="84"/>
      <c r="DW1381" s="84"/>
      <c r="DX1381" s="84"/>
      <c r="DY1381" s="84"/>
      <c r="DZ1381" s="84"/>
      <c r="EA1381" s="84"/>
      <c r="EB1381" s="84"/>
      <c r="EC1381" s="84"/>
    </row>
    <row r="1382" spans="1:133" s="76" customFormat="1" ht="17" x14ac:dyDescent="0.2">
      <c r="A1382" s="100" t="str">
        <f>CONCATENATE(E1382," ",F1382)</f>
        <v xml:space="preserve">Lepus </v>
      </c>
      <c r="B1382" s="69" t="s">
        <v>2010</v>
      </c>
      <c r="C1382" s="69" t="s">
        <v>1617</v>
      </c>
      <c r="D1382" s="69" t="s">
        <v>2341</v>
      </c>
      <c r="E1382" s="106" t="s">
        <v>1618</v>
      </c>
      <c r="F1382" s="106"/>
      <c r="G1382" s="69">
        <v>908</v>
      </c>
      <c r="H1382" s="69">
        <v>4091</v>
      </c>
      <c r="I1382" s="69" t="s">
        <v>100</v>
      </c>
      <c r="J1382" s="8" t="s">
        <v>391</v>
      </c>
      <c r="K1382" s="69" t="s">
        <v>470</v>
      </c>
      <c r="L1382" s="175" t="s">
        <v>1413</v>
      </c>
      <c r="M1382" s="99"/>
      <c r="N1382" s="107"/>
      <c r="O1382" s="107"/>
      <c r="P1382" s="69"/>
      <c r="Q1382" s="69" t="s">
        <v>207</v>
      </c>
      <c r="R1382" s="69" t="s">
        <v>2363</v>
      </c>
      <c r="S1382" s="69"/>
      <c r="T1382" s="69" t="s">
        <v>171</v>
      </c>
      <c r="U1382" s="63" t="s">
        <v>13</v>
      </c>
      <c r="V1382" s="63"/>
      <c r="W1382" s="105"/>
      <c r="X1382" s="61">
        <v>3.26</v>
      </c>
      <c r="Y1382" s="61">
        <v>3.53</v>
      </c>
      <c r="Z1382" s="63"/>
      <c r="AA1382" s="137"/>
      <c r="AB1382" s="135"/>
      <c r="AC1382" s="105"/>
      <c r="AD1382" s="9" t="s">
        <v>2015</v>
      </c>
      <c r="AE1382" s="192"/>
      <c r="AF1382" s="192"/>
      <c r="AG1382" s="196"/>
      <c r="AH1382" s="196"/>
      <c r="AI1382" s="196"/>
      <c r="AJ1382" s="196"/>
      <c r="AK1382" s="196"/>
      <c r="AL1382" s="196"/>
      <c r="AM1382" s="196"/>
      <c r="AN1382" s="196"/>
      <c r="AO1382" s="196"/>
      <c r="AP1382" s="196"/>
      <c r="AQ1382" s="196"/>
      <c r="AR1382" s="196"/>
      <c r="AS1382" s="196"/>
      <c r="AT1382" s="196"/>
      <c r="AU1382" s="196"/>
      <c r="AV1382" s="196"/>
      <c r="AW1382" s="196"/>
      <c r="AX1382" s="196"/>
      <c r="AY1382" s="196"/>
      <c r="AZ1382" s="196"/>
      <c r="BA1382" s="196"/>
      <c r="BB1382" s="196"/>
      <c r="BC1382" s="196"/>
      <c r="BD1382" s="196"/>
      <c r="BE1382" s="196"/>
      <c r="BF1382" s="196"/>
      <c r="BG1382" s="196"/>
      <c r="BH1382" s="196"/>
      <c r="BI1382" s="196"/>
      <c r="BJ1382" s="196"/>
      <c r="BK1382" s="197"/>
      <c r="BL1382" s="197"/>
      <c r="BM1382" s="197"/>
      <c r="BN1382" s="197"/>
      <c r="BO1382" s="197"/>
      <c r="BP1382" s="197"/>
      <c r="BQ1382" s="197"/>
      <c r="BR1382" s="197"/>
      <c r="BS1382" s="197"/>
      <c r="BT1382" s="197"/>
      <c r="BU1382" s="197"/>
      <c r="BV1382" s="197"/>
      <c r="BW1382" s="197"/>
      <c r="BX1382" s="197"/>
      <c r="BY1382" s="197"/>
      <c r="BZ1382" s="197"/>
      <c r="CA1382" s="197"/>
      <c r="CB1382" s="197"/>
      <c r="CC1382" s="197"/>
      <c r="CD1382" s="197"/>
      <c r="CE1382" s="197"/>
      <c r="CF1382" s="197"/>
      <c r="CG1382" s="197"/>
      <c r="CH1382" s="197"/>
      <c r="CI1382" s="197"/>
      <c r="CJ1382" s="197"/>
      <c r="CK1382" s="197"/>
      <c r="CL1382" s="197"/>
      <c r="CM1382" s="197"/>
      <c r="CN1382" s="197"/>
      <c r="CO1382" s="197"/>
      <c r="CP1382" s="197"/>
      <c r="CQ1382" s="197"/>
      <c r="CR1382" s="197"/>
      <c r="CS1382" s="197"/>
      <c r="CT1382" s="197"/>
      <c r="CU1382" s="197"/>
      <c r="CV1382" s="197"/>
      <c r="CW1382" s="197"/>
      <c r="CX1382" s="197"/>
      <c r="CY1382" s="197"/>
      <c r="CZ1382" s="197"/>
      <c r="DA1382" s="197"/>
      <c r="DB1382" s="197"/>
      <c r="DC1382" s="197"/>
      <c r="DD1382" s="197"/>
      <c r="DE1382" s="197"/>
      <c r="DF1382" s="197"/>
      <c r="DG1382" s="197"/>
      <c r="DH1382" s="197"/>
      <c r="DI1382" s="197"/>
      <c r="DJ1382" s="197"/>
      <c r="DK1382" s="197"/>
      <c r="DL1382" s="197"/>
      <c r="DM1382" s="197"/>
      <c r="DN1382" s="197"/>
      <c r="DO1382" s="197"/>
      <c r="DP1382" s="197"/>
      <c r="DQ1382" s="197"/>
      <c r="DR1382" s="197"/>
      <c r="DS1382" s="197"/>
      <c r="DT1382" s="197"/>
      <c r="DU1382" s="197"/>
      <c r="DV1382" s="197"/>
      <c r="DW1382" s="197"/>
      <c r="DX1382" s="197"/>
      <c r="DY1382" s="197"/>
      <c r="DZ1382" s="197"/>
      <c r="EA1382" s="84"/>
      <c r="EB1382" s="84"/>
      <c r="EC1382" s="84"/>
    </row>
    <row r="1383" spans="1:133" s="76" customFormat="1" ht="17" x14ac:dyDescent="0.2">
      <c r="A1383" s="100" t="str">
        <f>CONCATENATE(E1383," ",F1383)</f>
        <v xml:space="preserve">Lepus </v>
      </c>
      <c r="B1383" s="69" t="s">
        <v>2010</v>
      </c>
      <c r="C1383" s="69" t="s">
        <v>1617</v>
      </c>
      <c r="D1383" s="69" t="s">
        <v>2341</v>
      </c>
      <c r="E1383" s="106" t="s">
        <v>1618</v>
      </c>
      <c r="F1383" s="106"/>
      <c r="G1383" s="69">
        <v>908</v>
      </c>
      <c r="H1383" s="69">
        <v>4093</v>
      </c>
      <c r="I1383" s="69" t="s">
        <v>100</v>
      </c>
      <c r="J1383" s="8" t="s">
        <v>391</v>
      </c>
      <c r="K1383" s="69" t="s">
        <v>470</v>
      </c>
      <c r="L1383" s="175" t="s">
        <v>1413</v>
      </c>
      <c r="M1383" s="99"/>
      <c r="N1383" s="107"/>
      <c r="O1383" s="107"/>
      <c r="P1383" s="69"/>
      <c r="Q1383" s="69" t="s">
        <v>207</v>
      </c>
      <c r="R1383" s="69" t="s">
        <v>2363</v>
      </c>
      <c r="S1383" s="69"/>
      <c r="T1383" s="69" t="s">
        <v>171</v>
      </c>
      <c r="U1383" s="63" t="s">
        <v>13</v>
      </c>
      <c r="V1383" s="63"/>
      <c r="W1383" s="105"/>
      <c r="X1383" s="61">
        <v>4.12</v>
      </c>
      <c r="Y1383" s="61">
        <v>3.75</v>
      </c>
      <c r="Z1383" s="63"/>
      <c r="AA1383" s="137"/>
      <c r="AB1383" s="135"/>
      <c r="AC1383" s="105"/>
      <c r="AD1383" s="9" t="s">
        <v>2016</v>
      </c>
      <c r="AE1383" s="192"/>
      <c r="AF1383" s="192"/>
      <c r="AG1383" s="196"/>
      <c r="AH1383" s="196"/>
      <c r="AI1383" s="196"/>
      <c r="AJ1383" s="196"/>
      <c r="AK1383" s="196"/>
      <c r="AL1383" s="196"/>
      <c r="AM1383" s="196"/>
      <c r="AN1383" s="196"/>
      <c r="AO1383" s="196"/>
      <c r="AP1383" s="196"/>
      <c r="AQ1383" s="196"/>
      <c r="AR1383" s="196"/>
      <c r="AS1383" s="196"/>
      <c r="AT1383" s="196"/>
      <c r="AU1383" s="196"/>
      <c r="AV1383" s="196"/>
      <c r="AW1383" s="196"/>
      <c r="AX1383" s="196"/>
      <c r="AY1383" s="196"/>
      <c r="AZ1383" s="196"/>
      <c r="BA1383" s="196"/>
      <c r="BB1383" s="196"/>
      <c r="BC1383" s="196"/>
      <c r="BD1383" s="196"/>
      <c r="BE1383" s="196"/>
      <c r="BF1383" s="196"/>
      <c r="BG1383" s="196"/>
      <c r="BH1383" s="196"/>
      <c r="BI1383" s="196"/>
      <c r="BJ1383" s="196"/>
      <c r="BK1383" s="197"/>
      <c r="BL1383" s="197"/>
      <c r="BM1383" s="197"/>
      <c r="BN1383" s="197"/>
      <c r="BO1383" s="197"/>
      <c r="BP1383" s="197"/>
      <c r="BQ1383" s="197"/>
      <c r="BR1383" s="197"/>
      <c r="BS1383" s="197"/>
      <c r="BT1383" s="197"/>
      <c r="BU1383" s="197"/>
      <c r="BV1383" s="197"/>
      <c r="BW1383" s="197"/>
      <c r="BX1383" s="197"/>
      <c r="BY1383" s="197"/>
      <c r="BZ1383" s="197"/>
      <c r="CA1383" s="197"/>
      <c r="CB1383" s="197"/>
      <c r="CC1383" s="197"/>
      <c r="CD1383" s="197"/>
      <c r="CE1383" s="197"/>
      <c r="CF1383" s="197"/>
      <c r="CG1383" s="197"/>
      <c r="CH1383" s="197"/>
      <c r="CI1383" s="197"/>
      <c r="CJ1383" s="197"/>
      <c r="CK1383" s="197"/>
      <c r="CL1383" s="197"/>
      <c r="CM1383" s="197"/>
      <c r="CN1383" s="197"/>
      <c r="CO1383" s="197"/>
      <c r="CP1383" s="197"/>
      <c r="CQ1383" s="197"/>
      <c r="CR1383" s="197"/>
      <c r="CS1383" s="197"/>
      <c r="CT1383" s="197"/>
      <c r="CU1383" s="197"/>
      <c r="CV1383" s="197"/>
      <c r="CW1383" s="197"/>
      <c r="CX1383" s="197"/>
      <c r="CY1383" s="197"/>
      <c r="CZ1383" s="197"/>
      <c r="DA1383" s="197"/>
      <c r="DB1383" s="197"/>
      <c r="DC1383" s="197"/>
      <c r="DD1383" s="197"/>
      <c r="DE1383" s="197"/>
      <c r="DF1383" s="197"/>
      <c r="DG1383" s="197"/>
      <c r="DH1383" s="197"/>
      <c r="DI1383" s="197"/>
      <c r="DJ1383" s="197"/>
      <c r="DK1383" s="197"/>
      <c r="DL1383" s="197"/>
      <c r="DM1383" s="197"/>
      <c r="DN1383" s="197"/>
      <c r="DO1383" s="197"/>
      <c r="DP1383" s="197"/>
      <c r="DQ1383" s="197"/>
      <c r="DR1383" s="197"/>
      <c r="DS1383" s="197"/>
      <c r="DT1383" s="197"/>
      <c r="DU1383" s="197"/>
      <c r="DV1383" s="197"/>
      <c r="DW1383" s="197"/>
      <c r="DX1383" s="197"/>
      <c r="DY1383" s="197"/>
      <c r="DZ1383" s="197"/>
      <c r="EA1383" s="84"/>
      <c r="EB1383" s="84"/>
      <c r="EC1383" s="84"/>
    </row>
    <row r="1384" spans="1:133" s="76" customFormat="1" ht="17" x14ac:dyDescent="0.2">
      <c r="A1384" s="100" t="str">
        <f>CONCATENATE(E1384," ",F1384)</f>
        <v xml:space="preserve">Lepus </v>
      </c>
      <c r="B1384" s="69" t="s">
        <v>2010</v>
      </c>
      <c r="C1384" s="69" t="s">
        <v>1617</v>
      </c>
      <c r="D1384" s="69" t="s">
        <v>2341</v>
      </c>
      <c r="E1384" s="106" t="s">
        <v>1618</v>
      </c>
      <c r="F1384" s="106"/>
      <c r="G1384" s="69">
        <v>908</v>
      </c>
      <c r="H1384" s="69">
        <v>4096</v>
      </c>
      <c r="I1384" s="69" t="s">
        <v>100</v>
      </c>
      <c r="J1384" s="8" t="s">
        <v>391</v>
      </c>
      <c r="K1384" s="69" t="s">
        <v>470</v>
      </c>
      <c r="L1384" s="175" t="s">
        <v>1413</v>
      </c>
      <c r="M1384" s="99"/>
      <c r="N1384" s="107"/>
      <c r="O1384" s="107"/>
      <c r="P1384" s="69"/>
      <c r="Q1384" s="69" t="s">
        <v>207</v>
      </c>
      <c r="R1384" s="69" t="s">
        <v>2363</v>
      </c>
      <c r="S1384" s="69"/>
      <c r="T1384" s="69" t="s">
        <v>171</v>
      </c>
      <c r="U1384" s="63" t="s">
        <v>13</v>
      </c>
      <c r="V1384" s="63"/>
      <c r="W1384" s="105"/>
      <c r="X1384" s="61">
        <v>4.2</v>
      </c>
      <c r="Y1384" s="61">
        <v>4</v>
      </c>
      <c r="Z1384" s="63"/>
      <c r="AA1384" s="137"/>
      <c r="AB1384" s="135"/>
      <c r="AC1384" s="105"/>
      <c r="AD1384" s="9" t="s">
        <v>2016</v>
      </c>
      <c r="AE1384" s="192"/>
      <c r="AF1384" s="192"/>
      <c r="AG1384" s="196"/>
      <c r="AH1384" s="196"/>
      <c r="AI1384" s="196"/>
      <c r="AJ1384" s="196"/>
      <c r="AK1384" s="196"/>
      <c r="AL1384" s="196"/>
      <c r="AM1384" s="196"/>
      <c r="AN1384" s="196"/>
      <c r="AO1384" s="196"/>
      <c r="AP1384" s="196"/>
      <c r="AQ1384" s="196"/>
      <c r="AR1384" s="196"/>
      <c r="AS1384" s="196"/>
      <c r="AT1384" s="196"/>
      <c r="AU1384" s="196"/>
      <c r="AV1384" s="196"/>
      <c r="AW1384" s="196"/>
      <c r="AX1384" s="196"/>
      <c r="AY1384" s="196"/>
      <c r="AZ1384" s="196"/>
      <c r="BA1384" s="196"/>
      <c r="BB1384" s="196"/>
      <c r="BC1384" s="196"/>
      <c r="BD1384" s="196"/>
      <c r="BE1384" s="196"/>
      <c r="BF1384" s="196"/>
      <c r="BG1384" s="196"/>
      <c r="BH1384" s="196"/>
      <c r="BI1384" s="196"/>
      <c r="BJ1384" s="196"/>
      <c r="BK1384" s="197"/>
      <c r="BL1384" s="197"/>
      <c r="BM1384" s="197"/>
      <c r="BN1384" s="197"/>
      <c r="BO1384" s="197"/>
      <c r="BP1384" s="197"/>
      <c r="BQ1384" s="197"/>
      <c r="BR1384" s="197"/>
      <c r="BS1384" s="197"/>
      <c r="BT1384" s="197"/>
      <c r="BU1384" s="197"/>
      <c r="BV1384" s="197"/>
      <c r="BW1384" s="197"/>
      <c r="BX1384" s="197"/>
      <c r="BY1384" s="197"/>
      <c r="BZ1384" s="197"/>
      <c r="CA1384" s="197"/>
      <c r="CB1384" s="197"/>
      <c r="CC1384" s="197"/>
      <c r="CD1384" s="197"/>
      <c r="CE1384" s="197"/>
      <c r="CF1384" s="197"/>
      <c r="CG1384" s="197"/>
      <c r="CH1384" s="197"/>
      <c r="CI1384" s="197"/>
      <c r="CJ1384" s="197"/>
      <c r="CK1384" s="197"/>
      <c r="CL1384" s="197"/>
      <c r="CM1384" s="197"/>
      <c r="CN1384" s="197"/>
      <c r="CO1384" s="197"/>
      <c r="CP1384" s="197"/>
      <c r="CQ1384" s="197"/>
      <c r="CR1384" s="197"/>
      <c r="CS1384" s="197"/>
      <c r="CT1384" s="197"/>
      <c r="CU1384" s="197"/>
      <c r="CV1384" s="197"/>
      <c r="CW1384" s="197"/>
      <c r="CX1384" s="197"/>
      <c r="CY1384" s="197"/>
      <c r="CZ1384" s="197"/>
      <c r="DA1384" s="197"/>
      <c r="DB1384" s="197"/>
      <c r="DC1384" s="197"/>
      <c r="DD1384" s="197"/>
      <c r="DE1384" s="197"/>
      <c r="DF1384" s="197"/>
      <c r="DG1384" s="197"/>
      <c r="DH1384" s="197"/>
      <c r="DI1384" s="197"/>
      <c r="DJ1384" s="197"/>
      <c r="DK1384" s="197"/>
      <c r="DL1384" s="197"/>
      <c r="DM1384" s="197"/>
      <c r="DN1384" s="197"/>
      <c r="DO1384" s="197"/>
      <c r="DP1384" s="197"/>
      <c r="DQ1384" s="197"/>
      <c r="DR1384" s="197"/>
      <c r="DS1384" s="197"/>
      <c r="DT1384" s="197"/>
      <c r="DU1384" s="197"/>
      <c r="DV1384" s="197"/>
      <c r="DW1384" s="197"/>
      <c r="DX1384" s="197"/>
      <c r="DY1384" s="197"/>
      <c r="DZ1384" s="197"/>
      <c r="EA1384" s="84"/>
      <c r="EB1384" s="84"/>
      <c r="EC1384" s="84"/>
    </row>
    <row r="1385" spans="1:133" s="76" customFormat="1" ht="17" x14ac:dyDescent="0.2">
      <c r="A1385" s="100" t="str">
        <f>CONCATENATE(E1385," ",F1385)</f>
        <v xml:space="preserve">Lepus </v>
      </c>
      <c r="B1385" s="69" t="s">
        <v>2010</v>
      </c>
      <c r="C1385" s="69" t="s">
        <v>1617</v>
      </c>
      <c r="D1385" s="69" t="s">
        <v>2341</v>
      </c>
      <c r="E1385" s="106" t="s">
        <v>1618</v>
      </c>
      <c r="F1385" s="106"/>
      <c r="G1385" s="69">
        <v>908</v>
      </c>
      <c r="H1385" s="69">
        <v>4085</v>
      </c>
      <c r="I1385" s="69" t="s">
        <v>100</v>
      </c>
      <c r="J1385" s="8" t="s">
        <v>391</v>
      </c>
      <c r="K1385" s="69" t="s">
        <v>470</v>
      </c>
      <c r="L1385" s="175" t="s">
        <v>1413</v>
      </c>
      <c r="M1385" s="99"/>
      <c r="N1385" s="107"/>
      <c r="O1385" s="107"/>
      <c r="P1385" s="69"/>
      <c r="Q1385" s="69" t="s">
        <v>207</v>
      </c>
      <c r="R1385" s="69" t="s">
        <v>2363</v>
      </c>
      <c r="S1385" s="69"/>
      <c r="T1385" s="69" t="s">
        <v>171</v>
      </c>
      <c r="U1385" s="63" t="s">
        <v>13</v>
      </c>
      <c r="V1385" s="63"/>
      <c r="W1385" s="105"/>
      <c r="X1385" s="61">
        <v>3.55</v>
      </c>
      <c r="Y1385" s="61">
        <v>3.54</v>
      </c>
      <c r="Z1385" s="63"/>
      <c r="AA1385" s="137"/>
      <c r="AB1385" s="135"/>
      <c r="AC1385" s="105"/>
      <c r="AD1385" s="9" t="s">
        <v>2017</v>
      </c>
      <c r="AE1385" s="192"/>
      <c r="AF1385" s="192"/>
      <c r="AG1385" s="196"/>
      <c r="AH1385" s="196"/>
      <c r="AI1385" s="196"/>
      <c r="AJ1385" s="196"/>
      <c r="AK1385" s="196"/>
      <c r="AL1385" s="196"/>
      <c r="AM1385" s="196"/>
      <c r="AN1385" s="196"/>
      <c r="AO1385" s="196"/>
      <c r="AP1385" s="196"/>
      <c r="AQ1385" s="196"/>
      <c r="AR1385" s="196"/>
      <c r="AS1385" s="196"/>
      <c r="AT1385" s="196"/>
      <c r="AU1385" s="196"/>
      <c r="AV1385" s="196"/>
      <c r="AW1385" s="196"/>
      <c r="AX1385" s="196"/>
      <c r="AY1385" s="196"/>
      <c r="AZ1385" s="196"/>
      <c r="BA1385" s="196"/>
      <c r="BB1385" s="196"/>
      <c r="BC1385" s="196"/>
      <c r="BD1385" s="196"/>
      <c r="BE1385" s="196"/>
      <c r="BF1385" s="196"/>
      <c r="BG1385" s="196"/>
      <c r="BH1385" s="196"/>
      <c r="BI1385" s="196"/>
      <c r="BJ1385" s="196"/>
      <c r="BK1385" s="197"/>
      <c r="BL1385" s="197"/>
      <c r="BM1385" s="197"/>
      <c r="BN1385" s="197"/>
      <c r="BO1385" s="197"/>
      <c r="BP1385" s="197"/>
      <c r="BQ1385" s="197"/>
      <c r="BR1385" s="197"/>
      <c r="BS1385" s="197"/>
      <c r="BT1385" s="197"/>
      <c r="BU1385" s="197"/>
      <c r="BV1385" s="197"/>
      <c r="BW1385" s="197"/>
      <c r="BX1385" s="197"/>
      <c r="BY1385" s="197"/>
      <c r="BZ1385" s="197"/>
      <c r="CA1385" s="197"/>
      <c r="CB1385" s="197"/>
      <c r="CC1385" s="197"/>
      <c r="CD1385" s="197"/>
      <c r="CE1385" s="197"/>
      <c r="CF1385" s="197"/>
      <c r="CG1385" s="197"/>
      <c r="CH1385" s="197"/>
      <c r="CI1385" s="197"/>
      <c r="CJ1385" s="197"/>
      <c r="CK1385" s="197"/>
      <c r="CL1385" s="197"/>
      <c r="CM1385" s="197"/>
      <c r="CN1385" s="197"/>
      <c r="CO1385" s="197"/>
      <c r="CP1385" s="197"/>
      <c r="CQ1385" s="197"/>
      <c r="CR1385" s="197"/>
      <c r="CS1385" s="197"/>
      <c r="CT1385" s="197"/>
      <c r="CU1385" s="197"/>
      <c r="CV1385" s="197"/>
      <c r="CW1385" s="197"/>
      <c r="CX1385" s="197"/>
      <c r="CY1385" s="197"/>
      <c r="CZ1385" s="197"/>
      <c r="DA1385" s="197"/>
      <c r="DB1385" s="197"/>
      <c r="DC1385" s="197"/>
      <c r="DD1385" s="197"/>
      <c r="DE1385" s="197"/>
      <c r="DF1385" s="197"/>
      <c r="DG1385" s="197"/>
      <c r="DH1385" s="197"/>
      <c r="DI1385" s="197"/>
      <c r="DJ1385" s="197"/>
      <c r="DK1385" s="197"/>
      <c r="DL1385" s="197"/>
      <c r="DM1385" s="197"/>
      <c r="DN1385" s="197"/>
      <c r="DO1385" s="197"/>
      <c r="DP1385" s="197"/>
      <c r="DQ1385" s="197"/>
      <c r="DR1385" s="197"/>
      <c r="DS1385" s="197"/>
      <c r="DT1385" s="197"/>
      <c r="DU1385" s="197"/>
      <c r="DV1385" s="197"/>
      <c r="DW1385" s="197"/>
      <c r="DX1385" s="197"/>
      <c r="DY1385" s="197"/>
      <c r="DZ1385" s="197"/>
      <c r="EA1385" s="84"/>
      <c r="EB1385" s="84"/>
      <c r="EC1385" s="84"/>
    </row>
    <row r="1386" spans="1:133" s="76" customFormat="1" ht="17" x14ac:dyDescent="0.2">
      <c r="A1386" s="100" t="str">
        <f>CONCATENATE(E1386," ",F1386)</f>
        <v xml:space="preserve">Lepus </v>
      </c>
      <c r="B1386" s="69" t="s">
        <v>2010</v>
      </c>
      <c r="C1386" s="69" t="s">
        <v>1617</v>
      </c>
      <c r="D1386" s="69" t="s">
        <v>2341</v>
      </c>
      <c r="E1386" s="106" t="s">
        <v>1618</v>
      </c>
      <c r="F1386" s="106"/>
      <c r="G1386" s="69">
        <v>908</v>
      </c>
      <c r="H1386" s="69">
        <v>4396</v>
      </c>
      <c r="I1386" s="69" t="s">
        <v>100</v>
      </c>
      <c r="J1386" s="8" t="s">
        <v>391</v>
      </c>
      <c r="K1386" s="69" t="s">
        <v>470</v>
      </c>
      <c r="L1386" s="175" t="s">
        <v>1413</v>
      </c>
      <c r="M1386" s="99"/>
      <c r="N1386" s="107"/>
      <c r="O1386" s="107"/>
      <c r="P1386" s="69"/>
      <c r="Q1386" s="69" t="s">
        <v>207</v>
      </c>
      <c r="R1386" s="69" t="s">
        <v>2363</v>
      </c>
      <c r="S1386" s="69"/>
      <c r="T1386" s="69" t="s">
        <v>171</v>
      </c>
      <c r="U1386" s="63" t="s">
        <v>13</v>
      </c>
      <c r="V1386" s="63"/>
      <c r="W1386" s="105"/>
      <c r="X1386" s="61">
        <v>2.65</v>
      </c>
      <c r="Y1386" s="61">
        <v>3.1</v>
      </c>
      <c r="Z1386" s="63"/>
      <c r="AA1386" s="137"/>
      <c r="AB1386" s="135"/>
      <c r="AC1386" s="105"/>
      <c r="AD1386" s="9" t="s">
        <v>2016</v>
      </c>
      <c r="AE1386" s="192"/>
      <c r="AF1386" s="192"/>
      <c r="AG1386" s="196"/>
      <c r="AH1386" s="196"/>
      <c r="AI1386" s="196"/>
      <c r="AJ1386" s="196"/>
      <c r="AK1386" s="196"/>
      <c r="AL1386" s="196"/>
      <c r="AM1386" s="196"/>
      <c r="AN1386" s="196"/>
      <c r="AO1386" s="196"/>
      <c r="AP1386" s="196"/>
      <c r="AQ1386" s="196"/>
      <c r="AR1386" s="196"/>
      <c r="AS1386" s="196"/>
      <c r="AT1386" s="196"/>
      <c r="AU1386" s="196"/>
      <c r="AV1386" s="196"/>
      <c r="AW1386" s="196"/>
      <c r="AX1386" s="196"/>
      <c r="AY1386" s="196"/>
      <c r="AZ1386" s="196"/>
      <c r="BA1386" s="196"/>
      <c r="BB1386" s="196"/>
      <c r="BC1386" s="196"/>
      <c r="BD1386" s="196"/>
      <c r="BE1386" s="196"/>
      <c r="BF1386" s="196"/>
      <c r="BG1386" s="196"/>
      <c r="BH1386" s="196"/>
      <c r="BI1386" s="196"/>
      <c r="BJ1386" s="196"/>
      <c r="BK1386" s="197"/>
      <c r="BL1386" s="197"/>
      <c r="BM1386" s="197"/>
      <c r="BN1386" s="197"/>
      <c r="BO1386" s="197"/>
      <c r="BP1386" s="197"/>
      <c r="BQ1386" s="197"/>
      <c r="BR1386" s="197"/>
      <c r="BS1386" s="197"/>
      <c r="BT1386" s="197"/>
      <c r="BU1386" s="197"/>
      <c r="BV1386" s="197"/>
      <c r="BW1386" s="197"/>
      <c r="BX1386" s="197"/>
      <c r="BY1386" s="197"/>
      <c r="BZ1386" s="197"/>
      <c r="CA1386" s="197"/>
      <c r="CB1386" s="197"/>
      <c r="CC1386" s="197"/>
      <c r="CD1386" s="197"/>
      <c r="CE1386" s="197"/>
      <c r="CF1386" s="197"/>
      <c r="CG1386" s="197"/>
      <c r="CH1386" s="197"/>
      <c r="CI1386" s="197"/>
      <c r="CJ1386" s="197"/>
      <c r="CK1386" s="197"/>
      <c r="CL1386" s="197"/>
      <c r="CM1386" s="197"/>
      <c r="CN1386" s="197"/>
      <c r="CO1386" s="197"/>
      <c r="CP1386" s="197"/>
      <c r="CQ1386" s="197"/>
      <c r="CR1386" s="197"/>
      <c r="CS1386" s="197"/>
      <c r="CT1386" s="197"/>
      <c r="CU1386" s="197"/>
      <c r="CV1386" s="197"/>
      <c r="CW1386" s="197"/>
      <c r="CX1386" s="197"/>
      <c r="CY1386" s="197"/>
      <c r="CZ1386" s="197"/>
      <c r="DA1386" s="197"/>
      <c r="DB1386" s="197"/>
      <c r="DC1386" s="197"/>
      <c r="DD1386" s="197"/>
      <c r="DE1386" s="197"/>
      <c r="DF1386" s="197"/>
      <c r="DG1386" s="197"/>
      <c r="DH1386" s="197"/>
      <c r="DI1386" s="197"/>
      <c r="DJ1386" s="197"/>
      <c r="DK1386" s="197"/>
      <c r="DL1386" s="197"/>
      <c r="DM1386" s="197"/>
      <c r="DN1386" s="197"/>
      <c r="DO1386" s="197"/>
      <c r="DP1386" s="197"/>
      <c r="DQ1386" s="197"/>
      <c r="DR1386" s="197"/>
      <c r="DS1386" s="197"/>
      <c r="DT1386" s="197"/>
      <c r="DU1386" s="197"/>
      <c r="DV1386" s="197"/>
      <c r="DW1386" s="197"/>
      <c r="DX1386" s="197"/>
      <c r="DY1386" s="197"/>
      <c r="DZ1386" s="197"/>
      <c r="EA1386" s="84"/>
      <c r="EB1386" s="84"/>
      <c r="EC1386" s="84"/>
    </row>
    <row r="1387" spans="1:133" s="76" customFormat="1" ht="17" x14ac:dyDescent="0.2">
      <c r="A1387" s="100" t="str">
        <f>CONCATENATE(E1387," ",F1387)</f>
        <v xml:space="preserve">Lepus </v>
      </c>
      <c r="B1387" s="69" t="s">
        <v>2010</v>
      </c>
      <c r="C1387" s="69" t="s">
        <v>1617</v>
      </c>
      <c r="D1387" s="69" t="s">
        <v>2341</v>
      </c>
      <c r="E1387" s="106" t="s">
        <v>1618</v>
      </c>
      <c r="F1387" s="106"/>
      <c r="G1387" s="69">
        <v>908</v>
      </c>
      <c r="H1387" s="69">
        <v>4397</v>
      </c>
      <c r="I1387" s="69" t="s">
        <v>100</v>
      </c>
      <c r="J1387" s="8" t="s">
        <v>391</v>
      </c>
      <c r="K1387" s="69" t="s">
        <v>470</v>
      </c>
      <c r="L1387" s="175" t="s">
        <v>1413</v>
      </c>
      <c r="M1387" s="99"/>
      <c r="N1387" s="107"/>
      <c r="O1387" s="107"/>
      <c r="P1387" s="69"/>
      <c r="Q1387" s="69" t="s">
        <v>207</v>
      </c>
      <c r="R1387" s="69" t="s">
        <v>2363</v>
      </c>
      <c r="S1387" s="69"/>
      <c r="T1387" s="69" t="s">
        <v>171</v>
      </c>
      <c r="U1387" s="63" t="s">
        <v>13</v>
      </c>
      <c r="V1387" s="63"/>
      <c r="W1387" s="105"/>
      <c r="X1387" s="61">
        <v>3.65</v>
      </c>
      <c r="Y1387" s="61">
        <v>3.16</v>
      </c>
      <c r="Z1387" s="63"/>
      <c r="AA1387" s="137"/>
      <c r="AB1387" s="135"/>
      <c r="AC1387" s="105"/>
      <c r="AD1387" s="9" t="s">
        <v>2017</v>
      </c>
      <c r="AE1387" s="192"/>
      <c r="AF1387" s="192"/>
      <c r="AG1387" s="196"/>
      <c r="AH1387" s="196"/>
      <c r="AI1387" s="196"/>
      <c r="AJ1387" s="196"/>
      <c r="AK1387" s="196"/>
      <c r="AL1387" s="196"/>
      <c r="AM1387" s="196"/>
      <c r="AN1387" s="196"/>
      <c r="AO1387" s="196"/>
      <c r="AP1387" s="196"/>
      <c r="AQ1387" s="196"/>
      <c r="AR1387" s="196"/>
      <c r="AS1387" s="196"/>
      <c r="AT1387" s="196"/>
      <c r="AU1387" s="196"/>
      <c r="AV1387" s="196"/>
      <c r="AW1387" s="196"/>
      <c r="AX1387" s="196"/>
      <c r="AY1387" s="196"/>
      <c r="AZ1387" s="196"/>
      <c r="BA1387" s="196"/>
      <c r="BB1387" s="196"/>
      <c r="BC1387" s="196"/>
      <c r="BD1387" s="196"/>
      <c r="BE1387" s="196"/>
      <c r="BF1387" s="196"/>
      <c r="BG1387" s="196"/>
      <c r="BH1387" s="196"/>
      <c r="BI1387" s="196"/>
      <c r="BJ1387" s="196"/>
      <c r="BK1387" s="197"/>
      <c r="BL1387" s="197"/>
      <c r="BM1387" s="197"/>
      <c r="BN1387" s="197"/>
      <c r="BO1387" s="197"/>
      <c r="BP1387" s="197"/>
      <c r="BQ1387" s="197"/>
      <c r="BR1387" s="197"/>
      <c r="BS1387" s="197"/>
      <c r="BT1387" s="197"/>
      <c r="BU1387" s="197"/>
      <c r="BV1387" s="197"/>
      <c r="BW1387" s="197"/>
      <c r="BX1387" s="197"/>
      <c r="BY1387" s="197"/>
      <c r="BZ1387" s="197"/>
      <c r="CA1387" s="197"/>
      <c r="CB1387" s="197"/>
      <c r="CC1387" s="197"/>
      <c r="CD1387" s="197"/>
      <c r="CE1387" s="197"/>
      <c r="CF1387" s="197"/>
      <c r="CG1387" s="197"/>
      <c r="CH1387" s="197"/>
      <c r="CI1387" s="197"/>
      <c r="CJ1387" s="197"/>
      <c r="CK1387" s="197"/>
      <c r="CL1387" s="197"/>
      <c r="CM1387" s="197"/>
      <c r="CN1387" s="197"/>
      <c r="CO1387" s="197"/>
      <c r="CP1387" s="197"/>
      <c r="CQ1387" s="197"/>
      <c r="CR1387" s="197"/>
      <c r="CS1387" s="197"/>
      <c r="CT1387" s="197"/>
      <c r="CU1387" s="197"/>
      <c r="CV1387" s="197"/>
      <c r="CW1387" s="197"/>
      <c r="CX1387" s="197"/>
      <c r="CY1387" s="197"/>
      <c r="CZ1387" s="197"/>
      <c r="DA1387" s="197"/>
      <c r="DB1387" s="197"/>
      <c r="DC1387" s="197"/>
      <c r="DD1387" s="197"/>
      <c r="DE1387" s="197"/>
      <c r="DF1387" s="197"/>
      <c r="DG1387" s="197"/>
      <c r="DH1387" s="197"/>
      <c r="DI1387" s="197"/>
      <c r="DJ1387" s="197"/>
      <c r="DK1387" s="197"/>
      <c r="DL1387" s="197"/>
      <c r="DM1387" s="197"/>
      <c r="DN1387" s="197"/>
      <c r="DO1387" s="197"/>
      <c r="DP1387" s="197"/>
      <c r="DQ1387" s="197"/>
      <c r="DR1387" s="197"/>
      <c r="DS1387" s="197"/>
      <c r="DT1387" s="197"/>
      <c r="DU1387" s="197"/>
      <c r="DV1387" s="197"/>
      <c r="DW1387" s="197"/>
      <c r="DX1387" s="197"/>
      <c r="DY1387" s="197"/>
      <c r="DZ1387" s="197"/>
      <c r="EA1387" s="84"/>
      <c r="EB1387" s="84"/>
      <c r="EC1387" s="84"/>
    </row>
    <row r="1388" spans="1:133" s="76" customFormat="1" ht="17" x14ac:dyDescent="0.2">
      <c r="A1388" s="100" t="str">
        <f>CONCATENATE(E1388," ",F1388)</f>
        <v xml:space="preserve">Lepus </v>
      </c>
      <c r="B1388" s="69" t="s">
        <v>2010</v>
      </c>
      <c r="C1388" s="69" t="s">
        <v>1617</v>
      </c>
      <c r="D1388" s="69" t="s">
        <v>2341</v>
      </c>
      <c r="E1388" s="106" t="s">
        <v>1618</v>
      </c>
      <c r="F1388" s="106"/>
      <c r="G1388" s="69">
        <v>908</v>
      </c>
      <c r="H1388" s="69">
        <v>3685</v>
      </c>
      <c r="I1388" s="69" t="s">
        <v>100</v>
      </c>
      <c r="J1388" s="8" t="s">
        <v>391</v>
      </c>
      <c r="K1388" s="69" t="s">
        <v>470</v>
      </c>
      <c r="L1388" s="175" t="s">
        <v>110</v>
      </c>
      <c r="M1388" s="99"/>
      <c r="N1388" s="107"/>
      <c r="O1388" s="107"/>
      <c r="P1388" s="69"/>
      <c r="Q1388" s="69" t="s">
        <v>207</v>
      </c>
      <c r="R1388" s="69" t="s">
        <v>2363</v>
      </c>
      <c r="S1388" s="69"/>
      <c r="T1388" s="69" t="s">
        <v>171</v>
      </c>
      <c r="U1388" s="63" t="s">
        <v>13</v>
      </c>
      <c r="V1388" s="63"/>
      <c r="W1388" s="105"/>
      <c r="X1388" s="61">
        <v>3.28</v>
      </c>
      <c r="Y1388" s="61">
        <v>3.49</v>
      </c>
      <c r="Z1388" s="63"/>
      <c r="AA1388" s="137"/>
      <c r="AB1388" s="135"/>
      <c r="AC1388" s="105"/>
      <c r="AD1388" s="9" t="s">
        <v>2018</v>
      </c>
      <c r="AE1388" s="192"/>
      <c r="AF1388" s="192"/>
      <c r="AG1388" s="196"/>
      <c r="AH1388" s="196"/>
      <c r="AI1388" s="196"/>
      <c r="AJ1388" s="196"/>
      <c r="AK1388" s="196"/>
      <c r="AL1388" s="196"/>
      <c r="AM1388" s="196"/>
      <c r="AN1388" s="196"/>
      <c r="AO1388" s="196"/>
      <c r="AP1388" s="196"/>
      <c r="AQ1388" s="196"/>
      <c r="AR1388" s="196"/>
      <c r="AS1388" s="196"/>
      <c r="AT1388" s="196"/>
      <c r="AU1388" s="196"/>
      <c r="AV1388" s="196"/>
      <c r="AW1388" s="196"/>
      <c r="AX1388" s="196"/>
      <c r="AY1388" s="196"/>
      <c r="AZ1388" s="196"/>
      <c r="BA1388" s="196"/>
      <c r="BB1388" s="196"/>
      <c r="BC1388" s="196"/>
      <c r="BD1388" s="196"/>
      <c r="BE1388" s="196"/>
      <c r="BF1388" s="196"/>
      <c r="BG1388" s="196"/>
      <c r="BH1388" s="196"/>
      <c r="BI1388" s="196"/>
      <c r="BJ1388" s="196"/>
      <c r="BK1388" s="197"/>
      <c r="BL1388" s="197"/>
      <c r="BM1388" s="197"/>
      <c r="BN1388" s="197"/>
      <c r="BO1388" s="197"/>
      <c r="BP1388" s="197"/>
      <c r="BQ1388" s="197"/>
      <c r="BR1388" s="197"/>
      <c r="BS1388" s="197"/>
      <c r="BT1388" s="197"/>
      <c r="BU1388" s="197"/>
      <c r="BV1388" s="197"/>
      <c r="BW1388" s="197"/>
      <c r="BX1388" s="197"/>
      <c r="BY1388" s="197"/>
      <c r="BZ1388" s="197"/>
      <c r="CA1388" s="197"/>
      <c r="CB1388" s="197"/>
      <c r="CC1388" s="197"/>
      <c r="CD1388" s="197"/>
      <c r="CE1388" s="197"/>
      <c r="CF1388" s="197"/>
      <c r="CG1388" s="197"/>
      <c r="CH1388" s="197"/>
      <c r="CI1388" s="197"/>
      <c r="CJ1388" s="197"/>
      <c r="CK1388" s="197"/>
      <c r="CL1388" s="197"/>
      <c r="CM1388" s="197"/>
      <c r="CN1388" s="197"/>
      <c r="CO1388" s="197"/>
      <c r="CP1388" s="197"/>
      <c r="CQ1388" s="197"/>
      <c r="CR1388" s="197"/>
      <c r="CS1388" s="197"/>
      <c r="CT1388" s="197"/>
      <c r="CU1388" s="197"/>
      <c r="CV1388" s="197"/>
      <c r="CW1388" s="197"/>
      <c r="CX1388" s="197"/>
      <c r="CY1388" s="197"/>
      <c r="CZ1388" s="197"/>
      <c r="DA1388" s="197"/>
      <c r="DB1388" s="197"/>
      <c r="DC1388" s="197"/>
      <c r="DD1388" s="197"/>
      <c r="DE1388" s="197"/>
      <c r="DF1388" s="197"/>
      <c r="DG1388" s="197"/>
      <c r="DH1388" s="197"/>
      <c r="DI1388" s="197"/>
      <c r="DJ1388" s="197"/>
      <c r="DK1388" s="197"/>
      <c r="DL1388" s="197"/>
      <c r="DM1388" s="197"/>
      <c r="DN1388" s="197"/>
      <c r="DO1388" s="197"/>
      <c r="DP1388" s="197"/>
      <c r="DQ1388" s="197"/>
      <c r="DR1388" s="197"/>
      <c r="DS1388" s="197"/>
      <c r="DT1388" s="197"/>
      <c r="DU1388" s="197"/>
      <c r="DV1388" s="197"/>
      <c r="DW1388" s="197"/>
      <c r="DX1388" s="197"/>
      <c r="DY1388" s="197"/>
      <c r="DZ1388" s="197"/>
      <c r="EA1388" s="84"/>
      <c r="EB1388" s="84"/>
      <c r="EC1388" s="84"/>
    </row>
    <row r="1389" spans="1:133" s="76" customFormat="1" ht="17" x14ac:dyDescent="0.2">
      <c r="A1389" s="100" t="str">
        <f>CONCATENATE(E1389," ",F1389)</f>
        <v xml:space="preserve">Lepus </v>
      </c>
      <c r="B1389" s="69" t="s">
        <v>2010</v>
      </c>
      <c r="C1389" s="69" t="s">
        <v>1617</v>
      </c>
      <c r="D1389" s="69" t="s">
        <v>2341</v>
      </c>
      <c r="E1389" s="106" t="s">
        <v>1618</v>
      </c>
      <c r="F1389" s="106"/>
      <c r="G1389" s="69">
        <v>908</v>
      </c>
      <c r="H1389" s="69">
        <v>1263</v>
      </c>
      <c r="I1389" s="69" t="s">
        <v>100</v>
      </c>
      <c r="J1389" s="8" t="s">
        <v>391</v>
      </c>
      <c r="K1389" s="69" t="s">
        <v>470</v>
      </c>
      <c r="L1389" s="175" t="s">
        <v>110</v>
      </c>
      <c r="M1389" s="99"/>
      <c r="N1389" s="107"/>
      <c r="O1389" s="107"/>
      <c r="P1389" s="69"/>
      <c r="Q1389" s="69" t="s">
        <v>207</v>
      </c>
      <c r="R1389" s="69" t="s">
        <v>2363</v>
      </c>
      <c r="S1389" s="69"/>
      <c r="T1389" s="69" t="s">
        <v>171</v>
      </c>
      <c r="U1389" s="63" t="s">
        <v>13</v>
      </c>
      <c r="V1389" s="63"/>
      <c r="W1389" s="105"/>
      <c r="X1389" s="61">
        <v>3.24</v>
      </c>
      <c r="Y1389" s="61">
        <v>3.61</v>
      </c>
      <c r="Z1389" s="63"/>
      <c r="AA1389" s="137"/>
      <c r="AB1389" s="135"/>
      <c r="AC1389" s="105"/>
      <c r="AD1389" s="9" t="s">
        <v>2019</v>
      </c>
      <c r="AE1389" s="192"/>
      <c r="AF1389" s="192"/>
      <c r="AG1389" s="196"/>
      <c r="AH1389" s="196"/>
      <c r="AI1389" s="196"/>
      <c r="AJ1389" s="196"/>
      <c r="AK1389" s="196"/>
      <c r="AL1389" s="196"/>
      <c r="AM1389" s="196"/>
      <c r="AN1389" s="196"/>
      <c r="AO1389" s="196"/>
      <c r="AP1389" s="196"/>
      <c r="AQ1389" s="196"/>
      <c r="AR1389" s="196"/>
      <c r="AS1389" s="196"/>
      <c r="AT1389" s="196"/>
      <c r="AU1389" s="196"/>
      <c r="AV1389" s="196"/>
      <c r="AW1389" s="196"/>
      <c r="AX1389" s="196"/>
      <c r="AY1389" s="196"/>
      <c r="AZ1389" s="196"/>
      <c r="BA1389" s="196"/>
      <c r="BB1389" s="196"/>
      <c r="BC1389" s="196"/>
      <c r="BD1389" s="196"/>
      <c r="BE1389" s="196"/>
      <c r="BF1389" s="196"/>
      <c r="BG1389" s="196"/>
      <c r="BH1389" s="196"/>
      <c r="BI1389" s="196"/>
      <c r="BJ1389" s="196"/>
      <c r="BK1389" s="197"/>
      <c r="BL1389" s="197"/>
      <c r="BM1389" s="197"/>
      <c r="BN1389" s="197"/>
      <c r="BO1389" s="197"/>
      <c r="BP1389" s="197"/>
      <c r="BQ1389" s="197"/>
      <c r="BR1389" s="197"/>
      <c r="BS1389" s="197"/>
      <c r="BT1389" s="197"/>
      <c r="BU1389" s="197"/>
      <c r="BV1389" s="197"/>
      <c r="BW1389" s="197"/>
      <c r="BX1389" s="197"/>
      <c r="BY1389" s="197"/>
      <c r="BZ1389" s="197"/>
      <c r="CA1389" s="197"/>
      <c r="CB1389" s="197"/>
      <c r="CC1389" s="197"/>
      <c r="CD1389" s="197"/>
      <c r="CE1389" s="197"/>
      <c r="CF1389" s="197"/>
      <c r="CG1389" s="197"/>
      <c r="CH1389" s="197"/>
      <c r="CI1389" s="197"/>
      <c r="CJ1389" s="197"/>
      <c r="CK1389" s="197"/>
      <c r="CL1389" s="197"/>
      <c r="CM1389" s="197"/>
      <c r="CN1389" s="197"/>
      <c r="CO1389" s="197"/>
      <c r="CP1389" s="197"/>
      <c r="CQ1389" s="197"/>
      <c r="CR1389" s="197"/>
      <c r="CS1389" s="197"/>
      <c r="CT1389" s="197"/>
      <c r="CU1389" s="197"/>
      <c r="CV1389" s="197"/>
      <c r="CW1389" s="197"/>
      <c r="CX1389" s="197"/>
      <c r="CY1389" s="197"/>
      <c r="CZ1389" s="197"/>
      <c r="DA1389" s="197"/>
      <c r="DB1389" s="197"/>
      <c r="DC1389" s="197"/>
      <c r="DD1389" s="197"/>
      <c r="DE1389" s="197"/>
      <c r="DF1389" s="197"/>
      <c r="DG1389" s="197"/>
      <c r="DH1389" s="197"/>
      <c r="DI1389" s="197"/>
      <c r="DJ1389" s="197"/>
      <c r="DK1389" s="197"/>
      <c r="DL1389" s="197"/>
      <c r="DM1389" s="197"/>
      <c r="DN1389" s="197"/>
      <c r="DO1389" s="197"/>
      <c r="DP1389" s="197"/>
      <c r="DQ1389" s="197"/>
      <c r="DR1389" s="197"/>
      <c r="DS1389" s="197"/>
      <c r="DT1389" s="197"/>
      <c r="DU1389" s="197"/>
      <c r="DV1389" s="197"/>
      <c r="DW1389" s="197"/>
      <c r="DX1389" s="197"/>
      <c r="DY1389" s="197"/>
      <c r="DZ1389" s="197"/>
      <c r="EA1389" s="84"/>
      <c r="EB1389" s="84"/>
      <c r="EC1389" s="84"/>
    </row>
    <row r="1390" spans="1:133" s="76" customFormat="1" ht="17" x14ac:dyDescent="0.2">
      <c r="A1390" s="100" t="str">
        <f>CONCATENATE(E1390," ",F1390)</f>
        <v xml:space="preserve">Lepus </v>
      </c>
      <c r="B1390" s="69" t="s">
        <v>2010</v>
      </c>
      <c r="C1390" s="69" t="s">
        <v>1617</v>
      </c>
      <c r="D1390" s="69" t="s">
        <v>2341</v>
      </c>
      <c r="E1390" s="106" t="s">
        <v>1618</v>
      </c>
      <c r="F1390" s="106"/>
      <c r="G1390" s="69">
        <v>908</v>
      </c>
      <c r="H1390" s="69">
        <v>3404</v>
      </c>
      <c r="I1390" s="69" t="s">
        <v>100</v>
      </c>
      <c r="J1390" s="8" t="s">
        <v>391</v>
      </c>
      <c r="K1390" s="69" t="s">
        <v>470</v>
      </c>
      <c r="L1390" s="175" t="s">
        <v>110</v>
      </c>
      <c r="M1390" s="99"/>
      <c r="N1390" s="107"/>
      <c r="O1390" s="107"/>
      <c r="P1390" s="69"/>
      <c r="Q1390" s="69" t="s">
        <v>207</v>
      </c>
      <c r="R1390" s="69" t="s">
        <v>2363</v>
      </c>
      <c r="S1390" s="69"/>
      <c r="T1390" s="69" t="s">
        <v>171</v>
      </c>
      <c r="U1390" s="63" t="s">
        <v>13</v>
      </c>
      <c r="V1390" s="63"/>
      <c r="W1390" s="105"/>
      <c r="X1390" s="61">
        <v>3.9</v>
      </c>
      <c r="Y1390" s="61">
        <v>3</v>
      </c>
      <c r="Z1390" s="63"/>
      <c r="AA1390" s="137"/>
      <c r="AB1390" s="135"/>
      <c r="AC1390" s="105"/>
      <c r="AD1390" s="9" t="s">
        <v>2020</v>
      </c>
      <c r="AE1390" s="192"/>
      <c r="AF1390" s="192"/>
      <c r="AG1390" s="196"/>
      <c r="AH1390" s="196"/>
      <c r="AI1390" s="196"/>
      <c r="AJ1390" s="196"/>
      <c r="AK1390" s="196"/>
      <c r="AL1390" s="196"/>
      <c r="AM1390" s="196"/>
      <c r="AN1390" s="196"/>
      <c r="AO1390" s="196"/>
      <c r="AP1390" s="196"/>
      <c r="AQ1390" s="196"/>
      <c r="AR1390" s="196"/>
      <c r="AS1390" s="196"/>
      <c r="AT1390" s="196"/>
      <c r="AU1390" s="196"/>
      <c r="AV1390" s="196"/>
      <c r="AW1390" s="196"/>
      <c r="AX1390" s="196"/>
      <c r="AY1390" s="196"/>
      <c r="AZ1390" s="196"/>
      <c r="BA1390" s="196"/>
      <c r="BB1390" s="196"/>
      <c r="BC1390" s="196"/>
      <c r="BD1390" s="196"/>
      <c r="BE1390" s="196"/>
      <c r="BF1390" s="196"/>
      <c r="BG1390" s="196"/>
      <c r="BH1390" s="196"/>
      <c r="BI1390" s="196"/>
      <c r="BJ1390" s="196"/>
      <c r="BK1390" s="197"/>
      <c r="BL1390" s="197"/>
      <c r="BM1390" s="197"/>
      <c r="BN1390" s="197"/>
      <c r="BO1390" s="197"/>
      <c r="BP1390" s="197"/>
      <c r="BQ1390" s="197"/>
      <c r="BR1390" s="197"/>
      <c r="BS1390" s="197"/>
      <c r="BT1390" s="197"/>
      <c r="BU1390" s="197"/>
      <c r="BV1390" s="197"/>
      <c r="BW1390" s="197"/>
      <c r="BX1390" s="197"/>
      <c r="BY1390" s="197"/>
      <c r="BZ1390" s="197"/>
      <c r="CA1390" s="197"/>
      <c r="CB1390" s="197"/>
      <c r="CC1390" s="197"/>
      <c r="CD1390" s="197"/>
      <c r="CE1390" s="197"/>
      <c r="CF1390" s="197"/>
      <c r="CG1390" s="197"/>
      <c r="CH1390" s="197"/>
      <c r="CI1390" s="197"/>
      <c r="CJ1390" s="197"/>
      <c r="CK1390" s="197"/>
      <c r="CL1390" s="197"/>
      <c r="CM1390" s="197"/>
      <c r="CN1390" s="197"/>
      <c r="CO1390" s="197"/>
      <c r="CP1390" s="197"/>
      <c r="CQ1390" s="197"/>
      <c r="CR1390" s="197"/>
      <c r="CS1390" s="197"/>
      <c r="CT1390" s="197"/>
      <c r="CU1390" s="197"/>
      <c r="CV1390" s="197"/>
      <c r="CW1390" s="197"/>
      <c r="CX1390" s="197"/>
      <c r="CY1390" s="197"/>
      <c r="CZ1390" s="197"/>
      <c r="DA1390" s="197"/>
      <c r="DB1390" s="197"/>
      <c r="DC1390" s="197"/>
      <c r="DD1390" s="197"/>
      <c r="DE1390" s="197"/>
      <c r="DF1390" s="197"/>
      <c r="DG1390" s="197"/>
      <c r="DH1390" s="197"/>
      <c r="DI1390" s="197"/>
      <c r="DJ1390" s="197"/>
      <c r="DK1390" s="197"/>
      <c r="DL1390" s="197"/>
      <c r="DM1390" s="197"/>
      <c r="DN1390" s="197"/>
      <c r="DO1390" s="197"/>
      <c r="DP1390" s="197"/>
      <c r="DQ1390" s="197"/>
      <c r="DR1390" s="197"/>
      <c r="DS1390" s="197"/>
      <c r="DT1390" s="197"/>
      <c r="DU1390" s="197"/>
      <c r="DV1390" s="197"/>
      <c r="DW1390" s="197"/>
      <c r="DX1390" s="197"/>
      <c r="DY1390" s="197"/>
      <c r="DZ1390" s="197"/>
      <c r="EA1390" s="84"/>
      <c r="EB1390" s="84"/>
      <c r="EC1390" s="84"/>
    </row>
    <row r="1391" spans="1:133" s="76" customFormat="1" ht="17" x14ac:dyDescent="0.2">
      <c r="A1391" s="100" t="str">
        <f>CONCATENATE(E1391," ",F1391)</f>
        <v xml:space="preserve">Lepus </v>
      </c>
      <c r="B1391" s="69" t="s">
        <v>2010</v>
      </c>
      <c r="C1391" s="69" t="s">
        <v>1617</v>
      </c>
      <c r="D1391" s="69" t="s">
        <v>2341</v>
      </c>
      <c r="E1391" s="106" t="s">
        <v>1618</v>
      </c>
      <c r="F1391" s="106"/>
      <c r="G1391" s="69">
        <v>908</v>
      </c>
      <c r="H1391" s="69">
        <v>3697</v>
      </c>
      <c r="I1391" s="69" t="s">
        <v>100</v>
      </c>
      <c r="J1391" s="8" t="s">
        <v>391</v>
      </c>
      <c r="K1391" s="69" t="s">
        <v>470</v>
      </c>
      <c r="L1391" s="175" t="s">
        <v>118</v>
      </c>
      <c r="M1391" s="99"/>
      <c r="N1391" s="107"/>
      <c r="O1391" s="107"/>
      <c r="P1391" s="69"/>
      <c r="Q1391" s="69" t="s">
        <v>207</v>
      </c>
      <c r="R1391" s="69" t="s">
        <v>2363</v>
      </c>
      <c r="S1391" s="69"/>
      <c r="T1391" s="69" t="s">
        <v>171</v>
      </c>
      <c r="U1391" s="63" t="s">
        <v>13</v>
      </c>
      <c r="V1391" s="63"/>
      <c r="W1391" s="105"/>
      <c r="X1391" s="61">
        <v>3.26</v>
      </c>
      <c r="Y1391" s="61">
        <v>3.28</v>
      </c>
      <c r="Z1391" s="63"/>
      <c r="AA1391" s="137"/>
      <c r="AB1391" s="135"/>
      <c r="AC1391" s="105"/>
      <c r="AD1391" s="9" t="s">
        <v>2012</v>
      </c>
      <c r="AE1391" s="192"/>
      <c r="AF1391" s="192"/>
      <c r="AG1391" s="196"/>
      <c r="AH1391" s="196"/>
      <c r="AI1391" s="196"/>
      <c r="AJ1391" s="196"/>
      <c r="AK1391" s="196"/>
      <c r="AL1391" s="196"/>
      <c r="AM1391" s="196"/>
      <c r="AN1391" s="196"/>
      <c r="AO1391" s="196"/>
      <c r="AP1391" s="196"/>
      <c r="AQ1391" s="196"/>
      <c r="AR1391" s="196"/>
      <c r="AS1391" s="196"/>
      <c r="AT1391" s="196"/>
      <c r="AU1391" s="196"/>
      <c r="AV1391" s="196"/>
      <c r="AW1391" s="196"/>
      <c r="AX1391" s="196"/>
      <c r="AY1391" s="196"/>
      <c r="AZ1391" s="196"/>
      <c r="BA1391" s="196"/>
      <c r="BB1391" s="196"/>
      <c r="BC1391" s="196"/>
      <c r="BD1391" s="196"/>
      <c r="BE1391" s="196"/>
      <c r="BF1391" s="196"/>
      <c r="BG1391" s="196"/>
      <c r="BH1391" s="196"/>
      <c r="BI1391" s="196"/>
      <c r="BJ1391" s="196"/>
      <c r="BK1391" s="197"/>
      <c r="BL1391" s="197"/>
      <c r="BM1391" s="197"/>
      <c r="BN1391" s="197"/>
      <c r="BO1391" s="197"/>
      <c r="BP1391" s="197"/>
      <c r="BQ1391" s="197"/>
      <c r="BR1391" s="197"/>
      <c r="BS1391" s="197"/>
      <c r="BT1391" s="197"/>
      <c r="BU1391" s="197"/>
      <c r="BV1391" s="197"/>
      <c r="BW1391" s="197"/>
      <c r="BX1391" s="197"/>
      <c r="BY1391" s="197"/>
      <c r="BZ1391" s="197"/>
      <c r="CA1391" s="197"/>
      <c r="CB1391" s="197"/>
      <c r="CC1391" s="197"/>
      <c r="CD1391" s="197"/>
      <c r="CE1391" s="197"/>
      <c r="CF1391" s="197"/>
      <c r="CG1391" s="197"/>
      <c r="CH1391" s="197"/>
      <c r="CI1391" s="197"/>
      <c r="CJ1391" s="197"/>
      <c r="CK1391" s="197"/>
      <c r="CL1391" s="197"/>
      <c r="CM1391" s="197"/>
      <c r="CN1391" s="197"/>
      <c r="CO1391" s="197"/>
      <c r="CP1391" s="197"/>
      <c r="CQ1391" s="197"/>
      <c r="CR1391" s="197"/>
      <c r="CS1391" s="197"/>
      <c r="CT1391" s="197"/>
      <c r="CU1391" s="197"/>
      <c r="CV1391" s="197"/>
      <c r="CW1391" s="197"/>
      <c r="CX1391" s="197"/>
      <c r="CY1391" s="197"/>
      <c r="CZ1391" s="197"/>
      <c r="DA1391" s="197"/>
      <c r="DB1391" s="197"/>
      <c r="DC1391" s="197"/>
      <c r="DD1391" s="197"/>
      <c r="DE1391" s="197"/>
      <c r="DF1391" s="197"/>
      <c r="DG1391" s="197"/>
      <c r="DH1391" s="197"/>
      <c r="DI1391" s="197"/>
      <c r="DJ1391" s="197"/>
      <c r="DK1391" s="197"/>
      <c r="DL1391" s="197"/>
      <c r="DM1391" s="197"/>
      <c r="DN1391" s="197"/>
      <c r="DO1391" s="197"/>
      <c r="DP1391" s="197"/>
      <c r="DQ1391" s="197"/>
      <c r="DR1391" s="197"/>
      <c r="DS1391" s="197"/>
      <c r="DT1391" s="197"/>
      <c r="DU1391" s="197"/>
      <c r="DV1391" s="197"/>
      <c r="DW1391" s="197"/>
      <c r="DX1391" s="197"/>
      <c r="DY1391" s="197"/>
      <c r="DZ1391" s="197"/>
      <c r="EA1391" s="84"/>
      <c r="EB1391" s="84"/>
      <c r="EC1391" s="84"/>
    </row>
    <row r="1392" spans="1:133" s="76" customFormat="1" ht="17" x14ac:dyDescent="0.2">
      <c r="A1392" s="100" t="str">
        <f>CONCATENATE(E1392," ",F1392)</f>
        <v xml:space="preserve">Lepus </v>
      </c>
      <c r="B1392" s="69" t="s">
        <v>2010</v>
      </c>
      <c r="C1392" s="69" t="s">
        <v>1617</v>
      </c>
      <c r="D1392" s="69" t="s">
        <v>2341</v>
      </c>
      <c r="E1392" s="106" t="s">
        <v>1618</v>
      </c>
      <c r="F1392" s="106"/>
      <c r="G1392" s="69">
        <v>908</v>
      </c>
      <c r="H1392" s="69">
        <v>1509</v>
      </c>
      <c r="I1392" s="69" t="s">
        <v>100</v>
      </c>
      <c r="J1392" s="8" t="s">
        <v>391</v>
      </c>
      <c r="K1392" s="69" t="s">
        <v>470</v>
      </c>
      <c r="L1392" s="175" t="s">
        <v>110</v>
      </c>
      <c r="M1392" s="99"/>
      <c r="N1392" s="107"/>
      <c r="O1392" s="107"/>
      <c r="P1392" s="69"/>
      <c r="Q1392" s="69" t="s">
        <v>207</v>
      </c>
      <c r="R1392" s="69" t="s">
        <v>2363</v>
      </c>
      <c r="S1392" s="69"/>
      <c r="T1392" s="69" t="s">
        <v>171</v>
      </c>
      <c r="U1392" s="63" t="s">
        <v>13</v>
      </c>
      <c r="V1392" s="63"/>
      <c r="W1392" s="105"/>
      <c r="X1392" s="61">
        <v>3.22</v>
      </c>
      <c r="Y1392" s="61">
        <v>3.46</v>
      </c>
      <c r="Z1392" s="63"/>
      <c r="AA1392" s="137"/>
      <c r="AB1392" s="135"/>
      <c r="AC1392" s="105"/>
      <c r="AD1392" s="9" t="s">
        <v>2021</v>
      </c>
      <c r="AE1392" s="192"/>
      <c r="AF1392" s="192"/>
      <c r="AG1392" s="196"/>
      <c r="AH1392" s="196"/>
      <c r="AI1392" s="196"/>
      <c r="AJ1392" s="196"/>
      <c r="AK1392" s="196"/>
      <c r="AL1392" s="196"/>
      <c r="AM1392" s="196"/>
      <c r="AN1392" s="196"/>
      <c r="AO1392" s="196"/>
      <c r="AP1392" s="196"/>
      <c r="AQ1392" s="196"/>
      <c r="AR1392" s="196"/>
      <c r="AS1392" s="196"/>
      <c r="AT1392" s="196"/>
      <c r="AU1392" s="196"/>
      <c r="AV1392" s="196"/>
      <c r="AW1392" s="196"/>
      <c r="AX1392" s="196"/>
      <c r="AY1392" s="196"/>
      <c r="AZ1392" s="196"/>
      <c r="BA1392" s="196"/>
      <c r="BB1392" s="196"/>
      <c r="BC1392" s="196"/>
      <c r="BD1392" s="196"/>
      <c r="BE1392" s="196"/>
      <c r="BF1392" s="196"/>
      <c r="BG1392" s="196"/>
      <c r="BH1392" s="196"/>
      <c r="BI1392" s="196"/>
      <c r="BJ1392" s="196"/>
      <c r="BK1392" s="197"/>
      <c r="BL1392" s="197"/>
      <c r="BM1392" s="197"/>
      <c r="BN1392" s="197"/>
      <c r="BO1392" s="197"/>
      <c r="BP1392" s="197"/>
      <c r="BQ1392" s="197"/>
      <c r="BR1392" s="197"/>
      <c r="BS1392" s="197"/>
      <c r="BT1392" s="197"/>
      <c r="BU1392" s="197"/>
      <c r="BV1392" s="197"/>
      <c r="BW1392" s="197"/>
      <c r="BX1392" s="197"/>
      <c r="BY1392" s="197"/>
      <c r="BZ1392" s="197"/>
      <c r="CA1392" s="197"/>
      <c r="CB1392" s="197"/>
      <c r="CC1392" s="197"/>
      <c r="CD1392" s="197"/>
      <c r="CE1392" s="197"/>
      <c r="CF1392" s="197"/>
      <c r="CG1392" s="197"/>
      <c r="CH1392" s="197"/>
      <c r="CI1392" s="197"/>
      <c r="CJ1392" s="197"/>
      <c r="CK1392" s="197"/>
      <c r="CL1392" s="197"/>
      <c r="CM1392" s="197"/>
      <c r="CN1392" s="197"/>
      <c r="CO1392" s="197"/>
      <c r="CP1392" s="197"/>
      <c r="CQ1392" s="197"/>
      <c r="CR1392" s="197"/>
      <c r="CS1392" s="197"/>
      <c r="CT1392" s="197"/>
      <c r="CU1392" s="197"/>
      <c r="CV1392" s="197"/>
      <c r="CW1392" s="197"/>
      <c r="CX1392" s="197"/>
      <c r="CY1392" s="197"/>
      <c r="CZ1392" s="197"/>
      <c r="DA1392" s="197"/>
      <c r="DB1392" s="197"/>
      <c r="DC1392" s="197"/>
      <c r="DD1392" s="197"/>
      <c r="DE1392" s="197"/>
      <c r="DF1392" s="197"/>
      <c r="DG1392" s="197"/>
      <c r="DH1392" s="197"/>
      <c r="DI1392" s="197"/>
      <c r="DJ1392" s="197"/>
      <c r="DK1392" s="197"/>
      <c r="DL1392" s="197"/>
      <c r="DM1392" s="197"/>
      <c r="DN1392" s="197"/>
      <c r="DO1392" s="197"/>
      <c r="DP1392" s="197"/>
      <c r="DQ1392" s="197"/>
      <c r="DR1392" s="197"/>
      <c r="DS1392" s="197"/>
      <c r="DT1392" s="197"/>
      <c r="DU1392" s="197"/>
      <c r="DV1392" s="197"/>
      <c r="DW1392" s="197"/>
      <c r="DX1392" s="197"/>
      <c r="DY1392" s="197"/>
      <c r="DZ1392" s="197"/>
      <c r="EA1392" s="84"/>
      <c r="EB1392" s="84"/>
      <c r="EC1392" s="84"/>
    </row>
    <row r="1393" spans="1:133" s="76" customFormat="1" ht="17" x14ac:dyDescent="0.2">
      <c r="A1393" s="100" t="str">
        <f>CONCATENATE(E1393," ",F1393)</f>
        <v xml:space="preserve">Lepus </v>
      </c>
      <c r="B1393" s="69" t="s">
        <v>2010</v>
      </c>
      <c r="C1393" s="69" t="s">
        <v>1617</v>
      </c>
      <c r="D1393" s="69" t="s">
        <v>2341</v>
      </c>
      <c r="E1393" s="106" t="s">
        <v>1618</v>
      </c>
      <c r="F1393" s="106"/>
      <c r="G1393" s="69">
        <v>908</v>
      </c>
      <c r="H1393" s="69">
        <v>3758</v>
      </c>
      <c r="I1393" s="69" t="s">
        <v>100</v>
      </c>
      <c r="J1393" s="8" t="s">
        <v>391</v>
      </c>
      <c r="K1393" s="69" t="s">
        <v>470</v>
      </c>
      <c r="L1393" s="175" t="s">
        <v>106</v>
      </c>
      <c r="M1393" s="99"/>
      <c r="N1393" s="107"/>
      <c r="O1393" s="107"/>
      <c r="P1393" s="69"/>
      <c r="Q1393" s="69" t="s">
        <v>207</v>
      </c>
      <c r="R1393" s="69" t="s">
        <v>2363</v>
      </c>
      <c r="S1393" s="69"/>
      <c r="T1393" s="69" t="s">
        <v>171</v>
      </c>
      <c r="U1393" s="63" t="s">
        <v>13</v>
      </c>
      <c r="V1393" s="63"/>
      <c r="W1393" s="105"/>
      <c r="X1393" s="61">
        <v>3.21</v>
      </c>
      <c r="Y1393" s="61">
        <v>3.43</v>
      </c>
      <c r="Z1393" s="63"/>
      <c r="AA1393" s="137"/>
      <c r="AB1393" s="135"/>
      <c r="AC1393" s="105"/>
      <c r="AD1393" s="9" t="s">
        <v>2022</v>
      </c>
      <c r="AE1393" s="192"/>
      <c r="AF1393" s="192"/>
      <c r="AG1393" s="196"/>
      <c r="AH1393" s="196"/>
      <c r="AI1393" s="196"/>
      <c r="AJ1393" s="196"/>
      <c r="AK1393" s="196"/>
      <c r="AL1393" s="196"/>
      <c r="AM1393" s="196"/>
      <c r="AN1393" s="196"/>
      <c r="AO1393" s="196"/>
      <c r="AP1393" s="196"/>
      <c r="AQ1393" s="196"/>
      <c r="AR1393" s="196"/>
      <c r="AS1393" s="196"/>
      <c r="AT1393" s="196"/>
      <c r="AU1393" s="196"/>
      <c r="AV1393" s="196"/>
      <c r="AW1393" s="196"/>
      <c r="AX1393" s="196"/>
      <c r="AY1393" s="196"/>
      <c r="AZ1393" s="196"/>
      <c r="BA1393" s="196"/>
      <c r="BB1393" s="196"/>
      <c r="BC1393" s="196"/>
      <c r="BD1393" s="196"/>
      <c r="BE1393" s="196"/>
      <c r="BF1393" s="196"/>
      <c r="BG1393" s="196"/>
      <c r="BH1393" s="196"/>
      <c r="BI1393" s="196"/>
      <c r="BJ1393" s="196"/>
      <c r="BK1393" s="197"/>
      <c r="BL1393" s="197"/>
      <c r="BM1393" s="197"/>
      <c r="BN1393" s="197"/>
      <c r="BO1393" s="197"/>
      <c r="BP1393" s="197"/>
      <c r="BQ1393" s="197"/>
      <c r="BR1393" s="197"/>
      <c r="BS1393" s="197"/>
      <c r="BT1393" s="197"/>
      <c r="BU1393" s="197"/>
      <c r="BV1393" s="197"/>
      <c r="BW1393" s="197"/>
      <c r="BX1393" s="197"/>
      <c r="BY1393" s="197"/>
      <c r="BZ1393" s="197"/>
      <c r="CA1393" s="197"/>
      <c r="CB1393" s="197"/>
      <c r="CC1393" s="197"/>
      <c r="CD1393" s="197"/>
      <c r="CE1393" s="197"/>
      <c r="CF1393" s="197"/>
      <c r="CG1393" s="197"/>
      <c r="CH1393" s="197"/>
      <c r="CI1393" s="197"/>
      <c r="CJ1393" s="197"/>
      <c r="CK1393" s="197"/>
      <c r="CL1393" s="197"/>
      <c r="CM1393" s="197"/>
      <c r="CN1393" s="197"/>
      <c r="CO1393" s="197"/>
      <c r="CP1393" s="197"/>
      <c r="CQ1393" s="197"/>
      <c r="CR1393" s="197"/>
      <c r="CS1393" s="197"/>
      <c r="CT1393" s="197"/>
      <c r="CU1393" s="197"/>
      <c r="CV1393" s="197"/>
      <c r="CW1393" s="197"/>
      <c r="CX1393" s="197"/>
      <c r="CY1393" s="197"/>
      <c r="CZ1393" s="197"/>
      <c r="DA1393" s="197"/>
      <c r="DB1393" s="197"/>
      <c r="DC1393" s="197"/>
      <c r="DD1393" s="197"/>
      <c r="DE1393" s="197"/>
      <c r="DF1393" s="197"/>
      <c r="DG1393" s="197"/>
      <c r="DH1393" s="197"/>
      <c r="DI1393" s="197"/>
      <c r="DJ1393" s="197"/>
      <c r="DK1393" s="197"/>
      <c r="DL1393" s="197"/>
      <c r="DM1393" s="197"/>
      <c r="DN1393" s="197"/>
      <c r="DO1393" s="197"/>
      <c r="DP1393" s="197"/>
      <c r="DQ1393" s="197"/>
      <c r="DR1393" s="197"/>
      <c r="DS1393" s="197"/>
      <c r="DT1393" s="197"/>
      <c r="DU1393" s="197"/>
      <c r="DV1393" s="197"/>
      <c r="DW1393" s="197"/>
      <c r="DX1393" s="197"/>
      <c r="DY1393" s="197"/>
      <c r="DZ1393" s="197"/>
      <c r="EA1393" s="84"/>
      <c r="EB1393" s="84"/>
      <c r="EC1393" s="84"/>
    </row>
    <row r="1394" spans="1:133" s="76" customFormat="1" ht="17" x14ac:dyDescent="0.2">
      <c r="A1394" s="100" t="str">
        <f>CONCATENATE(E1394," ",F1394)</f>
        <v xml:space="preserve">Lepus </v>
      </c>
      <c r="B1394" s="69" t="s">
        <v>2010</v>
      </c>
      <c r="C1394" s="69" t="s">
        <v>1617</v>
      </c>
      <c r="D1394" s="69" t="s">
        <v>2341</v>
      </c>
      <c r="E1394" s="106" t="s">
        <v>1618</v>
      </c>
      <c r="F1394" s="106"/>
      <c r="G1394" s="69">
        <v>908</v>
      </c>
      <c r="H1394" s="69">
        <v>3756</v>
      </c>
      <c r="I1394" s="69" t="s">
        <v>100</v>
      </c>
      <c r="J1394" s="8" t="s">
        <v>391</v>
      </c>
      <c r="K1394" s="69" t="s">
        <v>470</v>
      </c>
      <c r="L1394" s="175" t="s">
        <v>106</v>
      </c>
      <c r="M1394" s="99"/>
      <c r="N1394" s="107"/>
      <c r="O1394" s="107"/>
      <c r="P1394" s="69"/>
      <c r="Q1394" s="69" t="s">
        <v>207</v>
      </c>
      <c r="R1394" s="69" t="s">
        <v>2363</v>
      </c>
      <c r="S1394" s="69"/>
      <c r="T1394" s="69" t="s">
        <v>171</v>
      </c>
      <c r="U1394" s="63" t="s">
        <v>13</v>
      </c>
      <c r="V1394" s="63"/>
      <c r="W1394" s="105"/>
      <c r="X1394" s="61">
        <v>2.5499999999999998</v>
      </c>
      <c r="Y1394" s="61">
        <v>3.5</v>
      </c>
      <c r="Z1394" s="63"/>
      <c r="AA1394" s="137"/>
      <c r="AB1394" s="135"/>
      <c r="AC1394" s="105"/>
      <c r="AD1394" s="9" t="s">
        <v>2023</v>
      </c>
      <c r="AE1394" s="192"/>
      <c r="AF1394" s="192"/>
      <c r="AG1394" s="196"/>
      <c r="AH1394" s="196"/>
      <c r="AI1394" s="196"/>
      <c r="AJ1394" s="196"/>
      <c r="AK1394" s="196"/>
      <c r="AL1394" s="196"/>
      <c r="AM1394" s="196"/>
      <c r="AN1394" s="196"/>
      <c r="AO1394" s="196"/>
      <c r="AP1394" s="196"/>
      <c r="AQ1394" s="196"/>
      <c r="AR1394" s="196"/>
      <c r="AS1394" s="196"/>
      <c r="AT1394" s="196"/>
      <c r="AU1394" s="196"/>
      <c r="AV1394" s="196"/>
      <c r="AW1394" s="196"/>
      <c r="AX1394" s="196"/>
      <c r="AY1394" s="196"/>
      <c r="AZ1394" s="196"/>
      <c r="BA1394" s="196"/>
      <c r="BB1394" s="196"/>
      <c r="BC1394" s="196"/>
      <c r="BD1394" s="196"/>
      <c r="BE1394" s="196"/>
      <c r="BF1394" s="196"/>
      <c r="BG1394" s="196"/>
      <c r="BH1394" s="196"/>
      <c r="BI1394" s="196"/>
      <c r="BJ1394" s="196"/>
      <c r="BK1394" s="197"/>
      <c r="BL1394" s="197"/>
      <c r="BM1394" s="197"/>
      <c r="BN1394" s="197"/>
      <c r="BO1394" s="197"/>
      <c r="BP1394" s="197"/>
      <c r="BQ1394" s="197"/>
      <c r="BR1394" s="197"/>
      <c r="BS1394" s="197"/>
      <c r="BT1394" s="197"/>
      <c r="BU1394" s="197"/>
      <c r="BV1394" s="197"/>
      <c r="BW1394" s="197"/>
      <c r="BX1394" s="197"/>
      <c r="BY1394" s="197"/>
      <c r="BZ1394" s="197"/>
      <c r="CA1394" s="197"/>
      <c r="CB1394" s="197"/>
      <c r="CC1394" s="197"/>
      <c r="CD1394" s="197"/>
      <c r="CE1394" s="197"/>
      <c r="CF1394" s="197"/>
      <c r="CG1394" s="197"/>
      <c r="CH1394" s="197"/>
      <c r="CI1394" s="197"/>
      <c r="CJ1394" s="197"/>
      <c r="CK1394" s="197"/>
      <c r="CL1394" s="197"/>
      <c r="CM1394" s="197"/>
      <c r="CN1394" s="197"/>
      <c r="CO1394" s="197"/>
      <c r="CP1394" s="197"/>
      <c r="CQ1394" s="197"/>
      <c r="CR1394" s="197"/>
      <c r="CS1394" s="197"/>
      <c r="CT1394" s="197"/>
      <c r="CU1394" s="197"/>
      <c r="CV1394" s="197"/>
      <c r="CW1394" s="197"/>
      <c r="CX1394" s="197"/>
      <c r="CY1394" s="197"/>
      <c r="CZ1394" s="197"/>
      <c r="DA1394" s="197"/>
      <c r="DB1394" s="197"/>
      <c r="DC1394" s="197"/>
      <c r="DD1394" s="197"/>
      <c r="DE1394" s="197"/>
      <c r="DF1394" s="197"/>
      <c r="DG1394" s="197"/>
      <c r="DH1394" s="197"/>
      <c r="DI1394" s="197"/>
      <c r="DJ1394" s="197"/>
      <c r="DK1394" s="197"/>
      <c r="DL1394" s="197"/>
      <c r="DM1394" s="197"/>
      <c r="DN1394" s="197"/>
      <c r="DO1394" s="197"/>
      <c r="DP1394" s="197"/>
      <c r="DQ1394" s="197"/>
      <c r="DR1394" s="197"/>
      <c r="DS1394" s="197"/>
      <c r="DT1394" s="197"/>
      <c r="DU1394" s="197"/>
      <c r="DV1394" s="197"/>
      <c r="DW1394" s="197"/>
      <c r="DX1394" s="197"/>
      <c r="DY1394" s="197"/>
      <c r="DZ1394" s="197"/>
      <c r="EA1394" s="84"/>
      <c r="EB1394" s="84"/>
      <c r="EC1394" s="84"/>
    </row>
    <row r="1395" spans="1:133" s="76" customFormat="1" ht="17" x14ac:dyDescent="0.2">
      <c r="A1395" s="100" t="str">
        <f>CONCATENATE(E1395," ",F1395)</f>
        <v xml:space="preserve">Lepus </v>
      </c>
      <c r="B1395" s="69" t="s">
        <v>1463</v>
      </c>
      <c r="C1395" s="69" t="s">
        <v>1617</v>
      </c>
      <c r="D1395" s="69" t="s">
        <v>2341</v>
      </c>
      <c r="E1395" s="106" t="s">
        <v>1618</v>
      </c>
      <c r="F1395" s="106"/>
      <c r="G1395" s="69">
        <v>40449</v>
      </c>
      <c r="H1395" s="69">
        <v>26</v>
      </c>
      <c r="I1395" s="69" t="s">
        <v>1464</v>
      </c>
      <c r="J1395" s="63" t="s">
        <v>244</v>
      </c>
      <c r="K1395" s="69" t="s">
        <v>175</v>
      </c>
      <c r="L1395" s="175"/>
      <c r="M1395" s="99"/>
      <c r="N1395" s="107"/>
      <c r="O1395" s="107"/>
      <c r="P1395" s="69"/>
      <c r="Q1395" s="69" t="s">
        <v>1770</v>
      </c>
      <c r="R1395" s="63" t="s">
        <v>1514</v>
      </c>
      <c r="S1395" s="69"/>
      <c r="T1395" s="69"/>
      <c r="U1395" s="63" t="s">
        <v>13</v>
      </c>
      <c r="V1395" s="63"/>
      <c r="W1395" s="105"/>
      <c r="X1395" s="61">
        <v>12</v>
      </c>
      <c r="Y1395" s="61">
        <v>7.22</v>
      </c>
      <c r="Z1395" s="63"/>
      <c r="AA1395" s="171"/>
      <c r="AB1395" s="135"/>
      <c r="AC1395" s="105"/>
      <c r="AD1395" s="69" t="s">
        <v>2027</v>
      </c>
      <c r="AE1395" s="63"/>
      <c r="AF1395" s="63"/>
    </row>
    <row r="1396" spans="1:133" s="76" customFormat="1" ht="17" x14ac:dyDescent="0.2">
      <c r="A1396" s="100" t="str">
        <f>CONCATENATE(E1396," ",F1396)</f>
        <v xml:space="preserve">Lepus </v>
      </c>
      <c r="B1396" s="69" t="s">
        <v>1463</v>
      </c>
      <c r="C1396" s="69" t="s">
        <v>1617</v>
      </c>
      <c r="D1396" s="69" t="s">
        <v>2341</v>
      </c>
      <c r="E1396" s="106" t="s">
        <v>1618</v>
      </c>
      <c r="F1396" s="106"/>
      <c r="G1396" s="69">
        <v>40449</v>
      </c>
      <c r="H1396" s="69">
        <v>497</v>
      </c>
      <c r="I1396" s="69" t="s">
        <v>1464</v>
      </c>
      <c r="J1396" s="63" t="s">
        <v>244</v>
      </c>
      <c r="K1396" s="69" t="s">
        <v>175</v>
      </c>
      <c r="L1396" s="175"/>
      <c r="M1396" s="99"/>
      <c r="N1396" s="107"/>
      <c r="O1396" s="107"/>
      <c r="P1396" s="69"/>
      <c r="Q1396" s="69" t="s">
        <v>1770</v>
      </c>
      <c r="R1396" s="63" t="s">
        <v>1514</v>
      </c>
      <c r="S1396" s="69"/>
      <c r="T1396" s="69"/>
      <c r="U1396" s="63" t="s">
        <v>13</v>
      </c>
      <c r="V1396" s="63"/>
      <c r="W1396" s="105"/>
      <c r="X1396" s="61">
        <v>10.63</v>
      </c>
      <c r="Y1396" s="61">
        <v>6.96</v>
      </c>
      <c r="Z1396" s="63"/>
      <c r="AA1396" s="171"/>
      <c r="AB1396" s="135"/>
      <c r="AC1396" s="105"/>
      <c r="AD1396" s="69" t="s">
        <v>2027</v>
      </c>
      <c r="AE1396" s="63"/>
      <c r="AF1396" s="63"/>
    </row>
    <row r="1397" spans="1:133" s="76" customFormat="1" ht="17" x14ac:dyDescent="0.2">
      <c r="A1397" s="100" t="str">
        <f>CONCATENATE(E1397," ",F1397)</f>
        <v xml:space="preserve">Lepus </v>
      </c>
      <c r="B1397" s="69" t="s">
        <v>1463</v>
      </c>
      <c r="C1397" s="69" t="s">
        <v>1617</v>
      </c>
      <c r="D1397" s="69" t="s">
        <v>2341</v>
      </c>
      <c r="E1397" s="106" t="s">
        <v>1618</v>
      </c>
      <c r="F1397" s="106"/>
      <c r="G1397" s="69">
        <v>40449</v>
      </c>
      <c r="H1397" s="69" t="s">
        <v>2028</v>
      </c>
      <c r="I1397" s="69" t="s">
        <v>1464</v>
      </c>
      <c r="J1397" s="63" t="s">
        <v>244</v>
      </c>
      <c r="K1397" s="69" t="s">
        <v>175</v>
      </c>
      <c r="L1397" s="175"/>
      <c r="M1397" s="99"/>
      <c r="N1397" s="107"/>
      <c r="O1397" s="107"/>
      <c r="P1397" s="69"/>
      <c r="Q1397" s="69" t="s">
        <v>1770</v>
      </c>
      <c r="R1397" s="63" t="s">
        <v>1514</v>
      </c>
      <c r="S1397" s="69"/>
      <c r="T1397" s="69"/>
      <c r="U1397" s="63" t="s">
        <v>13</v>
      </c>
      <c r="V1397" s="63"/>
      <c r="W1397" s="105"/>
      <c r="X1397" s="61">
        <v>10.64</v>
      </c>
      <c r="Y1397" s="61">
        <v>8.2799999999999994</v>
      </c>
      <c r="Z1397" s="63"/>
      <c r="AA1397" s="171"/>
      <c r="AB1397" s="135"/>
      <c r="AC1397" s="105"/>
      <c r="AD1397" s="69" t="s">
        <v>2027</v>
      </c>
      <c r="AE1397" s="63"/>
      <c r="AF1397" s="63"/>
    </row>
    <row r="1398" spans="1:133" s="76" customFormat="1" ht="17" x14ac:dyDescent="0.2">
      <c r="A1398" s="100" t="str">
        <f>CONCATENATE(E1398," ",F1398)</f>
        <v xml:space="preserve">Lepus </v>
      </c>
      <c r="B1398" s="69" t="s">
        <v>1463</v>
      </c>
      <c r="C1398" s="69" t="s">
        <v>1617</v>
      </c>
      <c r="D1398" s="69" t="s">
        <v>2341</v>
      </c>
      <c r="E1398" s="106" t="s">
        <v>1618</v>
      </c>
      <c r="F1398" s="106"/>
      <c r="G1398" s="69">
        <v>40449</v>
      </c>
      <c r="H1398" s="69">
        <v>27</v>
      </c>
      <c r="I1398" s="69" t="s">
        <v>1464</v>
      </c>
      <c r="J1398" s="63" t="s">
        <v>244</v>
      </c>
      <c r="K1398" s="69" t="s">
        <v>175</v>
      </c>
      <c r="L1398" s="175"/>
      <c r="M1398" s="99"/>
      <c r="N1398" s="107"/>
      <c r="O1398" s="107"/>
      <c r="P1398" s="69"/>
      <c r="Q1398" s="69" t="s">
        <v>1764</v>
      </c>
      <c r="R1398" s="63" t="s">
        <v>374</v>
      </c>
      <c r="S1398" s="69"/>
      <c r="T1398" s="69"/>
      <c r="U1398" s="63" t="s">
        <v>13</v>
      </c>
      <c r="V1398" s="63"/>
      <c r="W1398" s="105"/>
      <c r="X1398" s="61">
        <v>13.56</v>
      </c>
      <c r="Y1398" s="61">
        <v>8.64</v>
      </c>
      <c r="Z1398" s="63"/>
      <c r="AA1398" s="171"/>
      <c r="AB1398" s="135"/>
      <c r="AC1398" s="105"/>
      <c r="AD1398" s="69" t="s">
        <v>2026</v>
      </c>
      <c r="AE1398" s="63"/>
      <c r="AF1398" s="63"/>
    </row>
    <row r="1399" spans="1:133" s="76" customFormat="1" ht="17" x14ac:dyDescent="0.2">
      <c r="A1399" s="100" t="str">
        <f>CONCATENATE(E1399," ",F1399)</f>
        <v xml:space="preserve">Lepus </v>
      </c>
      <c r="B1399" s="69" t="s">
        <v>1463</v>
      </c>
      <c r="C1399" s="69" t="s">
        <v>1617</v>
      </c>
      <c r="D1399" s="69" t="s">
        <v>2341</v>
      </c>
      <c r="E1399" s="106" t="s">
        <v>1618</v>
      </c>
      <c r="F1399" s="106"/>
      <c r="G1399" s="69">
        <v>40449</v>
      </c>
      <c r="H1399" s="69">
        <v>28</v>
      </c>
      <c r="I1399" s="69" t="s">
        <v>1464</v>
      </c>
      <c r="J1399" s="63" t="s">
        <v>244</v>
      </c>
      <c r="K1399" s="69" t="s">
        <v>175</v>
      </c>
      <c r="L1399" s="175"/>
      <c r="M1399" s="99"/>
      <c r="N1399" s="107"/>
      <c r="O1399" s="107"/>
      <c r="P1399" s="69"/>
      <c r="Q1399" s="69" t="s">
        <v>1764</v>
      </c>
      <c r="R1399" s="63" t="s">
        <v>374</v>
      </c>
      <c r="S1399" s="69"/>
      <c r="T1399" s="69"/>
      <c r="U1399" s="63" t="s">
        <v>13</v>
      </c>
      <c r="V1399" s="63"/>
      <c r="W1399" s="105"/>
      <c r="X1399" s="61">
        <v>12.55</v>
      </c>
      <c r="Y1399" s="61">
        <v>8.06</v>
      </c>
      <c r="Z1399" s="63"/>
      <c r="AA1399" s="171"/>
      <c r="AB1399" s="135"/>
      <c r="AC1399" s="105"/>
      <c r="AD1399" s="69" t="s">
        <v>2026</v>
      </c>
      <c r="AE1399" s="63"/>
      <c r="AF1399" s="63"/>
    </row>
    <row r="1400" spans="1:133" s="76" customFormat="1" ht="17" x14ac:dyDescent="0.2">
      <c r="A1400" s="100" t="str">
        <f>CONCATENATE(E1400," ",F1400)</f>
        <v xml:space="preserve">Lepus </v>
      </c>
      <c r="B1400" s="69" t="s">
        <v>1463</v>
      </c>
      <c r="C1400" s="69" t="s">
        <v>1617</v>
      </c>
      <c r="D1400" s="69" t="s">
        <v>2341</v>
      </c>
      <c r="E1400" s="106" t="s">
        <v>1618</v>
      </c>
      <c r="F1400" s="106"/>
      <c r="G1400" s="69">
        <v>40449</v>
      </c>
      <c r="H1400" s="69" t="s">
        <v>2029</v>
      </c>
      <c r="I1400" s="69" t="s">
        <v>1464</v>
      </c>
      <c r="J1400" s="63" t="s">
        <v>244</v>
      </c>
      <c r="K1400" s="69" t="s">
        <v>175</v>
      </c>
      <c r="L1400" s="175"/>
      <c r="M1400" s="99"/>
      <c r="N1400" s="107"/>
      <c r="O1400" s="107"/>
      <c r="P1400" s="69"/>
      <c r="Q1400" s="69" t="s">
        <v>1764</v>
      </c>
      <c r="R1400" s="63" t="s">
        <v>374</v>
      </c>
      <c r="S1400" s="69"/>
      <c r="T1400" s="69"/>
      <c r="U1400" s="63" t="s">
        <v>13</v>
      </c>
      <c r="V1400" s="63"/>
      <c r="W1400" s="105"/>
      <c r="X1400" s="61">
        <v>13.53</v>
      </c>
      <c r="Y1400" s="61">
        <v>8.51</v>
      </c>
      <c r="Z1400" s="63"/>
      <c r="AA1400" s="171"/>
      <c r="AB1400" s="135"/>
      <c r="AC1400" s="105"/>
      <c r="AD1400" s="69" t="s">
        <v>2026</v>
      </c>
      <c r="AE1400" s="63"/>
      <c r="AF1400" s="63"/>
    </row>
    <row r="1401" spans="1:133" s="76" customFormat="1" ht="17" x14ac:dyDescent="0.2">
      <c r="A1401" s="100" t="str">
        <f>CONCATENATE(E1401," ",F1401)</f>
        <v>Sylvilagus sp.</v>
      </c>
      <c r="B1401" s="69" t="s">
        <v>1616</v>
      </c>
      <c r="C1401" s="8" t="s">
        <v>1617</v>
      </c>
      <c r="D1401" s="8" t="s">
        <v>2341</v>
      </c>
      <c r="E1401" s="106" t="s">
        <v>1619</v>
      </c>
      <c r="F1401" s="106" t="s">
        <v>15</v>
      </c>
      <c r="G1401" s="69">
        <v>988</v>
      </c>
      <c r="H1401" s="69">
        <v>142</v>
      </c>
      <c r="I1401" s="69" t="s">
        <v>323</v>
      </c>
      <c r="J1401" s="63" t="s">
        <v>324</v>
      </c>
      <c r="K1401" s="69" t="s">
        <v>175</v>
      </c>
      <c r="L1401" s="175" t="s">
        <v>203</v>
      </c>
      <c r="M1401" s="99"/>
      <c r="N1401" s="107"/>
      <c r="O1401" s="107"/>
      <c r="P1401" s="69"/>
      <c r="Q1401" s="69" t="s">
        <v>111</v>
      </c>
      <c r="R1401" s="69" t="s">
        <v>111</v>
      </c>
      <c r="S1401" s="69" t="s">
        <v>111</v>
      </c>
      <c r="T1401" s="69"/>
      <c r="U1401" s="63" t="s">
        <v>13</v>
      </c>
      <c r="V1401" s="63"/>
      <c r="W1401" s="105"/>
      <c r="X1401" s="61">
        <v>7.05</v>
      </c>
      <c r="Y1401" s="61">
        <v>6.8</v>
      </c>
      <c r="Z1401" s="63"/>
      <c r="AA1401" s="137"/>
      <c r="AB1401" s="135"/>
      <c r="AC1401" s="105"/>
      <c r="AD1401" s="69"/>
      <c r="AE1401" s="63"/>
      <c r="AF1401" s="63"/>
      <c r="BK1401" s="10"/>
      <c r="BL1401" s="10"/>
      <c r="BM1401" s="10"/>
      <c r="BN1401" s="10"/>
      <c r="BO1401" s="10"/>
      <c r="BP1401" s="10"/>
      <c r="BQ1401" s="10"/>
      <c r="BR1401" s="10"/>
      <c r="BS1401" s="10"/>
      <c r="BT1401" s="10"/>
      <c r="BU1401" s="10"/>
      <c r="BV1401" s="10"/>
      <c r="BW1401" s="10"/>
      <c r="BX1401" s="10"/>
      <c r="BY1401" s="10"/>
      <c r="BZ1401" s="10"/>
      <c r="CA1401" s="10"/>
      <c r="CB1401" s="10"/>
      <c r="CC1401" s="10"/>
      <c r="CD1401" s="10"/>
      <c r="CE1401" s="10"/>
      <c r="CF1401" s="10"/>
      <c r="CG1401" s="10"/>
      <c r="CH1401" s="10"/>
      <c r="CI1401" s="10"/>
      <c r="CJ1401" s="10"/>
      <c r="CK1401" s="10"/>
      <c r="CL1401" s="10"/>
      <c r="CM1401" s="10"/>
      <c r="CN1401" s="10"/>
      <c r="CO1401" s="10"/>
      <c r="CP1401" s="10"/>
      <c r="CQ1401" s="10"/>
      <c r="CR1401" s="10"/>
      <c r="CS1401" s="10"/>
      <c r="CT1401" s="10"/>
      <c r="CU1401" s="10"/>
      <c r="CV1401" s="10"/>
      <c r="CW1401" s="10"/>
      <c r="CX1401" s="10"/>
      <c r="CY1401" s="10"/>
      <c r="CZ1401" s="10"/>
      <c r="DA1401" s="10"/>
      <c r="DB1401" s="10"/>
      <c r="DC1401" s="10"/>
      <c r="DD1401" s="10"/>
      <c r="DE1401" s="10"/>
      <c r="DF1401" s="10"/>
      <c r="DG1401" s="10"/>
      <c r="DH1401" s="10"/>
      <c r="DI1401" s="10"/>
      <c r="DJ1401" s="10"/>
      <c r="DK1401" s="10"/>
      <c r="DL1401" s="10"/>
      <c r="DM1401" s="10"/>
      <c r="DN1401" s="10"/>
      <c r="DO1401" s="10"/>
      <c r="DP1401" s="10"/>
      <c r="DQ1401" s="10"/>
      <c r="DR1401" s="10"/>
      <c r="DS1401" s="10"/>
      <c r="DT1401" s="10"/>
      <c r="DU1401" s="10"/>
      <c r="DV1401" s="10"/>
      <c r="DW1401" s="10"/>
      <c r="DX1401" s="10"/>
      <c r="DY1401" s="10"/>
      <c r="DZ1401" s="10"/>
      <c r="EA1401" s="10"/>
      <c r="EB1401" s="10"/>
      <c r="EC1401" s="10"/>
    </row>
    <row r="1402" spans="1:133" s="76" customFormat="1" ht="17" x14ac:dyDescent="0.2">
      <c r="A1402" s="100" t="str">
        <f>CONCATENATE(E1402," ",F1402)</f>
        <v>Equus ?</v>
      </c>
      <c r="B1402" s="9"/>
      <c r="C1402" s="69" t="s">
        <v>485</v>
      </c>
      <c r="D1402" s="69" t="s">
        <v>2335</v>
      </c>
      <c r="E1402" s="129" t="s">
        <v>10</v>
      </c>
      <c r="F1402" s="129" t="s">
        <v>335</v>
      </c>
      <c r="G1402" s="83">
        <v>892</v>
      </c>
      <c r="H1402" s="81">
        <v>450</v>
      </c>
      <c r="I1402" s="83" t="s">
        <v>270</v>
      </c>
      <c r="J1402" s="81" t="s">
        <v>212</v>
      </c>
      <c r="K1402" s="8"/>
      <c r="L1402" s="175"/>
      <c r="M1402" s="99"/>
      <c r="N1402" s="105"/>
      <c r="O1402" s="105"/>
      <c r="P1402" s="63"/>
      <c r="Q1402" s="69" t="s">
        <v>114</v>
      </c>
      <c r="R1402" s="69" t="s">
        <v>114</v>
      </c>
      <c r="S1402" s="69"/>
      <c r="T1402" s="63"/>
      <c r="U1402" s="63" t="s">
        <v>13</v>
      </c>
      <c r="V1402" s="63"/>
      <c r="W1402" s="63"/>
      <c r="X1402" s="119">
        <v>42.3</v>
      </c>
      <c r="Y1402" s="119">
        <v>32.35</v>
      </c>
      <c r="Z1402" s="69"/>
      <c r="AA1402" s="179"/>
      <c r="AB1402" s="98"/>
      <c r="AC1402" s="83"/>
      <c r="AD1402" s="83"/>
      <c r="AE1402" s="63"/>
      <c r="AF1402" s="63"/>
      <c r="BK1402" s="84"/>
      <c r="BL1402" s="84"/>
      <c r="BM1402" s="84"/>
      <c r="BN1402" s="84"/>
      <c r="BO1402" s="84"/>
      <c r="BP1402" s="84"/>
      <c r="BQ1402" s="84"/>
      <c r="BR1402" s="84"/>
      <c r="BS1402" s="84"/>
      <c r="BT1402" s="84"/>
      <c r="BU1402" s="84"/>
      <c r="BV1402" s="84"/>
      <c r="BW1402" s="84"/>
      <c r="BX1402" s="84"/>
      <c r="BY1402" s="84"/>
      <c r="BZ1402" s="84"/>
      <c r="CA1402" s="84"/>
      <c r="CB1402" s="84"/>
      <c r="CC1402" s="84"/>
      <c r="CD1402" s="84"/>
      <c r="CE1402" s="84"/>
      <c r="CF1402" s="84"/>
      <c r="CG1402" s="84"/>
      <c r="CH1402" s="84"/>
      <c r="CI1402" s="84"/>
      <c r="CJ1402" s="84"/>
      <c r="CK1402" s="84"/>
      <c r="CL1402" s="84"/>
      <c r="CM1402" s="84"/>
      <c r="CN1402" s="84"/>
      <c r="CO1402" s="84"/>
      <c r="CP1402" s="84"/>
      <c r="CQ1402" s="84"/>
      <c r="CR1402" s="84"/>
      <c r="CS1402" s="84"/>
      <c r="CT1402" s="84"/>
      <c r="CU1402" s="84"/>
      <c r="CV1402" s="84"/>
      <c r="CW1402" s="84"/>
      <c r="CX1402" s="84"/>
      <c r="CY1402" s="84"/>
      <c r="CZ1402" s="84"/>
      <c r="DA1402" s="84"/>
      <c r="DB1402" s="84"/>
      <c r="DC1402" s="84"/>
      <c r="DD1402" s="84"/>
      <c r="DE1402" s="84"/>
      <c r="DF1402" s="84"/>
      <c r="DG1402" s="84"/>
      <c r="DH1402" s="84"/>
      <c r="DI1402" s="84"/>
      <c r="DJ1402" s="84"/>
      <c r="DK1402" s="84"/>
      <c r="DL1402" s="84"/>
      <c r="DM1402" s="84"/>
      <c r="DN1402" s="84"/>
      <c r="DO1402" s="84"/>
      <c r="DP1402" s="84"/>
      <c r="DQ1402" s="84"/>
      <c r="DR1402" s="84"/>
      <c r="DS1402" s="84"/>
      <c r="DT1402" s="84"/>
      <c r="DU1402" s="84"/>
      <c r="DV1402" s="84"/>
      <c r="DW1402" s="84"/>
      <c r="DX1402" s="84"/>
      <c r="DY1402" s="84"/>
      <c r="DZ1402" s="84"/>
      <c r="EA1402" s="10"/>
      <c r="EB1402" s="10"/>
      <c r="EC1402" s="10"/>
    </row>
    <row r="1403" spans="1:133" s="76" customFormat="1" ht="17" x14ac:dyDescent="0.2">
      <c r="A1403" s="100" t="str">
        <f>CONCATENATE(E1403," ",F1403)</f>
        <v>Equus complicatus</v>
      </c>
      <c r="B1403" s="9" t="s">
        <v>305</v>
      </c>
      <c r="C1403" s="69" t="s">
        <v>485</v>
      </c>
      <c r="D1403" s="69" t="s">
        <v>2335</v>
      </c>
      <c r="E1403" s="2" t="s">
        <v>10</v>
      </c>
      <c r="F1403" s="2" t="s">
        <v>78</v>
      </c>
      <c r="G1403" s="9">
        <v>3</v>
      </c>
      <c r="H1403" s="8">
        <v>2368</v>
      </c>
      <c r="I1403" s="9" t="s">
        <v>27</v>
      </c>
      <c r="J1403" s="8" t="s">
        <v>397</v>
      </c>
      <c r="K1403" s="69" t="s">
        <v>175</v>
      </c>
      <c r="L1403" s="175" t="s">
        <v>80</v>
      </c>
      <c r="M1403" s="99"/>
      <c r="N1403" s="105"/>
      <c r="O1403" s="105"/>
      <c r="P1403" s="63"/>
      <c r="Q1403" s="69" t="s">
        <v>36</v>
      </c>
      <c r="R1403" s="69" t="s">
        <v>1380</v>
      </c>
      <c r="S1403" s="69"/>
      <c r="T1403" s="63"/>
      <c r="U1403" s="63" t="s">
        <v>13</v>
      </c>
      <c r="V1403" s="63"/>
      <c r="W1403" s="63"/>
      <c r="X1403" s="119">
        <v>29.36</v>
      </c>
      <c r="Y1403" s="119">
        <v>23.4</v>
      </c>
      <c r="Z1403" s="69"/>
      <c r="AA1403" s="179"/>
      <c r="AB1403" s="98"/>
      <c r="AC1403" s="9"/>
      <c r="AD1403" s="9" t="s">
        <v>81</v>
      </c>
      <c r="AE1403" s="63"/>
      <c r="AF1403" s="63"/>
      <c r="BK1403" s="84"/>
      <c r="BL1403" s="84"/>
      <c r="BM1403" s="84"/>
      <c r="BN1403" s="84"/>
      <c r="BO1403" s="84"/>
      <c r="BP1403" s="84"/>
      <c r="BQ1403" s="84"/>
      <c r="BR1403" s="84"/>
      <c r="BS1403" s="84"/>
      <c r="BT1403" s="84"/>
      <c r="BU1403" s="84"/>
      <c r="BV1403" s="84"/>
      <c r="BW1403" s="84"/>
      <c r="BX1403" s="84"/>
      <c r="BY1403" s="84"/>
      <c r="BZ1403" s="84"/>
      <c r="CA1403" s="84"/>
      <c r="CB1403" s="84"/>
      <c r="CC1403" s="84"/>
      <c r="CD1403" s="84"/>
      <c r="CE1403" s="84"/>
      <c r="CF1403" s="84"/>
      <c r="CG1403" s="84"/>
      <c r="CH1403" s="84"/>
      <c r="CI1403" s="84"/>
      <c r="CJ1403" s="84"/>
      <c r="CK1403" s="84"/>
      <c r="CL1403" s="84"/>
      <c r="CM1403" s="84"/>
      <c r="CN1403" s="84"/>
      <c r="CO1403" s="84"/>
      <c r="CP1403" s="84"/>
      <c r="CQ1403" s="84"/>
      <c r="CR1403" s="84"/>
      <c r="CS1403" s="84"/>
      <c r="CT1403" s="84"/>
      <c r="CU1403" s="84"/>
      <c r="CV1403" s="84"/>
      <c r="CW1403" s="84"/>
      <c r="CX1403" s="84"/>
      <c r="CY1403" s="84"/>
      <c r="CZ1403" s="84"/>
      <c r="DA1403" s="84"/>
      <c r="DB1403" s="84"/>
      <c r="DC1403" s="84"/>
      <c r="DD1403" s="84"/>
      <c r="DE1403" s="84"/>
      <c r="DF1403" s="84"/>
      <c r="DG1403" s="84"/>
      <c r="DH1403" s="84"/>
      <c r="DI1403" s="84"/>
      <c r="DJ1403" s="84"/>
      <c r="DK1403" s="84"/>
      <c r="DL1403" s="84"/>
      <c r="DM1403" s="84"/>
      <c r="DN1403" s="84"/>
      <c r="DO1403" s="84"/>
      <c r="DP1403" s="84"/>
      <c r="DQ1403" s="84"/>
      <c r="DR1403" s="84"/>
      <c r="DS1403" s="84"/>
      <c r="DT1403" s="84"/>
      <c r="DU1403" s="84"/>
      <c r="DV1403" s="84"/>
      <c r="DW1403" s="84"/>
      <c r="DX1403" s="84"/>
      <c r="DY1403" s="84"/>
      <c r="DZ1403" s="84"/>
      <c r="EA1403" s="10"/>
      <c r="EB1403" s="10"/>
      <c r="EC1403" s="10"/>
    </row>
    <row r="1404" spans="1:133" s="76" customFormat="1" ht="17" x14ac:dyDescent="0.2">
      <c r="A1404" s="100" t="str">
        <f>CONCATENATE(E1404," ",F1404)</f>
        <v>Equus complicatus</v>
      </c>
      <c r="B1404" s="9" t="s">
        <v>305</v>
      </c>
      <c r="C1404" s="69" t="s">
        <v>485</v>
      </c>
      <c r="D1404" s="69" t="s">
        <v>2335</v>
      </c>
      <c r="E1404" s="2" t="s">
        <v>10</v>
      </c>
      <c r="F1404" s="2" t="s">
        <v>78</v>
      </c>
      <c r="G1404" s="9">
        <v>3</v>
      </c>
      <c r="H1404" s="8">
        <v>2373</v>
      </c>
      <c r="I1404" s="9" t="s">
        <v>27</v>
      </c>
      <c r="J1404" s="8" t="s">
        <v>397</v>
      </c>
      <c r="K1404" s="69" t="s">
        <v>175</v>
      </c>
      <c r="L1404" s="175" t="s">
        <v>80</v>
      </c>
      <c r="M1404" s="99"/>
      <c r="N1404" s="105"/>
      <c r="O1404" s="105"/>
      <c r="P1404" s="63"/>
      <c r="Q1404" s="69" t="s">
        <v>36</v>
      </c>
      <c r="R1404" s="69" t="s">
        <v>1380</v>
      </c>
      <c r="S1404" s="69"/>
      <c r="T1404" s="63"/>
      <c r="U1404" s="63" t="s">
        <v>13</v>
      </c>
      <c r="V1404" s="63"/>
      <c r="W1404" s="63"/>
      <c r="X1404" s="119">
        <v>30.85</v>
      </c>
      <c r="Y1404" s="119">
        <v>29.6</v>
      </c>
      <c r="Z1404" s="69"/>
      <c r="AA1404" s="179"/>
      <c r="AB1404" s="98"/>
      <c r="AC1404" s="9"/>
      <c r="AD1404" s="9" t="s">
        <v>79</v>
      </c>
      <c r="AE1404" s="63"/>
      <c r="AF1404" s="63"/>
      <c r="BK1404" s="10"/>
      <c r="BL1404" s="10"/>
      <c r="BM1404" s="10"/>
      <c r="BN1404" s="10"/>
      <c r="BO1404" s="10"/>
      <c r="BP1404" s="10"/>
      <c r="BQ1404" s="10"/>
      <c r="BR1404" s="10"/>
      <c r="BS1404" s="10"/>
      <c r="BT1404" s="10"/>
      <c r="BU1404" s="10"/>
      <c r="BV1404" s="10"/>
      <c r="BW1404" s="10"/>
      <c r="BX1404" s="10"/>
      <c r="BY1404" s="10"/>
      <c r="BZ1404" s="10"/>
      <c r="CA1404" s="10"/>
      <c r="CB1404" s="10"/>
      <c r="CC1404" s="10"/>
      <c r="CD1404" s="10"/>
      <c r="CE1404" s="10"/>
      <c r="CF1404" s="10"/>
      <c r="CG1404" s="10"/>
      <c r="CH1404" s="10"/>
      <c r="CI1404" s="10"/>
      <c r="CJ1404" s="10"/>
      <c r="CK1404" s="10"/>
      <c r="CL1404" s="10"/>
      <c r="CM1404" s="10"/>
      <c r="CN1404" s="10"/>
      <c r="CO1404" s="10"/>
      <c r="CP1404" s="10"/>
      <c r="CQ1404" s="10"/>
      <c r="CR1404" s="10"/>
      <c r="CS1404" s="10"/>
      <c r="CT1404" s="10"/>
      <c r="CU1404" s="10"/>
      <c r="CV1404" s="10"/>
      <c r="CW1404" s="10"/>
      <c r="CX1404" s="10"/>
      <c r="CY1404" s="10"/>
      <c r="CZ1404" s="10"/>
      <c r="DA1404" s="10"/>
      <c r="DB1404" s="10"/>
      <c r="DC1404" s="10"/>
      <c r="DD1404" s="10"/>
      <c r="DE1404" s="10"/>
      <c r="DF1404" s="10"/>
      <c r="DG1404" s="10"/>
      <c r="DH1404" s="10"/>
      <c r="DI1404" s="10"/>
      <c r="DJ1404" s="10"/>
      <c r="DK1404" s="10"/>
      <c r="DL1404" s="10"/>
      <c r="DM1404" s="10"/>
      <c r="DN1404" s="10"/>
      <c r="DO1404" s="10"/>
      <c r="DP1404" s="10"/>
      <c r="DQ1404" s="10"/>
      <c r="DR1404" s="10"/>
      <c r="DS1404" s="10"/>
      <c r="DT1404" s="10"/>
      <c r="DU1404" s="10"/>
      <c r="DV1404" s="10"/>
      <c r="DW1404" s="10"/>
      <c r="DX1404" s="10"/>
      <c r="DY1404" s="10"/>
      <c r="DZ1404" s="10"/>
      <c r="EA1404" s="10"/>
      <c r="EB1404" s="10"/>
      <c r="EC1404" s="10"/>
    </row>
    <row r="1405" spans="1:133" s="76" customFormat="1" ht="17" x14ac:dyDescent="0.2">
      <c r="A1405" s="100" t="str">
        <f>CONCATENATE(E1405," ",F1405)</f>
        <v>Equus complicatus</v>
      </c>
      <c r="B1405" s="9" t="s">
        <v>305</v>
      </c>
      <c r="C1405" s="69" t="s">
        <v>485</v>
      </c>
      <c r="D1405" s="69" t="s">
        <v>2335</v>
      </c>
      <c r="E1405" s="2" t="s">
        <v>10</v>
      </c>
      <c r="F1405" s="2" t="s">
        <v>78</v>
      </c>
      <c r="G1405" s="9">
        <v>3</v>
      </c>
      <c r="H1405" s="8" t="s">
        <v>82</v>
      </c>
      <c r="I1405" s="9" t="s">
        <v>27</v>
      </c>
      <c r="J1405" s="8" t="s">
        <v>397</v>
      </c>
      <c r="K1405" s="69" t="s">
        <v>175</v>
      </c>
      <c r="L1405" s="175"/>
      <c r="M1405" s="99"/>
      <c r="N1405" s="105"/>
      <c r="O1405" s="105"/>
      <c r="P1405" s="63"/>
      <c r="Q1405" s="69" t="s">
        <v>98</v>
      </c>
      <c r="R1405" s="69" t="s">
        <v>2383</v>
      </c>
      <c r="S1405" s="69"/>
      <c r="T1405" s="63" t="s">
        <v>378</v>
      </c>
      <c r="U1405" s="63" t="s">
        <v>13</v>
      </c>
      <c r="V1405" s="63"/>
      <c r="W1405" s="63"/>
      <c r="X1405" s="119">
        <v>27.65</v>
      </c>
      <c r="Y1405" s="119">
        <v>20.41</v>
      </c>
      <c r="Z1405" s="69"/>
      <c r="AA1405" s="179"/>
      <c r="AB1405" s="98"/>
      <c r="AC1405" s="9"/>
      <c r="AD1405" s="9"/>
      <c r="AE1405" s="63"/>
      <c r="AF1405" s="63"/>
      <c r="BK1405" s="10"/>
      <c r="BL1405" s="10"/>
      <c r="BM1405" s="10"/>
      <c r="BN1405" s="10"/>
      <c r="BO1405" s="10"/>
      <c r="BP1405" s="10"/>
      <c r="BQ1405" s="10"/>
      <c r="BR1405" s="10"/>
      <c r="BS1405" s="10"/>
      <c r="BT1405" s="10"/>
      <c r="BU1405" s="10"/>
      <c r="BV1405" s="10"/>
      <c r="BW1405" s="10"/>
      <c r="BX1405" s="10"/>
      <c r="BY1405" s="10"/>
      <c r="BZ1405" s="10"/>
      <c r="CA1405" s="10"/>
      <c r="CB1405" s="10"/>
      <c r="CC1405" s="10"/>
      <c r="CD1405" s="10"/>
      <c r="CE1405" s="10"/>
      <c r="CF1405" s="10"/>
      <c r="CG1405" s="10"/>
      <c r="CH1405" s="10"/>
      <c r="CI1405" s="10"/>
      <c r="CJ1405" s="10"/>
      <c r="CK1405" s="10"/>
      <c r="CL1405" s="10"/>
      <c r="CM1405" s="10"/>
      <c r="CN1405" s="10"/>
      <c r="CO1405" s="10"/>
      <c r="CP1405" s="10"/>
      <c r="CQ1405" s="10"/>
      <c r="CR1405" s="10"/>
      <c r="CS1405" s="10"/>
      <c r="CT1405" s="10"/>
      <c r="CU1405" s="10"/>
      <c r="CV1405" s="10"/>
      <c r="CW1405" s="10"/>
      <c r="CX1405" s="10"/>
      <c r="CY1405" s="10"/>
      <c r="CZ1405" s="10"/>
      <c r="DA1405" s="10"/>
      <c r="DB1405" s="10"/>
      <c r="DC1405" s="10"/>
      <c r="DD1405" s="10"/>
      <c r="DE1405" s="10"/>
      <c r="DF1405" s="10"/>
      <c r="DG1405" s="10"/>
      <c r="DH1405" s="10"/>
      <c r="DI1405" s="10"/>
      <c r="DJ1405" s="10"/>
      <c r="DK1405" s="10"/>
      <c r="DL1405" s="10"/>
      <c r="DM1405" s="10"/>
      <c r="DN1405" s="10"/>
      <c r="DO1405" s="10"/>
      <c r="DP1405" s="10"/>
      <c r="DQ1405" s="10"/>
      <c r="DR1405" s="10"/>
      <c r="DS1405" s="10"/>
      <c r="DT1405" s="10"/>
      <c r="DU1405" s="10"/>
      <c r="DV1405" s="10"/>
      <c r="DW1405" s="10"/>
      <c r="DX1405" s="10"/>
      <c r="DY1405" s="10"/>
      <c r="DZ1405" s="10"/>
      <c r="EA1405" s="197"/>
      <c r="EB1405" s="197"/>
      <c r="EC1405" s="197"/>
    </row>
    <row r="1406" spans="1:133" s="76" customFormat="1" ht="17" x14ac:dyDescent="0.2">
      <c r="A1406" s="100" t="str">
        <f>CONCATENATE(E1406," ",F1406)</f>
        <v>Equus complicatus</v>
      </c>
      <c r="B1406" s="9"/>
      <c r="C1406" s="69" t="s">
        <v>485</v>
      </c>
      <c r="D1406" s="69" t="s">
        <v>2335</v>
      </c>
      <c r="E1406" s="2" t="s">
        <v>10</v>
      </c>
      <c r="F1406" s="2" t="s">
        <v>78</v>
      </c>
      <c r="G1406" s="9">
        <v>30967</v>
      </c>
      <c r="H1406" s="8">
        <v>410</v>
      </c>
      <c r="I1406" s="9" t="s">
        <v>249</v>
      </c>
      <c r="J1406" s="8" t="s">
        <v>241</v>
      </c>
      <c r="K1406" s="69" t="s">
        <v>175</v>
      </c>
      <c r="L1406" s="175" t="s">
        <v>395</v>
      </c>
      <c r="M1406" s="134">
        <v>30</v>
      </c>
      <c r="N1406" s="61">
        <v>29.62</v>
      </c>
      <c r="O1406" s="61">
        <v>-98.37</v>
      </c>
      <c r="P1406" s="99">
        <v>126.402078446346</v>
      </c>
      <c r="Q1406" s="69" t="s">
        <v>16</v>
      </c>
      <c r="R1406" s="69" t="s">
        <v>1271</v>
      </c>
      <c r="S1406" s="69"/>
      <c r="T1406" s="63" t="s">
        <v>166</v>
      </c>
      <c r="U1406" s="63" t="s">
        <v>13</v>
      </c>
      <c r="V1406" s="63"/>
      <c r="W1406" s="63"/>
      <c r="X1406" s="119">
        <v>25.79</v>
      </c>
      <c r="Y1406" s="119">
        <v>19.739999999999998</v>
      </c>
      <c r="Z1406" s="69"/>
      <c r="AA1406" s="179"/>
      <c r="AB1406" s="98"/>
      <c r="AC1406" s="9"/>
      <c r="AD1406" s="9"/>
      <c r="AE1406" s="63"/>
      <c r="AF1406" s="63"/>
      <c r="BK1406" s="10"/>
      <c r="BL1406" s="10"/>
      <c r="BM1406" s="10"/>
      <c r="BN1406" s="10"/>
      <c r="BO1406" s="10"/>
      <c r="BP1406" s="10"/>
      <c r="BQ1406" s="10"/>
      <c r="BR1406" s="10"/>
      <c r="BS1406" s="10"/>
      <c r="BT1406" s="10"/>
      <c r="BU1406" s="10"/>
      <c r="BV1406" s="10"/>
      <c r="BW1406" s="10"/>
      <c r="BX1406" s="10"/>
      <c r="BY1406" s="10"/>
      <c r="BZ1406" s="10"/>
      <c r="CA1406" s="10"/>
      <c r="CB1406" s="10"/>
      <c r="CC1406" s="10"/>
      <c r="CD1406" s="10"/>
      <c r="CE1406" s="10"/>
      <c r="CF1406" s="10"/>
      <c r="CG1406" s="10"/>
      <c r="CH1406" s="10"/>
      <c r="CI1406" s="10"/>
      <c r="CJ1406" s="10"/>
      <c r="CK1406" s="10"/>
      <c r="CL1406" s="10"/>
      <c r="CM1406" s="10"/>
      <c r="CN1406" s="10"/>
      <c r="CO1406" s="10"/>
      <c r="CP1406" s="10"/>
      <c r="CQ1406" s="10"/>
      <c r="CR1406" s="10"/>
      <c r="CS1406" s="10"/>
      <c r="CT1406" s="10"/>
      <c r="CU1406" s="10"/>
      <c r="CV1406" s="10"/>
      <c r="CW1406" s="10"/>
      <c r="CX1406" s="10"/>
      <c r="CY1406" s="10"/>
      <c r="CZ1406" s="10"/>
      <c r="DA1406" s="10"/>
      <c r="DB1406" s="10"/>
      <c r="DC1406" s="10"/>
      <c r="DD1406" s="10"/>
      <c r="DE1406" s="10"/>
      <c r="DF1406" s="10"/>
      <c r="DG1406" s="10"/>
      <c r="DH1406" s="10"/>
      <c r="DI1406" s="10"/>
      <c r="DJ1406" s="10"/>
      <c r="DK1406" s="10"/>
      <c r="DL1406" s="10"/>
      <c r="DM1406" s="10"/>
      <c r="DN1406" s="10"/>
      <c r="DO1406" s="10"/>
      <c r="DP1406" s="10"/>
      <c r="DQ1406" s="10"/>
      <c r="DR1406" s="10"/>
      <c r="DS1406" s="10"/>
      <c r="DT1406" s="10"/>
      <c r="DU1406" s="10"/>
      <c r="DV1406" s="10"/>
      <c r="DW1406" s="10"/>
      <c r="DX1406" s="10"/>
      <c r="DY1406" s="10"/>
      <c r="DZ1406" s="10"/>
      <c r="EA1406" s="10"/>
      <c r="EB1406" s="10"/>
      <c r="EC1406" s="10"/>
    </row>
    <row r="1407" spans="1:133" s="76" customFormat="1" ht="17" x14ac:dyDescent="0.2">
      <c r="A1407" s="100" t="str">
        <f>CONCATENATE(E1407," ",F1407)</f>
        <v>Equus complicatus</v>
      </c>
      <c r="B1407" s="9"/>
      <c r="C1407" s="69" t="s">
        <v>485</v>
      </c>
      <c r="D1407" s="69" t="s">
        <v>2335</v>
      </c>
      <c r="E1407" s="2" t="s">
        <v>10</v>
      </c>
      <c r="F1407" s="2" t="s">
        <v>78</v>
      </c>
      <c r="G1407" s="9">
        <v>30967</v>
      </c>
      <c r="H1407" s="8">
        <v>410</v>
      </c>
      <c r="I1407" s="9" t="s">
        <v>249</v>
      </c>
      <c r="J1407" s="8" t="s">
        <v>241</v>
      </c>
      <c r="K1407" s="69" t="s">
        <v>175</v>
      </c>
      <c r="L1407" s="175" t="s">
        <v>395</v>
      </c>
      <c r="M1407" s="134">
        <v>30</v>
      </c>
      <c r="N1407" s="61">
        <v>29.62</v>
      </c>
      <c r="O1407" s="61">
        <v>-98.37</v>
      </c>
      <c r="P1407" s="99">
        <v>126.402078446346</v>
      </c>
      <c r="Q1407" s="69" t="s">
        <v>16</v>
      </c>
      <c r="R1407" s="69" t="s">
        <v>1271</v>
      </c>
      <c r="S1407" s="69"/>
      <c r="T1407" s="63" t="s">
        <v>171</v>
      </c>
      <c r="U1407" s="63" t="s">
        <v>13</v>
      </c>
      <c r="V1407" s="63"/>
      <c r="W1407" s="63"/>
      <c r="X1407" s="119">
        <v>26.5</v>
      </c>
      <c r="Y1407" s="119">
        <v>20.5</v>
      </c>
      <c r="Z1407" s="69"/>
      <c r="AA1407" s="179"/>
      <c r="AB1407" s="98"/>
      <c r="AC1407" s="9"/>
      <c r="AD1407" s="9"/>
      <c r="AE1407" s="63"/>
      <c r="AF1407" s="63"/>
      <c r="BK1407" s="10"/>
      <c r="BL1407" s="10"/>
      <c r="BM1407" s="10"/>
      <c r="BN1407" s="10"/>
      <c r="BO1407" s="10"/>
      <c r="BP1407" s="10"/>
      <c r="BQ1407" s="10"/>
      <c r="BR1407" s="10"/>
      <c r="BS1407" s="10"/>
      <c r="BT1407" s="10"/>
      <c r="BU1407" s="10"/>
      <c r="BV1407" s="10"/>
      <c r="BW1407" s="10"/>
      <c r="BX1407" s="10"/>
      <c r="BY1407" s="10"/>
      <c r="BZ1407" s="10"/>
      <c r="CA1407" s="10"/>
      <c r="CB1407" s="10"/>
      <c r="CC1407" s="10"/>
      <c r="CD1407" s="10"/>
      <c r="CE1407" s="10"/>
      <c r="CF1407" s="10"/>
      <c r="CG1407" s="10"/>
      <c r="CH1407" s="10"/>
      <c r="CI1407" s="10"/>
      <c r="CJ1407" s="10"/>
      <c r="CK1407" s="10"/>
      <c r="CL1407" s="10"/>
      <c r="CM1407" s="10"/>
      <c r="CN1407" s="10"/>
      <c r="CO1407" s="10"/>
      <c r="CP1407" s="10"/>
      <c r="CQ1407" s="10"/>
      <c r="CR1407" s="10"/>
      <c r="CS1407" s="10"/>
      <c r="CT1407" s="10"/>
      <c r="CU1407" s="10"/>
      <c r="CV1407" s="10"/>
      <c r="CW1407" s="10"/>
      <c r="CX1407" s="10"/>
      <c r="CY1407" s="10"/>
      <c r="CZ1407" s="10"/>
      <c r="DA1407" s="10"/>
      <c r="DB1407" s="10"/>
      <c r="DC1407" s="10"/>
      <c r="DD1407" s="10"/>
      <c r="DE1407" s="10"/>
      <c r="DF1407" s="10"/>
      <c r="DG1407" s="10"/>
      <c r="DH1407" s="10"/>
      <c r="DI1407" s="10"/>
      <c r="DJ1407" s="10"/>
      <c r="DK1407" s="10"/>
      <c r="DL1407" s="10"/>
      <c r="DM1407" s="10"/>
      <c r="DN1407" s="10"/>
      <c r="DO1407" s="10"/>
      <c r="DP1407" s="10"/>
      <c r="DQ1407" s="10"/>
      <c r="DR1407" s="10"/>
      <c r="DS1407" s="10"/>
      <c r="DT1407" s="10"/>
      <c r="DU1407" s="10"/>
      <c r="DV1407" s="10"/>
      <c r="DW1407" s="10"/>
      <c r="DX1407" s="10"/>
      <c r="DY1407" s="10"/>
      <c r="DZ1407" s="10"/>
      <c r="EA1407" s="10"/>
      <c r="EB1407" s="10"/>
      <c r="EC1407" s="10"/>
    </row>
    <row r="1408" spans="1:133" s="76" customFormat="1" ht="17" x14ac:dyDescent="0.2">
      <c r="A1408" s="100" t="str">
        <f>CONCATENATE(E1408," ",F1408)</f>
        <v>Equus complicatus</v>
      </c>
      <c r="B1408" s="9"/>
      <c r="C1408" s="69" t="s">
        <v>485</v>
      </c>
      <c r="D1408" s="69" t="s">
        <v>2335</v>
      </c>
      <c r="E1408" s="2" t="s">
        <v>10</v>
      </c>
      <c r="F1408" s="2" t="s">
        <v>78</v>
      </c>
      <c r="G1408" s="9">
        <v>30967</v>
      </c>
      <c r="H1408" s="8">
        <v>410</v>
      </c>
      <c r="I1408" s="9" t="s">
        <v>249</v>
      </c>
      <c r="J1408" s="8" t="s">
        <v>241</v>
      </c>
      <c r="K1408" s="69" t="s">
        <v>175</v>
      </c>
      <c r="L1408" s="175" t="s">
        <v>395</v>
      </c>
      <c r="M1408" s="134">
        <v>30</v>
      </c>
      <c r="N1408" s="61">
        <v>29.62</v>
      </c>
      <c r="O1408" s="61">
        <v>-98.37</v>
      </c>
      <c r="P1408" s="99">
        <v>126.402078446346</v>
      </c>
      <c r="Q1408" s="69" t="s">
        <v>31</v>
      </c>
      <c r="R1408" s="69" t="s">
        <v>2377</v>
      </c>
      <c r="S1408" s="69"/>
      <c r="T1408" s="63" t="s">
        <v>166</v>
      </c>
      <c r="U1408" s="63" t="s">
        <v>13</v>
      </c>
      <c r="V1408" s="63"/>
      <c r="W1408" s="63"/>
      <c r="X1408" s="119">
        <v>27.09</v>
      </c>
      <c r="Y1408" s="119">
        <v>20.010000000000002</v>
      </c>
      <c r="Z1408" s="69"/>
      <c r="AA1408" s="179"/>
      <c r="AB1408" s="98"/>
      <c r="AC1408" s="9"/>
      <c r="AD1408" s="9"/>
      <c r="AE1408" s="63"/>
      <c r="AF1408" s="63"/>
      <c r="BK1408" s="10"/>
      <c r="BL1408" s="10"/>
      <c r="BM1408" s="10"/>
      <c r="BN1408" s="10"/>
      <c r="BO1408" s="10"/>
      <c r="BP1408" s="10"/>
      <c r="BQ1408" s="10"/>
      <c r="BR1408" s="10"/>
      <c r="BS1408" s="10"/>
      <c r="BT1408" s="10"/>
      <c r="BU1408" s="10"/>
      <c r="BV1408" s="10"/>
      <c r="BW1408" s="10"/>
      <c r="BX1408" s="10"/>
      <c r="BY1408" s="10"/>
      <c r="BZ1408" s="10"/>
      <c r="CA1408" s="10"/>
      <c r="CB1408" s="10"/>
      <c r="CC1408" s="10"/>
      <c r="CD1408" s="10"/>
      <c r="CE1408" s="10"/>
      <c r="CF1408" s="10"/>
      <c r="CG1408" s="10"/>
      <c r="CH1408" s="10"/>
      <c r="CI1408" s="10"/>
      <c r="CJ1408" s="10"/>
      <c r="CK1408" s="10"/>
      <c r="CL1408" s="10"/>
      <c r="CM1408" s="10"/>
      <c r="CN1408" s="10"/>
      <c r="CO1408" s="10"/>
      <c r="CP1408" s="10"/>
      <c r="CQ1408" s="10"/>
      <c r="CR1408" s="10"/>
      <c r="CS1408" s="10"/>
      <c r="CT1408" s="10"/>
      <c r="CU1408" s="10"/>
      <c r="CV1408" s="10"/>
      <c r="CW1408" s="10"/>
      <c r="CX1408" s="10"/>
      <c r="CY1408" s="10"/>
      <c r="CZ1408" s="10"/>
      <c r="DA1408" s="10"/>
      <c r="DB1408" s="10"/>
      <c r="DC1408" s="10"/>
      <c r="DD1408" s="10"/>
      <c r="DE1408" s="10"/>
      <c r="DF1408" s="10"/>
      <c r="DG1408" s="10"/>
      <c r="DH1408" s="10"/>
      <c r="DI1408" s="10"/>
      <c r="DJ1408" s="10"/>
      <c r="DK1408" s="10"/>
      <c r="DL1408" s="10"/>
      <c r="DM1408" s="10"/>
      <c r="DN1408" s="10"/>
      <c r="DO1408" s="10"/>
      <c r="DP1408" s="10"/>
      <c r="DQ1408" s="10"/>
      <c r="DR1408" s="10"/>
      <c r="DS1408" s="10"/>
      <c r="DT1408" s="10"/>
      <c r="DU1408" s="10"/>
      <c r="DV1408" s="10"/>
      <c r="DW1408" s="10"/>
      <c r="DX1408" s="10"/>
      <c r="DY1408" s="10"/>
      <c r="DZ1408" s="10"/>
      <c r="EA1408" s="10"/>
      <c r="EB1408" s="10"/>
      <c r="EC1408" s="10"/>
    </row>
    <row r="1409" spans="1:133" s="76" customFormat="1" ht="17" x14ac:dyDescent="0.2">
      <c r="A1409" s="100" t="str">
        <f>CONCATENATE(E1409," ",F1409)</f>
        <v>Equus complicatus</v>
      </c>
      <c r="B1409" s="9"/>
      <c r="C1409" s="69" t="s">
        <v>485</v>
      </c>
      <c r="D1409" s="69" t="s">
        <v>2335</v>
      </c>
      <c r="E1409" s="2" t="s">
        <v>10</v>
      </c>
      <c r="F1409" s="2" t="s">
        <v>78</v>
      </c>
      <c r="G1409" s="9">
        <v>30967</v>
      </c>
      <c r="H1409" s="8">
        <v>410</v>
      </c>
      <c r="I1409" s="9" t="s">
        <v>249</v>
      </c>
      <c r="J1409" s="8" t="s">
        <v>241</v>
      </c>
      <c r="K1409" s="69" t="s">
        <v>175</v>
      </c>
      <c r="L1409" s="175" t="s">
        <v>395</v>
      </c>
      <c r="M1409" s="134">
        <v>30</v>
      </c>
      <c r="N1409" s="61">
        <v>29.62</v>
      </c>
      <c r="O1409" s="61">
        <v>-98.37</v>
      </c>
      <c r="P1409" s="99">
        <v>126.402078446346</v>
      </c>
      <c r="Q1409" s="69" t="s">
        <v>31</v>
      </c>
      <c r="R1409" s="69" t="s">
        <v>2377</v>
      </c>
      <c r="S1409" s="69"/>
      <c r="T1409" s="63" t="s">
        <v>171</v>
      </c>
      <c r="U1409" s="63" t="s">
        <v>13</v>
      </c>
      <c r="V1409" s="63"/>
      <c r="W1409" s="63"/>
      <c r="X1409" s="119">
        <v>27.07</v>
      </c>
      <c r="Y1409" s="119">
        <v>19.5</v>
      </c>
      <c r="Z1409" s="69"/>
      <c r="AA1409" s="179"/>
      <c r="AB1409" s="98"/>
      <c r="AC1409" s="9"/>
      <c r="AD1409" s="9"/>
      <c r="AE1409" s="63"/>
      <c r="AF1409" s="63"/>
      <c r="BK1409" s="10"/>
      <c r="BL1409" s="10"/>
      <c r="BM1409" s="10"/>
      <c r="BN1409" s="10"/>
      <c r="BO1409" s="10"/>
      <c r="BP1409" s="10"/>
      <c r="BQ1409" s="10"/>
      <c r="BR1409" s="10"/>
      <c r="BS1409" s="10"/>
      <c r="BT1409" s="10"/>
      <c r="BU1409" s="10"/>
      <c r="BV1409" s="10"/>
      <c r="BW1409" s="10"/>
      <c r="BX1409" s="10"/>
      <c r="BY1409" s="10"/>
      <c r="BZ1409" s="10"/>
      <c r="CA1409" s="10"/>
      <c r="CB1409" s="10"/>
      <c r="CC1409" s="10"/>
      <c r="CD1409" s="10"/>
      <c r="CE1409" s="10"/>
      <c r="CF1409" s="10"/>
      <c r="CG1409" s="10"/>
      <c r="CH1409" s="10"/>
      <c r="CI1409" s="10"/>
      <c r="CJ1409" s="10"/>
      <c r="CK1409" s="10"/>
      <c r="CL1409" s="10"/>
      <c r="CM1409" s="10"/>
      <c r="CN1409" s="10"/>
      <c r="CO1409" s="10"/>
      <c r="CP1409" s="10"/>
      <c r="CQ1409" s="10"/>
      <c r="CR1409" s="10"/>
      <c r="CS1409" s="10"/>
      <c r="CT1409" s="10"/>
      <c r="CU1409" s="10"/>
      <c r="CV1409" s="10"/>
      <c r="CW1409" s="10"/>
      <c r="CX1409" s="10"/>
      <c r="CY1409" s="10"/>
      <c r="CZ1409" s="10"/>
      <c r="DA1409" s="10"/>
      <c r="DB1409" s="10"/>
      <c r="DC1409" s="10"/>
      <c r="DD1409" s="10"/>
      <c r="DE1409" s="10"/>
      <c r="DF1409" s="10"/>
      <c r="DG1409" s="10"/>
      <c r="DH1409" s="10"/>
      <c r="DI1409" s="10"/>
      <c r="DJ1409" s="10"/>
      <c r="DK1409" s="10"/>
      <c r="DL1409" s="10"/>
      <c r="DM1409" s="10"/>
      <c r="DN1409" s="10"/>
      <c r="DO1409" s="10"/>
      <c r="DP1409" s="10"/>
      <c r="DQ1409" s="10"/>
      <c r="DR1409" s="10"/>
      <c r="DS1409" s="10"/>
      <c r="DT1409" s="10"/>
      <c r="DU1409" s="10"/>
      <c r="DV1409" s="10"/>
      <c r="DW1409" s="10"/>
      <c r="DX1409" s="10"/>
      <c r="DY1409" s="10"/>
      <c r="DZ1409" s="10"/>
      <c r="EA1409" s="10"/>
      <c r="EB1409" s="10"/>
      <c r="EC1409" s="10"/>
    </row>
    <row r="1410" spans="1:133" s="76" customFormat="1" ht="17" x14ac:dyDescent="0.2">
      <c r="A1410" s="100" t="str">
        <f>CONCATENATE(E1410," ",F1410)</f>
        <v>Equus complicatus</v>
      </c>
      <c r="B1410" s="9"/>
      <c r="C1410" s="69" t="s">
        <v>485</v>
      </c>
      <c r="D1410" s="69" t="s">
        <v>2335</v>
      </c>
      <c r="E1410" s="2" t="s">
        <v>10</v>
      </c>
      <c r="F1410" s="2" t="s">
        <v>78</v>
      </c>
      <c r="G1410" s="9">
        <v>30967</v>
      </c>
      <c r="H1410" s="8">
        <v>410</v>
      </c>
      <c r="I1410" s="9" t="s">
        <v>249</v>
      </c>
      <c r="J1410" s="8" t="s">
        <v>241</v>
      </c>
      <c r="K1410" s="69" t="s">
        <v>175</v>
      </c>
      <c r="L1410" s="175" t="s">
        <v>395</v>
      </c>
      <c r="M1410" s="134">
        <v>30</v>
      </c>
      <c r="N1410" s="61">
        <v>29.62</v>
      </c>
      <c r="O1410" s="61">
        <v>-98.37</v>
      </c>
      <c r="P1410" s="99">
        <v>126.402078446346</v>
      </c>
      <c r="Q1410" s="69" t="s">
        <v>24</v>
      </c>
      <c r="R1410" s="69" t="s">
        <v>2379</v>
      </c>
      <c r="S1410" s="69"/>
      <c r="T1410" s="63" t="s">
        <v>166</v>
      </c>
      <c r="U1410" s="63" t="s">
        <v>13</v>
      </c>
      <c r="V1410" s="63"/>
      <c r="W1410" s="63"/>
      <c r="X1410" s="119">
        <v>36.99</v>
      </c>
      <c r="Y1410" s="119">
        <v>16.73</v>
      </c>
      <c r="Z1410" s="69"/>
      <c r="AA1410" s="179"/>
      <c r="AB1410" s="98"/>
      <c r="AC1410" s="9"/>
      <c r="AD1410" s="9"/>
      <c r="AE1410" s="63"/>
      <c r="AF1410" s="63"/>
      <c r="BK1410" s="10"/>
      <c r="BL1410" s="10"/>
      <c r="BM1410" s="10"/>
      <c r="BN1410" s="10"/>
      <c r="BO1410" s="10"/>
      <c r="BP1410" s="10"/>
      <c r="BQ1410" s="10"/>
      <c r="BR1410" s="10"/>
      <c r="BS1410" s="10"/>
      <c r="BT1410" s="10"/>
      <c r="BU1410" s="10"/>
      <c r="BV1410" s="10"/>
      <c r="BW1410" s="10"/>
      <c r="BX1410" s="10"/>
      <c r="BY1410" s="10"/>
      <c r="BZ1410" s="10"/>
      <c r="CA1410" s="10"/>
      <c r="CB1410" s="10"/>
      <c r="CC1410" s="10"/>
      <c r="CD1410" s="10"/>
      <c r="CE1410" s="10"/>
      <c r="CF1410" s="10"/>
      <c r="CG1410" s="10"/>
      <c r="CH1410" s="10"/>
      <c r="CI1410" s="10"/>
      <c r="CJ1410" s="10"/>
      <c r="CK1410" s="10"/>
      <c r="CL1410" s="10"/>
      <c r="CM1410" s="10"/>
      <c r="CN1410" s="10"/>
      <c r="CO1410" s="10"/>
      <c r="CP1410" s="10"/>
      <c r="CQ1410" s="10"/>
      <c r="CR1410" s="10"/>
      <c r="CS1410" s="10"/>
      <c r="CT1410" s="10"/>
      <c r="CU1410" s="10"/>
      <c r="CV1410" s="10"/>
      <c r="CW1410" s="10"/>
      <c r="CX1410" s="10"/>
      <c r="CY1410" s="10"/>
      <c r="CZ1410" s="10"/>
      <c r="DA1410" s="10"/>
      <c r="DB1410" s="10"/>
      <c r="DC1410" s="10"/>
      <c r="DD1410" s="10"/>
      <c r="DE1410" s="10"/>
      <c r="DF1410" s="10"/>
      <c r="DG1410" s="10"/>
      <c r="DH1410" s="10"/>
      <c r="DI1410" s="10"/>
      <c r="DJ1410" s="10"/>
      <c r="DK1410" s="10"/>
      <c r="DL1410" s="10"/>
      <c r="DM1410" s="10"/>
      <c r="DN1410" s="10"/>
      <c r="DO1410" s="10"/>
      <c r="DP1410" s="10"/>
      <c r="DQ1410" s="10"/>
      <c r="DR1410" s="10"/>
      <c r="DS1410" s="10"/>
      <c r="DT1410" s="10"/>
      <c r="DU1410" s="10"/>
      <c r="DV1410" s="10"/>
      <c r="DW1410" s="10"/>
      <c r="DX1410" s="10"/>
      <c r="DY1410" s="10"/>
      <c r="DZ1410" s="10"/>
      <c r="EA1410" s="10"/>
      <c r="EB1410" s="10"/>
      <c r="EC1410" s="10"/>
    </row>
    <row r="1411" spans="1:133" s="60" customFormat="1" ht="17" x14ac:dyDescent="0.2">
      <c r="A1411" s="100" t="str">
        <f>CONCATENATE(E1411," ",F1411)</f>
        <v>Equus complicatus</v>
      </c>
      <c r="B1411" s="9"/>
      <c r="C1411" s="69" t="s">
        <v>485</v>
      </c>
      <c r="D1411" s="69" t="s">
        <v>2335</v>
      </c>
      <c r="E1411" s="2" t="s">
        <v>10</v>
      </c>
      <c r="F1411" s="2" t="s">
        <v>78</v>
      </c>
      <c r="G1411" s="9">
        <v>30967</v>
      </c>
      <c r="H1411" s="8">
        <v>410</v>
      </c>
      <c r="I1411" s="9" t="s">
        <v>249</v>
      </c>
      <c r="J1411" s="8" t="s">
        <v>241</v>
      </c>
      <c r="K1411" s="69" t="s">
        <v>175</v>
      </c>
      <c r="L1411" s="175" t="s">
        <v>395</v>
      </c>
      <c r="M1411" s="134">
        <v>30</v>
      </c>
      <c r="N1411" s="61">
        <v>29.62</v>
      </c>
      <c r="O1411" s="61">
        <v>-98.37</v>
      </c>
      <c r="P1411" s="99">
        <v>126.402078446346</v>
      </c>
      <c r="Q1411" s="69" t="s">
        <v>24</v>
      </c>
      <c r="R1411" s="69" t="s">
        <v>2379</v>
      </c>
      <c r="S1411" s="69"/>
      <c r="T1411" s="63" t="s">
        <v>171</v>
      </c>
      <c r="U1411" s="63" t="s">
        <v>13</v>
      </c>
      <c r="V1411" s="63"/>
      <c r="W1411" s="63"/>
      <c r="X1411" s="119">
        <v>37.159999999999997</v>
      </c>
      <c r="Y1411" s="119">
        <v>16.8</v>
      </c>
      <c r="Z1411" s="69"/>
      <c r="AA1411" s="179"/>
      <c r="AB1411" s="98"/>
      <c r="AC1411" s="9"/>
      <c r="AD1411" s="9"/>
      <c r="AE1411" s="63"/>
      <c r="AF1411" s="63"/>
      <c r="AG1411" s="76"/>
      <c r="AH1411" s="76"/>
      <c r="AI1411" s="76"/>
      <c r="AJ1411" s="76"/>
      <c r="AK1411" s="76"/>
      <c r="AL1411" s="76"/>
      <c r="AM1411" s="76"/>
      <c r="AN1411" s="76"/>
      <c r="AO1411" s="76"/>
      <c r="AP1411" s="76"/>
      <c r="AQ1411" s="76"/>
      <c r="AR1411" s="76"/>
      <c r="AS1411" s="76"/>
      <c r="AT1411" s="76"/>
      <c r="AU1411" s="76"/>
      <c r="AV1411" s="76"/>
      <c r="AW1411" s="76"/>
      <c r="AX1411" s="76"/>
      <c r="AY1411" s="76"/>
      <c r="AZ1411" s="76"/>
      <c r="BA1411" s="76"/>
      <c r="BB1411" s="76"/>
      <c r="BC1411" s="76"/>
      <c r="BD1411" s="76"/>
      <c r="BE1411" s="76"/>
      <c r="BF1411" s="76"/>
      <c r="BG1411" s="76"/>
      <c r="BH1411" s="76"/>
      <c r="BI1411" s="76"/>
      <c r="BJ1411" s="76"/>
      <c r="BK1411" s="10"/>
      <c r="BL1411" s="10"/>
      <c r="BM1411" s="10"/>
      <c r="BN1411" s="10"/>
      <c r="BO1411" s="10"/>
      <c r="BP1411" s="10"/>
      <c r="BQ1411" s="10"/>
      <c r="BR1411" s="10"/>
      <c r="BS1411" s="10"/>
      <c r="BT1411" s="10"/>
      <c r="BU1411" s="10"/>
      <c r="BV1411" s="10"/>
      <c r="BW1411" s="10"/>
      <c r="BX1411" s="10"/>
      <c r="BY1411" s="10"/>
      <c r="BZ1411" s="10"/>
      <c r="CA1411" s="10"/>
      <c r="CB1411" s="10"/>
      <c r="CC1411" s="10"/>
      <c r="CD1411" s="10"/>
      <c r="CE1411" s="10"/>
      <c r="CF1411" s="10"/>
      <c r="CG1411" s="10"/>
      <c r="CH1411" s="10"/>
      <c r="CI1411" s="10"/>
      <c r="CJ1411" s="10"/>
      <c r="CK1411" s="10"/>
      <c r="CL1411" s="10"/>
      <c r="CM1411" s="10"/>
      <c r="CN1411" s="10"/>
      <c r="CO1411" s="10"/>
      <c r="CP1411" s="10"/>
      <c r="CQ1411" s="10"/>
      <c r="CR1411" s="10"/>
      <c r="CS1411" s="10"/>
      <c r="CT1411" s="10"/>
      <c r="CU1411" s="10"/>
      <c r="CV1411" s="10"/>
      <c r="CW1411" s="10"/>
      <c r="CX1411" s="10"/>
      <c r="CY1411" s="10"/>
      <c r="CZ1411" s="10"/>
      <c r="DA1411" s="10"/>
      <c r="DB1411" s="10"/>
      <c r="DC1411" s="10"/>
      <c r="DD1411" s="10"/>
      <c r="DE1411" s="10"/>
      <c r="DF1411" s="10"/>
      <c r="DG1411" s="10"/>
      <c r="DH1411" s="10"/>
      <c r="DI1411" s="10"/>
      <c r="DJ1411" s="10"/>
      <c r="DK1411" s="10"/>
      <c r="DL1411" s="10"/>
      <c r="DM1411" s="10"/>
      <c r="DN1411" s="10"/>
      <c r="DO1411" s="10"/>
      <c r="DP1411" s="10"/>
      <c r="DQ1411" s="10"/>
      <c r="DR1411" s="10"/>
      <c r="DS1411" s="10"/>
      <c r="DT1411" s="10"/>
      <c r="DU1411" s="10"/>
      <c r="DV1411" s="10"/>
      <c r="DW1411" s="10"/>
      <c r="DX1411" s="10"/>
      <c r="DY1411" s="10"/>
      <c r="DZ1411" s="10"/>
      <c r="EA1411" s="10"/>
      <c r="EB1411" s="10"/>
      <c r="EC1411" s="10"/>
    </row>
    <row r="1412" spans="1:133" s="76" customFormat="1" ht="17" x14ac:dyDescent="0.2">
      <c r="A1412" s="100" t="str">
        <f>CONCATENATE(E1412," ",F1412)</f>
        <v>Equus complicatus</v>
      </c>
      <c r="B1412" s="9"/>
      <c r="C1412" s="69" t="s">
        <v>485</v>
      </c>
      <c r="D1412" s="69" t="s">
        <v>2335</v>
      </c>
      <c r="E1412" s="2" t="s">
        <v>10</v>
      </c>
      <c r="F1412" s="2" t="s">
        <v>78</v>
      </c>
      <c r="G1412" s="9">
        <v>30967</v>
      </c>
      <c r="H1412" s="8">
        <v>410</v>
      </c>
      <c r="I1412" s="9" t="s">
        <v>249</v>
      </c>
      <c r="J1412" s="8" t="s">
        <v>241</v>
      </c>
      <c r="K1412" s="69" t="s">
        <v>175</v>
      </c>
      <c r="L1412" s="175" t="s">
        <v>395</v>
      </c>
      <c r="M1412" s="134">
        <v>30</v>
      </c>
      <c r="N1412" s="61">
        <v>29.62</v>
      </c>
      <c r="O1412" s="61">
        <v>-98.37</v>
      </c>
      <c r="P1412" s="99">
        <v>126.402078446346</v>
      </c>
      <c r="Q1412" s="69" t="s">
        <v>38</v>
      </c>
      <c r="R1412" s="69" t="s">
        <v>2383</v>
      </c>
      <c r="S1412" s="69"/>
      <c r="T1412" s="63" t="s">
        <v>166</v>
      </c>
      <c r="U1412" s="63" t="s">
        <v>13</v>
      </c>
      <c r="V1412" s="63"/>
      <c r="W1412" s="63"/>
      <c r="X1412" s="119">
        <v>34.700000000000003</v>
      </c>
      <c r="Y1412" s="119">
        <v>20.36</v>
      </c>
      <c r="Z1412" s="69"/>
      <c r="AA1412" s="179"/>
      <c r="AB1412" s="98"/>
      <c r="AC1412" s="9"/>
      <c r="AD1412" s="9" t="s">
        <v>251</v>
      </c>
      <c r="AE1412" s="63"/>
      <c r="AF1412" s="63"/>
      <c r="BK1412" s="10"/>
      <c r="BL1412" s="10"/>
      <c r="BM1412" s="10"/>
      <c r="BN1412" s="10"/>
      <c r="BO1412" s="10"/>
      <c r="BP1412" s="10"/>
      <c r="BQ1412" s="10"/>
      <c r="BR1412" s="10"/>
      <c r="BS1412" s="10"/>
      <c r="BT1412" s="10"/>
      <c r="BU1412" s="10"/>
      <c r="BV1412" s="10"/>
      <c r="BW1412" s="10"/>
      <c r="BX1412" s="10"/>
      <c r="BY1412" s="10"/>
      <c r="BZ1412" s="10"/>
      <c r="CA1412" s="10"/>
      <c r="CB1412" s="10"/>
      <c r="CC1412" s="10"/>
      <c r="CD1412" s="10"/>
      <c r="CE1412" s="10"/>
      <c r="CF1412" s="10"/>
      <c r="CG1412" s="10"/>
      <c r="CH1412" s="10"/>
      <c r="CI1412" s="10"/>
      <c r="CJ1412" s="10"/>
      <c r="CK1412" s="10"/>
      <c r="CL1412" s="10"/>
      <c r="CM1412" s="10"/>
      <c r="CN1412" s="10"/>
      <c r="CO1412" s="10"/>
      <c r="CP1412" s="10"/>
      <c r="CQ1412" s="10"/>
      <c r="CR1412" s="10"/>
      <c r="CS1412" s="10"/>
      <c r="CT1412" s="10"/>
      <c r="CU1412" s="10"/>
      <c r="CV1412" s="10"/>
      <c r="CW1412" s="10"/>
      <c r="CX1412" s="10"/>
      <c r="CY1412" s="10"/>
      <c r="CZ1412" s="10"/>
      <c r="DA1412" s="10"/>
      <c r="DB1412" s="10"/>
      <c r="DC1412" s="10"/>
      <c r="DD1412" s="10"/>
      <c r="DE1412" s="10"/>
      <c r="DF1412" s="10"/>
      <c r="DG1412" s="10"/>
      <c r="DH1412" s="10"/>
      <c r="DI1412" s="10"/>
      <c r="DJ1412" s="10"/>
      <c r="DK1412" s="10"/>
      <c r="DL1412" s="10"/>
      <c r="DM1412" s="10"/>
      <c r="DN1412" s="10"/>
      <c r="DO1412" s="10"/>
      <c r="DP1412" s="10"/>
      <c r="DQ1412" s="10"/>
      <c r="DR1412" s="10"/>
      <c r="DS1412" s="10"/>
      <c r="DT1412" s="10"/>
      <c r="DU1412" s="10"/>
      <c r="DV1412" s="10"/>
      <c r="DW1412" s="10"/>
      <c r="DX1412" s="10"/>
      <c r="DY1412" s="10"/>
      <c r="DZ1412" s="10"/>
      <c r="EA1412" s="10"/>
      <c r="EB1412" s="10"/>
      <c r="EC1412" s="10"/>
    </row>
    <row r="1413" spans="1:133" s="76" customFormat="1" ht="17" x14ac:dyDescent="0.2">
      <c r="A1413" s="100" t="str">
        <f>CONCATENATE(E1413," ",F1413)</f>
        <v>Equus complicatus</v>
      </c>
      <c r="B1413" s="9"/>
      <c r="C1413" s="69" t="s">
        <v>485</v>
      </c>
      <c r="D1413" s="69" t="s">
        <v>2335</v>
      </c>
      <c r="E1413" s="2" t="s">
        <v>10</v>
      </c>
      <c r="F1413" s="2" t="s">
        <v>78</v>
      </c>
      <c r="G1413" s="9">
        <v>30967</v>
      </c>
      <c r="H1413" s="8">
        <v>410</v>
      </c>
      <c r="I1413" s="9" t="s">
        <v>249</v>
      </c>
      <c r="J1413" s="8" t="s">
        <v>241</v>
      </c>
      <c r="K1413" s="69" t="s">
        <v>175</v>
      </c>
      <c r="L1413" s="175" t="s">
        <v>395</v>
      </c>
      <c r="M1413" s="134">
        <v>30</v>
      </c>
      <c r="N1413" s="61">
        <v>29.62</v>
      </c>
      <c r="O1413" s="61">
        <v>-98.37</v>
      </c>
      <c r="P1413" s="99">
        <v>126.402078446346</v>
      </c>
      <c r="Q1413" s="69" t="s">
        <v>38</v>
      </c>
      <c r="R1413" s="69" t="s">
        <v>2383</v>
      </c>
      <c r="S1413" s="69"/>
      <c r="T1413" s="63" t="s">
        <v>171</v>
      </c>
      <c r="U1413" s="63" t="s">
        <v>13</v>
      </c>
      <c r="V1413" s="63"/>
      <c r="W1413" s="63"/>
      <c r="X1413" s="119">
        <v>34.22</v>
      </c>
      <c r="Y1413" s="119">
        <v>19.420000000000002</v>
      </c>
      <c r="Z1413" s="69"/>
      <c r="AA1413" s="179"/>
      <c r="AB1413" s="98"/>
      <c r="AC1413" s="9"/>
      <c r="AD1413" s="9"/>
      <c r="AE1413" s="192"/>
      <c r="AF1413" s="192"/>
      <c r="AG1413" s="196"/>
      <c r="AH1413" s="196"/>
      <c r="AI1413" s="196"/>
      <c r="AJ1413" s="196"/>
      <c r="AK1413" s="196"/>
      <c r="AL1413" s="196"/>
      <c r="AM1413" s="196"/>
      <c r="AN1413" s="196"/>
      <c r="AO1413" s="196"/>
      <c r="AP1413" s="196"/>
      <c r="AQ1413" s="196"/>
      <c r="AR1413" s="196"/>
      <c r="AS1413" s="196"/>
      <c r="AT1413" s="196"/>
      <c r="AU1413" s="196"/>
      <c r="AV1413" s="196"/>
      <c r="AW1413" s="196"/>
      <c r="AX1413" s="196"/>
      <c r="AY1413" s="196"/>
      <c r="AZ1413" s="196"/>
      <c r="BA1413" s="196"/>
      <c r="BB1413" s="196"/>
      <c r="BC1413" s="196"/>
      <c r="BD1413" s="196"/>
      <c r="BE1413" s="196"/>
      <c r="BF1413" s="196"/>
      <c r="BG1413" s="196"/>
      <c r="BH1413" s="196"/>
      <c r="BI1413" s="196"/>
      <c r="BJ1413" s="196"/>
      <c r="BK1413" s="197"/>
      <c r="BL1413" s="197"/>
      <c r="BM1413" s="197"/>
      <c r="BN1413" s="197"/>
      <c r="BO1413" s="197"/>
      <c r="BP1413" s="197"/>
      <c r="BQ1413" s="197"/>
      <c r="BR1413" s="197"/>
      <c r="BS1413" s="197"/>
      <c r="BT1413" s="197"/>
      <c r="BU1413" s="197"/>
      <c r="BV1413" s="197"/>
      <c r="BW1413" s="197"/>
      <c r="BX1413" s="197"/>
      <c r="BY1413" s="197"/>
      <c r="BZ1413" s="197"/>
      <c r="CA1413" s="197"/>
      <c r="CB1413" s="197"/>
      <c r="CC1413" s="197"/>
      <c r="CD1413" s="197"/>
      <c r="CE1413" s="197"/>
      <c r="CF1413" s="197"/>
      <c r="CG1413" s="197"/>
      <c r="CH1413" s="197"/>
      <c r="CI1413" s="197"/>
      <c r="CJ1413" s="197"/>
      <c r="CK1413" s="197"/>
      <c r="CL1413" s="197"/>
      <c r="CM1413" s="197"/>
      <c r="CN1413" s="197"/>
      <c r="CO1413" s="197"/>
      <c r="CP1413" s="197"/>
      <c r="CQ1413" s="197"/>
      <c r="CR1413" s="197"/>
      <c r="CS1413" s="197"/>
      <c r="CT1413" s="197"/>
      <c r="CU1413" s="197"/>
      <c r="CV1413" s="197"/>
      <c r="CW1413" s="197"/>
      <c r="CX1413" s="197"/>
      <c r="CY1413" s="197"/>
      <c r="CZ1413" s="197"/>
      <c r="DA1413" s="197"/>
      <c r="DB1413" s="197"/>
      <c r="DC1413" s="197"/>
      <c r="DD1413" s="197"/>
      <c r="DE1413" s="197"/>
      <c r="DF1413" s="197"/>
      <c r="DG1413" s="197"/>
      <c r="DH1413" s="197"/>
      <c r="DI1413" s="197"/>
      <c r="DJ1413" s="197"/>
      <c r="DK1413" s="197"/>
      <c r="DL1413" s="197"/>
      <c r="DM1413" s="197"/>
      <c r="DN1413" s="197"/>
      <c r="DO1413" s="197"/>
      <c r="DP1413" s="197"/>
      <c r="DQ1413" s="197"/>
      <c r="DR1413" s="197"/>
      <c r="DS1413" s="197"/>
      <c r="DT1413" s="197"/>
      <c r="DU1413" s="197"/>
      <c r="DV1413" s="197"/>
      <c r="DW1413" s="197"/>
      <c r="DX1413" s="197"/>
      <c r="DY1413" s="197"/>
      <c r="DZ1413" s="197"/>
      <c r="EA1413" s="10"/>
      <c r="EB1413" s="10"/>
      <c r="EC1413" s="10"/>
    </row>
    <row r="1414" spans="1:133" s="76" customFormat="1" ht="17" x14ac:dyDescent="0.2">
      <c r="A1414" s="100" t="str">
        <f>CONCATENATE(E1414," ",F1414)</f>
        <v>Equus complicatus</v>
      </c>
      <c r="B1414" s="9"/>
      <c r="C1414" s="69" t="s">
        <v>485</v>
      </c>
      <c r="D1414" s="69" t="s">
        <v>2335</v>
      </c>
      <c r="E1414" s="2" t="s">
        <v>10</v>
      </c>
      <c r="F1414" s="2" t="s">
        <v>78</v>
      </c>
      <c r="G1414" s="9">
        <v>30967</v>
      </c>
      <c r="H1414" s="8">
        <v>410</v>
      </c>
      <c r="I1414" s="9" t="s">
        <v>249</v>
      </c>
      <c r="J1414" s="8" t="s">
        <v>241</v>
      </c>
      <c r="K1414" s="69" t="s">
        <v>175</v>
      </c>
      <c r="L1414" s="175" t="s">
        <v>395</v>
      </c>
      <c r="M1414" s="134">
        <v>30</v>
      </c>
      <c r="N1414" s="61">
        <v>29.62</v>
      </c>
      <c r="O1414" s="61">
        <v>-98.37</v>
      </c>
      <c r="P1414" s="99">
        <v>126.402078446346</v>
      </c>
      <c r="Q1414" s="69" t="s">
        <v>252</v>
      </c>
      <c r="R1414" s="69" t="s">
        <v>252</v>
      </c>
      <c r="S1414" s="69"/>
      <c r="T1414" s="63" t="s">
        <v>166</v>
      </c>
      <c r="U1414" s="63" t="s">
        <v>13</v>
      </c>
      <c r="V1414" s="63"/>
      <c r="W1414" s="63"/>
      <c r="X1414" s="119">
        <v>26.5</v>
      </c>
      <c r="Y1414" s="119">
        <v>21.45</v>
      </c>
      <c r="Z1414" s="69"/>
      <c r="AA1414" s="179"/>
      <c r="AB1414" s="98"/>
      <c r="AC1414" s="9"/>
      <c r="AD1414" s="9"/>
      <c r="AE1414" s="63"/>
      <c r="AF1414" s="63"/>
      <c r="BK1414" s="10"/>
      <c r="BL1414" s="10"/>
      <c r="BM1414" s="10"/>
      <c r="BN1414" s="10"/>
      <c r="BO1414" s="10"/>
      <c r="BP1414" s="10"/>
      <c r="BQ1414" s="10"/>
      <c r="BR1414" s="10"/>
      <c r="BS1414" s="10"/>
      <c r="BT1414" s="10"/>
      <c r="BU1414" s="10"/>
      <c r="BV1414" s="10"/>
      <c r="BW1414" s="10"/>
      <c r="BX1414" s="10"/>
      <c r="BY1414" s="10"/>
      <c r="BZ1414" s="10"/>
      <c r="CA1414" s="10"/>
      <c r="CB1414" s="10"/>
      <c r="CC1414" s="10"/>
      <c r="CD1414" s="10"/>
      <c r="CE1414" s="10"/>
      <c r="CF1414" s="10"/>
      <c r="CG1414" s="10"/>
      <c r="CH1414" s="10"/>
      <c r="CI1414" s="10"/>
      <c r="CJ1414" s="10"/>
      <c r="CK1414" s="10"/>
      <c r="CL1414" s="10"/>
      <c r="CM1414" s="10"/>
      <c r="CN1414" s="10"/>
      <c r="CO1414" s="10"/>
      <c r="CP1414" s="10"/>
      <c r="CQ1414" s="10"/>
      <c r="CR1414" s="10"/>
      <c r="CS1414" s="10"/>
      <c r="CT1414" s="10"/>
      <c r="CU1414" s="10"/>
      <c r="CV1414" s="10"/>
      <c r="CW1414" s="10"/>
      <c r="CX1414" s="10"/>
      <c r="CY1414" s="10"/>
      <c r="CZ1414" s="10"/>
      <c r="DA1414" s="10"/>
      <c r="DB1414" s="10"/>
      <c r="DC1414" s="10"/>
      <c r="DD1414" s="10"/>
      <c r="DE1414" s="10"/>
      <c r="DF1414" s="10"/>
      <c r="DG1414" s="10"/>
      <c r="DH1414" s="10"/>
      <c r="DI1414" s="10"/>
      <c r="DJ1414" s="10"/>
      <c r="DK1414" s="10"/>
      <c r="DL1414" s="10"/>
      <c r="DM1414" s="10"/>
      <c r="DN1414" s="10"/>
      <c r="DO1414" s="10"/>
      <c r="DP1414" s="10"/>
      <c r="DQ1414" s="10"/>
      <c r="DR1414" s="10"/>
      <c r="DS1414" s="10"/>
      <c r="DT1414" s="10"/>
      <c r="DU1414" s="10"/>
      <c r="DV1414" s="10"/>
      <c r="DW1414" s="10"/>
      <c r="DX1414" s="10"/>
      <c r="DY1414" s="10"/>
      <c r="DZ1414" s="10"/>
      <c r="EA1414" s="10"/>
      <c r="EB1414" s="10"/>
      <c r="EC1414" s="10"/>
    </row>
    <row r="1415" spans="1:133" s="76" customFormat="1" ht="17" x14ac:dyDescent="0.2">
      <c r="A1415" s="100" t="str">
        <f>CONCATENATE(E1415," ",F1415)</f>
        <v>Equus complicatus</v>
      </c>
      <c r="B1415" s="9"/>
      <c r="C1415" s="69" t="s">
        <v>485</v>
      </c>
      <c r="D1415" s="69" t="s">
        <v>2335</v>
      </c>
      <c r="E1415" s="2" t="s">
        <v>10</v>
      </c>
      <c r="F1415" s="2" t="s">
        <v>78</v>
      </c>
      <c r="G1415" s="9">
        <v>30967</v>
      </c>
      <c r="H1415" s="8">
        <v>410</v>
      </c>
      <c r="I1415" s="9" t="s">
        <v>249</v>
      </c>
      <c r="J1415" s="8" t="s">
        <v>241</v>
      </c>
      <c r="K1415" s="69" t="s">
        <v>175</v>
      </c>
      <c r="L1415" s="175" t="s">
        <v>395</v>
      </c>
      <c r="M1415" s="134">
        <v>30</v>
      </c>
      <c r="N1415" s="61">
        <v>29.62</v>
      </c>
      <c r="O1415" s="61">
        <v>-98.37</v>
      </c>
      <c r="P1415" s="99">
        <v>126.402078446346</v>
      </c>
      <c r="Q1415" s="69" t="s">
        <v>252</v>
      </c>
      <c r="R1415" s="69" t="s">
        <v>252</v>
      </c>
      <c r="S1415" s="69"/>
      <c r="T1415" s="63" t="s">
        <v>171</v>
      </c>
      <c r="U1415" s="63" t="s">
        <v>13</v>
      </c>
      <c r="V1415" s="63"/>
      <c r="W1415" s="63"/>
      <c r="X1415" s="119">
        <v>29.2</v>
      </c>
      <c r="Y1415" s="119">
        <v>21.98</v>
      </c>
      <c r="Z1415" s="69"/>
      <c r="AA1415" s="179"/>
      <c r="AB1415" s="98"/>
      <c r="AC1415" s="9"/>
      <c r="AD1415" s="9"/>
      <c r="AE1415" s="63"/>
      <c r="AF1415" s="63"/>
      <c r="BK1415" s="10"/>
      <c r="BL1415" s="10"/>
      <c r="BM1415" s="10"/>
      <c r="BN1415" s="10"/>
      <c r="BO1415" s="10"/>
      <c r="BP1415" s="10"/>
      <c r="BQ1415" s="10"/>
      <c r="BR1415" s="10"/>
      <c r="BS1415" s="10"/>
      <c r="BT1415" s="10"/>
      <c r="BU1415" s="10"/>
      <c r="BV1415" s="10"/>
      <c r="BW1415" s="10"/>
      <c r="BX1415" s="10"/>
      <c r="BY1415" s="10"/>
      <c r="BZ1415" s="10"/>
      <c r="CA1415" s="10"/>
      <c r="CB1415" s="10"/>
      <c r="CC1415" s="10"/>
      <c r="CD1415" s="10"/>
      <c r="CE1415" s="10"/>
      <c r="CF1415" s="10"/>
      <c r="CG1415" s="10"/>
      <c r="CH1415" s="10"/>
      <c r="CI1415" s="10"/>
      <c r="CJ1415" s="10"/>
      <c r="CK1415" s="10"/>
      <c r="CL1415" s="10"/>
      <c r="CM1415" s="10"/>
      <c r="CN1415" s="10"/>
      <c r="CO1415" s="10"/>
      <c r="CP1415" s="10"/>
      <c r="CQ1415" s="10"/>
      <c r="CR1415" s="10"/>
      <c r="CS1415" s="10"/>
      <c r="CT1415" s="10"/>
      <c r="CU1415" s="10"/>
      <c r="CV1415" s="10"/>
      <c r="CW1415" s="10"/>
      <c r="CX1415" s="84"/>
      <c r="CY1415" s="84"/>
      <c r="CZ1415" s="84"/>
      <c r="DA1415" s="84"/>
      <c r="DB1415" s="84"/>
      <c r="DC1415" s="84"/>
      <c r="DD1415" s="84"/>
      <c r="DE1415" s="84"/>
      <c r="DF1415" s="84"/>
      <c r="DG1415" s="84"/>
      <c r="DH1415" s="84"/>
      <c r="DI1415" s="84"/>
      <c r="DJ1415" s="84"/>
      <c r="DK1415" s="84"/>
      <c r="DL1415" s="84"/>
      <c r="DM1415" s="84"/>
      <c r="DN1415" s="84"/>
      <c r="DO1415" s="84"/>
      <c r="DP1415" s="84"/>
      <c r="DQ1415" s="84"/>
      <c r="DR1415" s="84"/>
      <c r="DS1415" s="84"/>
      <c r="DT1415" s="84"/>
      <c r="DU1415" s="84"/>
      <c r="DV1415" s="84"/>
      <c r="DW1415" s="84"/>
      <c r="DX1415" s="84"/>
      <c r="DY1415" s="84"/>
      <c r="DZ1415" s="84"/>
      <c r="EA1415" s="10"/>
      <c r="EB1415" s="10"/>
      <c r="EC1415" s="10"/>
    </row>
    <row r="1416" spans="1:133" s="76" customFormat="1" ht="17" x14ac:dyDescent="0.2">
      <c r="A1416" s="100" t="str">
        <f>CONCATENATE(E1416," ",F1416)</f>
        <v>Equus complicatus</v>
      </c>
      <c r="B1416" s="9"/>
      <c r="C1416" s="69" t="s">
        <v>485</v>
      </c>
      <c r="D1416" s="69" t="s">
        <v>2335</v>
      </c>
      <c r="E1416" s="2" t="s">
        <v>10</v>
      </c>
      <c r="F1416" s="2" t="s">
        <v>78</v>
      </c>
      <c r="G1416" s="9">
        <v>30967</v>
      </c>
      <c r="H1416" s="8">
        <v>410</v>
      </c>
      <c r="I1416" s="9" t="s">
        <v>249</v>
      </c>
      <c r="J1416" s="8" t="s">
        <v>241</v>
      </c>
      <c r="K1416" s="69" t="s">
        <v>175</v>
      </c>
      <c r="L1416" s="175" t="s">
        <v>395</v>
      </c>
      <c r="M1416" s="134">
        <v>30</v>
      </c>
      <c r="N1416" s="61">
        <v>29.62</v>
      </c>
      <c r="O1416" s="61">
        <v>-98.37</v>
      </c>
      <c r="P1416" s="99">
        <v>126.402078446346</v>
      </c>
      <c r="Q1416" s="69" t="s">
        <v>253</v>
      </c>
      <c r="R1416" s="69" t="s">
        <v>253</v>
      </c>
      <c r="S1416" s="69"/>
      <c r="T1416" s="63" t="s">
        <v>166</v>
      </c>
      <c r="U1416" s="63" t="s">
        <v>13</v>
      </c>
      <c r="V1416" s="63"/>
      <c r="W1416" s="63"/>
      <c r="X1416" s="119">
        <v>28.45</v>
      </c>
      <c r="Y1416" s="119">
        <v>22.91</v>
      </c>
      <c r="Z1416" s="69"/>
      <c r="AA1416" s="179"/>
      <c r="AB1416" s="98"/>
      <c r="AC1416" s="9"/>
      <c r="AD1416" s="9"/>
      <c r="AE1416" s="63"/>
      <c r="AF1416" s="63"/>
      <c r="BK1416" s="10"/>
      <c r="BL1416" s="10"/>
      <c r="BM1416" s="10"/>
      <c r="BN1416" s="10"/>
      <c r="BO1416" s="10"/>
      <c r="BP1416" s="10"/>
      <c r="BQ1416" s="10"/>
      <c r="BR1416" s="10"/>
      <c r="BS1416" s="10"/>
      <c r="BT1416" s="10"/>
      <c r="BU1416" s="10"/>
      <c r="BV1416" s="10"/>
      <c r="BW1416" s="10"/>
      <c r="BX1416" s="10"/>
      <c r="BY1416" s="10"/>
      <c r="BZ1416" s="10"/>
      <c r="CA1416" s="10"/>
      <c r="CB1416" s="10"/>
      <c r="CC1416" s="10"/>
      <c r="CD1416" s="10"/>
      <c r="CE1416" s="10"/>
      <c r="CF1416" s="10"/>
      <c r="CG1416" s="10"/>
      <c r="CH1416" s="10"/>
      <c r="CI1416" s="10"/>
      <c r="CJ1416" s="10"/>
      <c r="CK1416" s="10"/>
      <c r="CL1416" s="10"/>
      <c r="CM1416" s="10"/>
      <c r="CN1416" s="10"/>
      <c r="CO1416" s="10"/>
      <c r="CP1416" s="10"/>
      <c r="CQ1416" s="10"/>
      <c r="CR1416" s="10"/>
      <c r="CS1416" s="10"/>
      <c r="CT1416" s="10"/>
      <c r="CU1416" s="10"/>
      <c r="CV1416" s="10"/>
      <c r="CW1416" s="10"/>
      <c r="CX1416" s="10"/>
      <c r="CY1416" s="10"/>
      <c r="CZ1416" s="10"/>
      <c r="DA1416" s="10"/>
      <c r="DB1416" s="10"/>
      <c r="DC1416" s="10"/>
      <c r="DD1416" s="10"/>
      <c r="DE1416" s="10"/>
      <c r="DF1416" s="10"/>
      <c r="DG1416" s="10"/>
      <c r="DH1416" s="10"/>
      <c r="DI1416" s="10"/>
      <c r="DJ1416" s="10"/>
      <c r="DK1416" s="10"/>
      <c r="DL1416" s="10"/>
      <c r="DM1416" s="10"/>
      <c r="DN1416" s="10"/>
      <c r="DO1416" s="10"/>
      <c r="DP1416" s="10"/>
      <c r="DQ1416" s="10"/>
      <c r="DR1416" s="10"/>
      <c r="DS1416" s="10"/>
      <c r="DT1416" s="10"/>
      <c r="DU1416" s="10"/>
      <c r="DV1416" s="10"/>
      <c r="DW1416" s="10"/>
      <c r="DX1416" s="10"/>
      <c r="DY1416" s="10"/>
      <c r="DZ1416" s="10"/>
      <c r="EA1416" s="10"/>
      <c r="EB1416" s="10"/>
      <c r="EC1416" s="10"/>
    </row>
    <row r="1417" spans="1:133" s="76" customFormat="1" ht="17" x14ac:dyDescent="0.2">
      <c r="A1417" s="100" t="str">
        <f>CONCATENATE(E1417," ",F1417)</f>
        <v>Equus complicatus</v>
      </c>
      <c r="B1417" s="9"/>
      <c r="C1417" s="69" t="s">
        <v>485</v>
      </c>
      <c r="D1417" s="69" t="s">
        <v>2335</v>
      </c>
      <c r="E1417" s="2" t="s">
        <v>10</v>
      </c>
      <c r="F1417" s="2" t="s">
        <v>78</v>
      </c>
      <c r="G1417" s="9">
        <v>30967</v>
      </c>
      <c r="H1417" s="8">
        <v>410</v>
      </c>
      <c r="I1417" s="9" t="s">
        <v>249</v>
      </c>
      <c r="J1417" s="8" t="s">
        <v>241</v>
      </c>
      <c r="K1417" s="69" t="s">
        <v>175</v>
      </c>
      <c r="L1417" s="175" t="s">
        <v>395</v>
      </c>
      <c r="M1417" s="134">
        <v>30</v>
      </c>
      <c r="N1417" s="61">
        <v>29.62</v>
      </c>
      <c r="O1417" s="61">
        <v>-98.37</v>
      </c>
      <c r="P1417" s="99">
        <v>126.402078446346</v>
      </c>
      <c r="Q1417" s="69" t="s">
        <v>253</v>
      </c>
      <c r="R1417" s="69" t="s">
        <v>253</v>
      </c>
      <c r="S1417" s="69"/>
      <c r="T1417" s="63" t="s">
        <v>171</v>
      </c>
      <c r="U1417" s="63" t="s">
        <v>13</v>
      </c>
      <c r="V1417" s="63"/>
      <c r="W1417" s="63"/>
      <c r="X1417" s="119">
        <v>28.9</v>
      </c>
      <c r="Y1417" s="119">
        <v>23.08</v>
      </c>
      <c r="Z1417" s="69"/>
      <c r="AA1417" s="179"/>
      <c r="AB1417" s="98"/>
      <c r="AC1417" s="9"/>
      <c r="AD1417" s="9"/>
      <c r="AE1417" s="63"/>
      <c r="AF1417" s="63"/>
      <c r="BK1417" s="84"/>
      <c r="BL1417" s="84"/>
      <c r="BM1417" s="84"/>
      <c r="BN1417" s="84"/>
      <c r="BO1417" s="84"/>
      <c r="BP1417" s="84"/>
      <c r="BQ1417" s="84"/>
      <c r="BR1417" s="84"/>
      <c r="BS1417" s="84"/>
      <c r="BT1417" s="84"/>
      <c r="BU1417" s="84"/>
      <c r="BV1417" s="84"/>
      <c r="BW1417" s="84"/>
      <c r="BX1417" s="84"/>
      <c r="BY1417" s="84"/>
      <c r="BZ1417" s="84"/>
      <c r="CA1417" s="84"/>
      <c r="CB1417" s="84"/>
      <c r="CC1417" s="84"/>
      <c r="CD1417" s="84"/>
      <c r="CE1417" s="84"/>
      <c r="CF1417" s="84"/>
      <c r="CG1417" s="84"/>
      <c r="CH1417" s="84"/>
      <c r="CI1417" s="84"/>
      <c r="CJ1417" s="84"/>
      <c r="CK1417" s="84"/>
      <c r="CL1417" s="84"/>
      <c r="CM1417" s="84"/>
      <c r="CN1417" s="84"/>
      <c r="CO1417" s="84"/>
      <c r="CP1417" s="84"/>
      <c r="CQ1417" s="84"/>
      <c r="CR1417" s="84"/>
      <c r="CS1417" s="84"/>
      <c r="CT1417" s="84"/>
      <c r="CU1417" s="84"/>
      <c r="CV1417" s="84"/>
      <c r="CW1417" s="84"/>
      <c r="CX1417" s="10"/>
      <c r="CY1417" s="10"/>
      <c r="CZ1417" s="10"/>
      <c r="DA1417" s="10"/>
      <c r="DB1417" s="10"/>
      <c r="DC1417" s="10"/>
      <c r="DD1417" s="10"/>
      <c r="DE1417" s="10"/>
      <c r="DF1417" s="10"/>
      <c r="DG1417" s="10"/>
      <c r="DH1417" s="10"/>
      <c r="DI1417" s="10"/>
      <c r="DJ1417" s="10"/>
      <c r="DK1417" s="10"/>
      <c r="DL1417" s="10"/>
      <c r="DM1417" s="10"/>
      <c r="DN1417" s="10"/>
      <c r="DO1417" s="10"/>
      <c r="DP1417" s="10"/>
      <c r="DQ1417" s="10"/>
      <c r="DR1417" s="10"/>
      <c r="DS1417" s="10"/>
      <c r="DT1417" s="10"/>
      <c r="DU1417" s="10"/>
      <c r="DV1417" s="10"/>
      <c r="DW1417" s="10"/>
      <c r="DX1417" s="10"/>
      <c r="DY1417" s="10"/>
      <c r="DZ1417" s="10"/>
      <c r="EA1417" s="10"/>
      <c r="EB1417" s="10"/>
      <c r="EC1417" s="10"/>
    </row>
    <row r="1418" spans="1:133" s="76" customFormat="1" ht="17" x14ac:dyDescent="0.2">
      <c r="A1418" s="100" t="str">
        <f>CONCATENATE(E1418," ",F1418)</f>
        <v>Equus lambei</v>
      </c>
      <c r="B1418" s="9"/>
      <c r="C1418" s="69" t="s">
        <v>485</v>
      </c>
      <c r="D1418" s="69" t="s">
        <v>2335</v>
      </c>
      <c r="E1418" s="2" t="s">
        <v>10</v>
      </c>
      <c r="F1418" s="2" t="s">
        <v>234</v>
      </c>
      <c r="G1418" s="9">
        <v>31058</v>
      </c>
      <c r="H1418" s="8">
        <v>2</v>
      </c>
      <c r="I1418" s="9" t="s">
        <v>235</v>
      </c>
      <c r="J1418" s="8" t="s">
        <v>236</v>
      </c>
      <c r="K1418" s="69" t="s">
        <v>175</v>
      </c>
      <c r="L1418" s="175"/>
      <c r="M1418" s="134"/>
      <c r="N1418" s="105"/>
      <c r="O1418" s="105"/>
      <c r="P1418" s="63"/>
      <c r="Q1418" s="69" t="s">
        <v>16</v>
      </c>
      <c r="R1418" s="69" t="s">
        <v>2375</v>
      </c>
      <c r="S1418" s="69"/>
      <c r="T1418" s="63" t="s">
        <v>166</v>
      </c>
      <c r="U1418" s="63" t="s">
        <v>13</v>
      </c>
      <c r="V1418" s="63"/>
      <c r="W1418" s="63"/>
      <c r="X1418" s="119">
        <v>25.72</v>
      </c>
      <c r="Y1418" s="119">
        <v>28.34</v>
      </c>
      <c r="Z1418" s="69"/>
      <c r="AA1418" s="179"/>
      <c r="AB1418" s="98"/>
      <c r="AC1418" s="9"/>
      <c r="AD1418" s="9" t="s">
        <v>237</v>
      </c>
      <c r="AE1418" s="63"/>
      <c r="AF1418" s="63"/>
    </row>
    <row r="1419" spans="1:133" s="76" customFormat="1" ht="17" x14ac:dyDescent="0.2">
      <c r="A1419" s="100" t="str">
        <f>CONCATENATE(E1419," ",F1419)</f>
        <v>Equus lambei</v>
      </c>
      <c r="B1419" s="9"/>
      <c r="C1419" s="69" t="s">
        <v>485</v>
      </c>
      <c r="D1419" s="69" t="s">
        <v>2335</v>
      </c>
      <c r="E1419" s="2" t="s">
        <v>10</v>
      </c>
      <c r="F1419" s="2" t="s">
        <v>234</v>
      </c>
      <c r="G1419" s="9">
        <v>31058</v>
      </c>
      <c r="H1419" s="8">
        <v>2</v>
      </c>
      <c r="I1419" s="9" t="s">
        <v>235</v>
      </c>
      <c r="J1419" s="8" t="s">
        <v>236</v>
      </c>
      <c r="K1419" s="69" t="s">
        <v>175</v>
      </c>
      <c r="L1419" s="175"/>
      <c r="M1419" s="134"/>
      <c r="N1419" s="105"/>
      <c r="O1419" s="105"/>
      <c r="P1419" s="63"/>
      <c r="Q1419" s="69" t="s">
        <v>16</v>
      </c>
      <c r="R1419" s="69" t="s">
        <v>2375</v>
      </c>
      <c r="S1419" s="69"/>
      <c r="T1419" s="63" t="s">
        <v>171</v>
      </c>
      <c r="U1419" s="63" t="s">
        <v>13</v>
      </c>
      <c r="V1419" s="63"/>
      <c r="W1419" s="63"/>
      <c r="X1419" s="119">
        <v>25.96</v>
      </c>
      <c r="Y1419" s="119">
        <v>27.76</v>
      </c>
      <c r="Z1419" s="69"/>
      <c r="AA1419" s="179"/>
      <c r="AB1419" s="98"/>
      <c r="AC1419" s="9"/>
      <c r="AD1419" s="9" t="s">
        <v>237</v>
      </c>
      <c r="AE1419" s="63"/>
      <c r="AF1419" s="63"/>
    </row>
    <row r="1420" spans="1:133" s="76" customFormat="1" ht="17" x14ac:dyDescent="0.2">
      <c r="A1420" s="100" t="str">
        <f>CONCATENATE(E1420," ",F1420)</f>
        <v>Equus lambei</v>
      </c>
      <c r="B1420" s="9"/>
      <c r="C1420" s="69" t="s">
        <v>485</v>
      </c>
      <c r="D1420" s="69" t="s">
        <v>2335</v>
      </c>
      <c r="E1420" s="2" t="s">
        <v>10</v>
      </c>
      <c r="F1420" s="2" t="s">
        <v>234</v>
      </c>
      <c r="G1420" s="9">
        <v>31058</v>
      </c>
      <c r="H1420" s="8">
        <v>2</v>
      </c>
      <c r="I1420" s="9" t="s">
        <v>235</v>
      </c>
      <c r="J1420" s="8" t="s">
        <v>236</v>
      </c>
      <c r="K1420" s="69" t="s">
        <v>175</v>
      </c>
      <c r="L1420" s="175"/>
      <c r="M1420" s="134"/>
      <c r="N1420" s="105"/>
      <c r="O1420" s="105"/>
      <c r="P1420" s="63"/>
      <c r="Q1420" s="69" t="s">
        <v>31</v>
      </c>
      <c r="R1420" s="69" t="s">
        <v>2377</v>
      </c>
      <c r="S1420" s="69"/>
      <c r="T1420" s="63" t="s">
        <v>166</v>
      </c>
      <c r="U1420" s="63" t="s">
        <v>13</v>
      </c>
      <c r="V1420" s="63"/>
      <c r="W1420" s="63"/>
      <c r="X1420" s="119">
        <v>25.41</v>
      </c>
      <c r="Y1420" s="119">
        <v>26.2</v>
      </c>
      <c r="Z1420" s="69"/>
      <c r="AA1420" s="179"/>
      <c r="AB1420" s="98"/>
      <c r="AC1420" s="9"/>
      <c r="AD1420" s="9" t="s">
        <v>237</v>
      </c>
      <c r="AE1420" s="63"/>
      <c r="AF1420" s="63"/>
    </row>
    <row r="1421" spans="1:133" s="76" customFormat="1" ht="17" x14ac:dyDescent="0.2">
      <c r="A1421" s="100" t="str">
        <f>CONCATENATE(E1421," ",F1421)</f>
        <v>Equus lambei</v>
      </c>
      <c r="B1421" s="9"/>
      <c r="C1421" s="69" t="s">
        <v>485</v>
      </c>
      <c r="D1421" s="69" t="s">
        <v>2335</v>
      </c>
      <c r="E1421" s="2" t="s">
        <v>10</v>
      </c>
      <c r="F1421" s="2" t="s">
        <v>234</v>
      </c>
      <c r="G1421" s="9">
        <v>31058</v>
      </c>
      <c r="H1421" s="8">
        <v>2</v>
      </c>
      <c r="I1421" s="9" t="s">
        <v>235</v>
      </c>
      <c r="J1421" s="8" t="s">
        <v>236</v>
      </c>
      <c r="K1421" s="69" t="s">
        <v>175</v>
      </c>
      <c r="L1421" s="175"/>
      <c r="M1421" s="134"/>
      <c r="N1421" s="105"/>
      <c r="O1421" s="105"/>
      <c r="P1421" s="63"/>
      <c r="Q1421" s="69" t="s">
        <v>31</v>
      </c>
      <c r="R1421" s="69" t="s">
        <v>2377</v>
      </c>
      <c r="S1421" s="69"/>
      <c r="T1421" s="63" t="s">
        <v>171</v>
      </c>
      <c r="U1421" s="63" t="s">
        <v>13</v>
      </c>
      <c r="V1421" s="63"/>
      <c r="W1421" s="63"/>
      <c r="X1421" s="119">
        <v>25</v>
      </c>
      <c r="Y1421" s="119">
        <v>26.98</v>
      </c>
      <c r="Z1421" s="69"/>
      <c r="AA1421" s="179"/>
      <c r="AB1421" s="98"/>
      <c r="AC1421" s="9"/>
      <c r="AD1421" s="9" t="s">
        <v>237</v>
      </c>
      <c r="AE1421" s="63"/>
      <c r="AF1421" s="63"/>
    </row>
    <row r="1422" spans="1:133" s="76" customFormat="1" ht="17" x14ac:dyDescent="0.2">
      <c r="A1422" s="100" t="str">
        <f>CONCATENATE(E1422," ",F1422)</f>
        <v>Equus lambei</v>
      </c>
      <c r="B1422" s="9"/>
      <c r="C1422" s="69" t="s">
        <v>485</v>
      </c>
      <c r="D1422" s="69" t="s">
        <v>2335</v>
      </c>
      <c r="E1422" s="2" t="s">
        <v>10</v>
      </c>
      <c r="F1422" s="2" t="s">
        <v>234</v>
      </c>
      <c r="G1422" s="9">
        <v>31058</v>
      </c>
      <c r="H1422" s="8">
        <v>2</v>
      </c>
      <c r="I1422" s="9" t="s">
        <v>235</v>
      </c>
      <c r="J1422" s="8" t="s">
        <v>236</v>
      </c>
      <c r="K1422" s="69" t="s">
        <v>175</v>
      </c>
      <c r="L1422" s="175"/>
      <c r="M1422" s="134"/>
      <c r="N1422" s="105"/>
      <c r="O1422" s="105"/>
      <c r="P1422" s="63"/>
      <c r="Q1422" s="69" t="s">
        <v>24</v>
      </c>
      <c r="R1422" s="69" t="s">
        <v>2378</v>
      </c>
      <c r="S1422" s="69"/>
      <c r="T1422" s="63" t="s">
        <v>166</v>
      </c>
      <c r="U1422" s="63" t="s">
        <v>13</v>
      </c>
      <c r="V1422" s="63"/>
      <c r="W1422" s="63"/>
      <c r="X1422" s="119">
        <v>28</v>
      </c>
      <c r="Y1422" s="119">
        <v>24.32</v>
      </c>
      <c r="Z1422" s="69"/>
      <c r="AA1422" s="179"/>
      <c r="AB1422" s="98"/>
      <c r="AC1422" s="9"/>
      <c r="AD1422" s="9" t="s">
        <v>237</v>
      </c>
      <c r="AE1422" s="63"/>
      <c r="AF1422" s="63"/>
    </row>
    <row r="1423" spans="1:133" s="76" customFormat="1" ht="17" x14ac:dyDescent="0.2">
      <c r="A1423" s="100" t="str">
        <f>CONCATENATE(E1423," ",F1423)</f>
        <v>Equus lambei</v>
      </c>
      <c r="B1423" s="9"/>
      <c r="C1423" s="69" t="s">
        <v>485</v>
      </c>
      <c r="D1423" s="69" t="s">
        <v>2335</v>
      </c>
      <c r="E1423" s="2" t="s">
        <v>10</v>
      </c>
      <c r="F1423" s="2" t="s">
        <v>234</v>
      </c>
      <c r="G1423" s="9">
        <v>31058</v>
      </c>
      <c r="H1423" s="8">
        <v>2</v>
      </c>
      <c r="I1423" s="9" t="s">
        <v>235</v>
      </c>
      <c r="J1423" s="8" t="s">
        <v>236</v>
      </c>
      <c r="K1423" s="69" t="s">
        <v>175</v>
      </c>
      <c r="L1423" s="175"/>
      <c r="M1423" s="134"/>
      <c r="N1423" s="105"/>
      <c r="O1423" s="105"/>
      <c r="P1423" s="63"/>
      <c r="Q1423" s="69" t="s">
        <v>24</v>
      </c>
      <c r="R1423" s="69" t="s">
        <v>2378</v>
      </c>
      <c r="S1423" s="69"/>
      <c r="T1423" s="63" t="s">
        <v>171</v>
      </c>
      <c r="U1423" s="63" t="s">
        <v>13</v>
      </c>
      <c r="V1423" s="63"/>
      <c r="W1423" s="63"/>
      <c r="X1423" s="119">
        <v>25.5</v>
      </c>
      <c r="Y1423" s="119">
        <v>24.7</v>
      </c>
      <c r="Z1423" s="69"/>
      <c r="AA1423" s="179"/>
      <c r="AB1423" s="98"/>
      <c r="AC1423" s="9"/>
      <c r="AD1423" s="9" t="s">
        <v>237</v>
      </c>
      <c r="AE1423" s="63"/>
      <c r="AF1423" s="63"/>
    </row>
    <row r="1424" spans="1:133" s="76" customFormat="1" ht="17" x14ac:dyDescent="0.2">
      <c r="A1424" s="100" t="str">
        <f>CONCATENATE(E1424," ",F1424)</f>
        <v>Equus lambei</v>
      </c>
      <c r="B1424" s="9"/>
      <c r="C1424" s="69" t="s">
        <v>485</v>
      </c>
      <c r="D1424" s="69" t="s">
        <v>2335</v>
      </c>
      <c r="E1424" s="2" t="s">
        <v>10</v>
      </c>
      <c r="F1424" s="2" t="s">
        <v>234</v>
      </c>
      <c r="G1424" s="9">
        <v>31058</v>
      </c>
      <c r="H1424" s="8">
        <v>2</v>
      </c>
      <c r="I1424" s="9" t="s">
        <v>235</v>
      </c>
      <c r="J1424" s="8" t="s">
        <v>236</v>
      </c>
      <c r="K1424" s="69" t="s">
        <v>175</v>
      </c>
      <c r="L1424" s="175"/>
      <c r="M1424" s="134"/>
      <c r="N1424" s="105"/>
      <c r="O1424" s="105"/>
      <c r="P1424" s="63"/>
      <c r="Q1424" s="69" t="s">
        <v>38</v>
      </c>
      <c r="R1424" s="69" t="s">
        <v>2383</v>
      </c>
      <c r="S1424" s="69"/>
      <c r="T1424" s="63" t="s">
        <v>166</v>
      </c>
      <c r="U1424" s="63" t="s">
        <v>13</v>
      </c>
      <c r="V1424" s="63"/>
      <c r="W1424" s="63"/>
      <c r="X1424" s="119">
        <v>36.9</v>
      </c>
      <c r="Y1424" s="119">
        <v>27.01</v>
      </c>
      <c r="Z1424" s="69"/>
      <c r="AA1424" s="179"/>
      <c r="AB1424" s="98"/>
      <c r="AC1424" s="9"/>
      <c r="AD1424" s="9" t="s">
        <v>237</v>
      </c>
      <c r="AE1424" s="63"/>
      <c r="AF1424" s="63"/>
    </row>
    <row r="1425" spans="1:133" s="76" customFormat="1" ht="17" x14ac:dyDescent="0.2">
      <c r="A1425" s="100" t="str">
        <f>CONCATENATE(E1425," ",F1425)</f>
        <v>Equus lambei</v>
      </c>
      <c r="B1425" s="9"/>
      <c r="C1425" s="69" t="s">
        <v>485</v>
      </c>
      <c r="D1425" s="69" t="s">
        <v>2335</v>
      </c>
      <c r="E1425" s="2" t="s">
        <v>10</v>
      </c>
      <c r="F1425" s="2" t="s">
        <v>234</v>
      </c>
      <c r="G1425" s="9">
        <v>31058</v>
      </c>
      <c r="H1425" s="8">
        <v>2</v>
      </c>
      <c r="I1425" s="9" t="s">
        <v>235</v>
      </c>
      <c r="J1425" s="8" t="s">
        <v>236</v>
      </c>
      <c r="K1425" s="69" t="s">
        <v>175</v>
      </c>
      <c r="L1425" s="175"/>
      <c r="M1425" s="134"/>
      <c r="N1425" s="105"/>
      <c r="O1425" s="105"/>
      <c r="P1425" s="63"/>
      <c r="Q1425" s="69" t="s">
        <v>38</v>
      </c>
      <c r="R1425" s="69" t="s">
        <v>2383</v>
      </c>
      <c r="S1425" s="69"/>
      <c r="T1425" s="63" t="s">
        <v>171</v>
      </c>
      <c r="U1425" s="63" t="s">
        <v>13</v>
      </c>
      <c r="V1425" s="63"/>
      <c r="W1425" s="63"/>
      <c r="X1425" s="119">
        <v>36.51</v>
      </c>
      <c r="Y1425" s="119">
        <v>28.15</v>
      </c>
      <c r="Z1425" s="69"/>
      <c r="AA1425" s="179"/>
      <c r="AB1425" s="98"/>
      <c r="AC1425" s="9"/>
      <c r="AD1425" s="9" t="s">
        <v>237</v>
      </c>
      <c r="AE1425" s="63"/>
      <c r="AF1425" s="63"/>
    </row>
    <row r="1426" spans="1:133" s="76" customFormat="1" ht="17" x14ac:dyDescent="0.2">
      <c r="A1426" s="100" t="str">
        <f>CONCATENATE(E1426," ",F1426)</f>
        <v>Equus lambei</v>
      </c>
      <c r="B1426" s="9"/>
      <c r="C1426" s="69" t="s">
        <v>485</v>
      </c>
      <c r="D1426" s="69" t="s">
        <v>2335</v>
      </c>
      <c r="E1426" s="2" t="s">
        <v>10</v>
      </c>
      <c r="F1426" s="2" t="s">
        <v>234</v>
      </c>
      <c r="G1426" s="9">
        <v>31058</v>
      </c>
      <c r="H1426" s="8">
        <v>2</v>
      </c>
      <c r="I1426" s="9" t="s">
        <v>235</v>
      </c>
      <c r="J1426" s="8" t="s">
        <v>236</v>
      </c>
      <c r="K1426" s="69" t="s">
        <v>175</v>
      </c>
      <c r="L1426" s="175"/>
      <c r="M1426" s="134"/>
      <c r="N1426" s="105"/>
      <c r="O1426" s="105"/>
      <c r="P1426" s="63"/>
      <c r="Q1426" s="69" t="s">
        <v>20</v>
      </c>
      <c r="R1426" s="69" t="s">
        <v>2386</v>
      </c>
      <c r="S1426" s="69"/>
      <c r="T1426" s="63" t="s">
        <v>166</v>
      </c>
      <c r="U1426" s="63" t="s">
        <v>13</v>
      </c>
      <c r="V1426" s="63"/>
      <c r="W1426" s="63"/>
      <c r="X1426" s="119">
        <v>30.48</v>
      </c>
      <c r="Y1426" s="119">
        <v>31.2</v>
      </c>
      <c r="Z1426" s="69"/>
      <c r="AA1426" s="179"/>
      <c r="AB1426" s="98"/>
      <c r="AC1426" s="9"/>
      <c r="AD1426" s="9" t="s">
        <v>237</v>
      </c>
      <c r="AE1426" s="63"/>
      <c r="AF1426" s="63"/>
    </row>
    <row r="1427" spans="1:133" s="76" customFormat="1" ht="17" x14ac:dyDescent="0.2">
      <c r="A1427" s="100" t="str">
        <f>CONCATENATE(E1427," ",F1427)</f>
        <v>Equus lambei</v>
      </c>
      <c r="B1427" s="9"/>
      <c r="C1427" s="69" t="s">
        <v>485</v>
      </c>
      <c r="D1427" s="69" t="s">
        <v>2335</v>
      </c>
      <c r="E1427" s="2" t="s">
        <v>10</v>
      </c>
      <c r="F1427" s="2" t="s">
        <v>234</v>
      </c>
      <c r="G1427" s="9">
        <v>31058</v>
      </c>
      <c r="H1427" s="8">
        <v>2</v>
      </c>
      <c r="I1427" s="9" t="s">
        <v>235</v>
      </c>
      <c r="J1427" s="8" t="s">
        <v>236</v>
      </c>
      <c r="K1427" s="69" t="s">
        <v>175</v>
      </c>
      <c r="L1427" s="175"/>
      <c r="M1427" s="134"/>
      <c r="N1427" s="105"/>
      <c r="O1427" s="105"/>
      <c r="P1427" s="63"/>
      <c r="Q1427" s="69" t="s">
        <v>20</v>
      </c>
      <c r="R1427" s="69" t="s">
        <v>2386</v>
      </c>
      <c r="S1427" s="69"/>
      <c r="T1427" s="63" t="s">
        <v>171</v>
      </c>
      <c r="U1427" s="63" t="s">
        <v>13</v>
      </c>
      <c r="V1427" s="63"/>
      <c r="W1427" s="63"/>
      <c r="X1427" s="119">
        <v>28.09</v>
      </c>
      <c r="Y1427" s="119">
        <v>31.73</v>
      </c>
      <c r="Z1427" s="69"/>
      <c r="AA1427" s="179"/>
      <c r="AB1427" s="98"/>
      <c r="AC1427" s="9"/>
      <c r="AD1427" s="9" t="s">
        <v>237</v>
      </c>
      <c r="AE1427" s="63"/>
      <c r="AF1427" s="63"/>
    </row>
    <row r="1428" spans="1:133" s="76" customFormat="1" ht="17" x14ac:dyDescent="0.2">
      <c r="A1428" s="100" t="str">
        <f>CONCATENATE(E1428," ",F1428)</f>
        <v>Equus lambei</v>
      </c>
      <c r="B1428" s="9"/>
      <c r="C1428" s="69" t="s">
        <v>485</v>
      </c>
      <c r="D1428" s="69" t="s">
        <v>2335</v>
      </c>
      <c r="E1428" s="2" t="s">
        <v>10</v>
      </c>
      <c r="F1428" s="2" t="s">
        <v>234</v>
      </c>
      <c r="G1428" s="9">
        <v>31058</v>
      </c>
      <c r="H1428" s="8">
        <v>2</v>
      </c>
      <c r="I1428" s="9" t="s">
        <v>235</v>
      </c>
      <c r="J1428" s="8" t="s">
        <v>236</v>
      </c>
      <c r="K1428" s="69" t="s">
        <v>175</v>
      </c>
      <c r="L1428" s="175"/>
      <c r="M1428" s="134"/>
      <c r="N1428" s="105"/>
      <c r="O1428" s="105"/>
      <c r="P1428" s="63"/>
      <c r="Q1428" s="69" t="s">
        <v>42</v>
      </c>
      <c r="R1428" s="69" t="s">
        <v>2387</v>
      </c>
      <c r="S1428" s="69"/>
      <c r="T1428" s="63" t="s">
        <v>166</v>
      </c>
      <c r="U1428" s="63" t="s">
        <v>13</v>
      </c>
      <c r="V1428" s="63"/>
      <c r="W1428" s="63"/>
      <c r="X1428" s="119">
        <v>28.6</v>
      </c>
      <c r="Y1428" s="119">
        <v>29.77</v>
      </c>
      <c r="Z1428" s="69"/>
      <c r="AA1428" s="179"/>
      <c r="AB1428" s="98"/>
      <c r="AC1428" s="9"/>
      <c r="AD1428" s="9" t="s">
        <v>237</v>
      </c>
      <c r="AE1428" s="63"/>
      <c r="AF1428" s="63"/>
    </row>
    <row r="1429" spans="1:133" s="76" customFormat="1" ht="17" x14ac:dyDescent="0.2">
      <c r="A1429" s="100" t="str">
        <f>CONCATENATE(E1429," ",F1429)</f>
        <v>Equus lambei</v>
      </c>
      <c r="B1429" s="9"/>
      <c r="C1429" s="69" t="s">
        <v>485</v>
      </c>
      <c r="D1429" s="69" t="s">
        <v>2335</v>
      </c>
      <c r="E1429" s="2" t="s">
        <v>10</v>
      </c>
      <c r="F1429" s="2" t="s">
        <v>234</v>
      </c>
      <c r="G1429" s="9">
        <v>31058</v>
      </c>
      <c r="H1429" s="8">
        <v>2</v>
      </c>
      <c r="I1429" s="9" t="s">
        <v>235</v>
      </c>
      <c r="J1429" s="8" t="s">
        <v>236</v>
      </c>
      <c r="K1429" s="69" t="s">
        <v>175</v>
      </c>
      <c r="L1429" s="175"/>
      <c r="M1429" s="134"/>
      <c r="N1429" s="105"/>
      <c r="O1429" s="105"/>
      <c r="P1429" s="63"/>
      <c r="Q1429" s="69" t="s">
        <v>42</v>
      </c>
      <c r="R1429" s="69" t="s">
        <v>2387</v>
      </c>
      <c r="S1429" s="69"/>
      <c r="T1429" s="63" t="s">
        <v>171</v>
      </c>
      <c r="U1429" s="63" t="s">
        <v>13</v>
      </c>
      <c r="V1429" s="63"/>
      <c r="W1429" s="63"/>
      <c r="X1429" s="119">
        <v>29.32</v>
      </c>
      <c r="Y1429" s="119">
        <v>28.75</v>
      </c>
      <c r="Z1429" s="69"/>
      <c r="AA1429" s="179"/>
      <c r="AB1429" s="98"/>
      <c r="AC1429" s="9"/>
      <c r="AD1429" s="9" t="s">
        <v>237</v>
      </c>
      <c r="AE1429" s="63"/>
      <c r="AF1429" s="63"/>
    </row>
    <row r="1430" spans="1:133" s="76" customFormat="1" ht="17" x14ac:dyDescent="0.2">
      <c r="A1430" s="100" t="str">
        <f>CONCATENATE(E1430," ",F1430)</f>
        <v>Equus leidyi</v>
      </c>
      <c r="B1430" s="9" t="s">
        <v>305</v>
      </c>
      <c r="C1430" s="69" t="s">
        <v>485</v>
      </c>
      <c r="D1430" s="69" t="s">
        <v>2335</v>
      </c>
      <c r="E1430" s="2" t="s">
        <v>10</v>
      </c>
      <c r="F1430" s="2" t="s">
        <v>440</v>
      </c>
      <c r="G1430" s="9">
        <v>16</v>
      </c>
      <c r="H1430" s="8">
        <v>2371</v>
      </c>
      <c r="I1430" s="9" t="s">
        <v>441</v>
      </c>
      <c r="J1430" s="8" t="s">
        <v>384</v>
      </c>
      <c r="K1430" s="69" t="s">
        <v>175</v>
      </c>
      <c r="L1430" s="175"/>
      <c r="M1430" s="134"/>
      <c r="N1430" s="105"/>
      <c r="O1430" s="105"/>
      <c r="P1430" s="63"/>
      <c r="Q1430" s="69" t="s">
        <v>16</v>
      </c>
      <c r="R1430" s="69" t="s">
        <v>1271</v>
      </c>
      <c r="S1430" s="69"/>
      <c r="T1430" s="63" t="s">
        <v>171</v>
      </c>
      <c r="U1430" s="63" t="s">
        <v>13</v>
      </c>
      <c r="V1430" s="63"/>
      <c r="W1430" s="63"/>
      <c r="X1430" s="119">
        <v>27.3</v>
      </c>
      <c r="Y1430" s="119">
        <v>14.77</v>
      </c>
      <c r="Z1430" s="69"/>
      <c r="AA1430" s="179"/>
      <c r="AB1430" s="98"/>
      <c r="AC1430" s="9"/>
      <c r="AD1430" s="9" t="s">
        <v>442</v>
      </c>
      <c r="AE1430" s="63"/>
      <c r="AF1430" s="63"/>
      <c r="BK1430" s="10"/>
      <c r="BL1430" s="10"/>
      <c r="BM1430" s="10"/>
      <c r="BN1430" s="10"/>
      <c r="BO1430" s="10"/>
      <c r="BP1430" s="10"/>
      <c r="BQ1430" s="10"/>
      <c r="BR1430" s="10"/>
      <c r="BS1430" s="10"/>
      <c r="BT1430" s="10"/>
      <c r="BU1430" s="10"/>
      <c r="BV1430" s="10"/>
      <c r="BW1430" s="10"/>
      <c r="BX1430" s="10"/>
      <c r="BY1430" s="10"/>
      <c r="BZ1430" s="10"/>
      <c r="CA1430" s="10"/>
      <c r="CB1430" s="10"/>
      <c r="CC1430" s="10"/>
      <c r="CD1430" s="10"/>
      <c r="CE1430" s="10"/>
      <c r="CF1430" s="10"/>
      <c r="CG1430" s="10"/>
      <c r="CH1430" s="10"/>
      <c r="CI1430" s="10"/>
      <c r="CJ1430" s="10"/>
      <c r="CK1430" s="10"/>
      <c r="CL1430" s="10"/>
      <c r="CM1430" s="10"/>
      <c r="CN1430" s="10"/>
      <c r="CO1430" s="10"/>
      <c r="CP1430" s="10"/>
      <c r="CQ1430" s="10"/>
      <c r="CR1430" s="10"/>
      <c r="CS1430" s="10"/>
      <c r="CT1430" s="10"/>
      <c r="CU1430" s="10"/>
      <c r="CV1430" s="10"/>
      <c r="CW1430" s="10"/>
      <c r="CX1430" s="10"/>
      <c r="CY1430" s="10"/>
      <c r="CZ1430" s="10"/>
      <c r="DA1430" s="10"/>
      <c r="DB1430" s="10"/>
      <c r="DC1430" s="10"/>
      <c r="DD1430" s="10"/>
      <c r="DE1430" s="10"/>
      <c r="DF1430" s="10"/>
      <c r="DG1430" s="10"/>
      <c r="DH1430" s="10"/>
      <c r="DI1430" s="10"/>
      <c r="DJ1430" s="10"/>
      <c r="DK1430" s="10"/>
      <c r="DL1430" s="10"/>
      <c r="DM1430" s="10"/>
      <c r="DN1430" s="10"/>
      <c r="DO1430" s="10"/>
      <c r="DP1430" s="10"/>
      <c r="DQ1430" s="10"/>
      <c r="DR1430" s="10"/>
      <c r="DS1430" s="10"/>
      <c r="DT1430" s="10"/>
      <c r="DU1430" s="10"/>
      <c r="DV1430" s="10"/>
      <c r="DW1430" s="10"/>
      <c r="DX1430" s="10"/>
      <c r="DY1430" s="10"/>
      <c r="DZ1430" s="10"/>
      <c r="EA1430" s="197"/>
      <c r="EB1430" s="197"/>
      <c r="EC1430" s="197"/>
    </row>
    <row r="1431" spans="1:133" s="76" customFormat="1" ht="17" x14ac:dyDescent="0.2">
      <c r="A1431" s="100" t="str">
        <f>CONCATENATE(E1431," ",F1431)</f>
        <v>Equus leidyi</v>
      </c>
      <c r="B1431" s="9" t="s">
        <v>305</v>
      </c>
      <c r="C1431" s="69" t="s">
        <v>485</v>
      </c>
      <c r="D1431" s="69" t="s">
        <v>2335</v>
      </c>
      <c r="E1431" s="2" t="s">
        <v>10</v>
      </c>
      <c r="F1431" s="2" t="s">
        <v>440</v>
      </c>
      <c r="G1431" s="9">
        <v>16</v>
      </c>
      <c r="H1431" s="8">
        <v>2372</v>
      </c>
      <c r="I1431" s="9" t="s">
        <v>441</v>
      </c>
      <c r="J1431" s="8" t="s">
        <v>384</v>
      </c>
      <c r="K1431" s="69" t="s">
        <v>175</v>
      </c>
      <c r="L1431" s="175"/>
      <c r="M1431" s="134"/>
      <c r="N1431" s="105"/>
      <c r="O1431" s="105"/>
      <c r="P1431" s="63"/>
      <c r="Q1431" s="69" t="s">
        <v>154</v>
      </c>
      <c r="R1431" s="69" t="s">
        <v>2375</v>
      </c>
      <c r="S1431" s="69"/>
      <c r="T1431" s="63" t="s">
        <v>166</v>
      </c>
      <c r="U1431" s="63" t="s">
        <v>13</v>
      </c>
      <c r="V1431" s="63"/>
      <c r="W1431" s="63"/>
      <c r="X1431" s="119">
        <v>29</v>
      </c>
      <c r="Y1431" s="119">
        <v>27.18</v>
      </c>
      <c r="Z1431" s="69"/>
      <c r="AA1431" s="179"/>
      <c r="AB1431" s="98"/>
      <c r="AC1431" s="9"/>
      <c r="AD1431" s="9" t="s">
        <v>443</v>
      </c>
      <c r="AE1431" s="63"/>
      <c r="AF1431" s="63"/>
      <c r="BK1431" s="10"/>
      <c r="BL1431" s="10"/>
      <c r="BM1431" s="10"/>
      <c r="BN1431" s="10"/>
      <c r="BO1431" s="10"/>
      <c r="BP1431" s="10"/>
      <c r="BQ1431" s="10"/>
      <c r="BR1431" s="10"/>
      <c r="BS1431" s="10"/>
      <c r="BT1431" s="10"/>
      <c r="BU1431" s="10"/>
      <c r="BV1431" s="10"/>
      <c r="BW1431" s="10"/>
      <c r="BX1431" s="10"/>
      <c r="BY1431" s="10"/>
      <c r="BZ1431" s="10"/>
      <c r="CA1431" s="10"/>
      <c r="CB1431" s="10"/>
      <c r="CC1431" s="10"/>
      <c r="CD1431" s="10"/>
      <c r="CE1431" s="10"/>
      <c r="CF1431" s="10"/>
      <c r="CG1431" s="10"/>
      <c r="CH1431" s="10"/>
      <c r="CI1431" s="10"/>
      <c r="CJ1431" s="10"/>
      <c r="CK1431" s="10"/>
      <c r="CL1431" s="10"/>
      <c r="CM1431" s="10"/>
      <c r="CN1431" s="10"/>
      <c r="CO1431" s="10"/>
      <c r="CP1431" s="10"/>
      <c r="CQ1431" s="10"/>
      <c r="CR1431" s="10"/>
      <c r="CS1431" s="10"/>
      <c r="CT1431" s="10"/>
      <c r="CU1431" s="10"/>
      <c r="CV1431" s="10"/>
      <c r="CW1431" s="10"/>
      <c r="CX1431" s="10"/>
      <c r="CY1431" s="10"/>
      <c r="CZ1431" s="10"/>
      <c r="DA1431" s="10"/>
      <c r="DB1431" s="10"/>
      <c r="DC1431" s="10"/>
      <c r="DD1431" s="10"/>
      <c r="DE1431" s="10"/>
      <c r="DF1431" s="10"/>
      <c r="DG1431" s="10"/>
      <c r="DH1431" s="10"/>
      <c r="DI1431" s="10"/>
      <c r="DJ1431" s="10"/>
      <c r="DK1431" s="10"/>
      <c r="DL1431" s="10"/>
      <c r="DM1431" s="10"/>
      <c r="DN1431" s="10"/>
      <c r="DO1431" s="10"/>
      <c r="DP1431" s="10"/>
      <c r="DQ1431" s="10"/>
      <c r="DR1431" s="10"/>
      <c r="DS1431" s="10"/>
      <c r="DT1431" s="10"/>
      <c r="DU1431" s="10"/>
      <c r="DV1431" s="10"/>
      <c r="DW1431" s="10"/>
      <c r="DX1431" s="10"/>
      <c r="DY1431" s="10"/>
      <c r="DZ1431" s="10"/>
      <c r="EA1431" s="197"/>
      <c r="EB1431" s="197"/>
      <c r="EC1431" s="197"/>
    </row>
    <row r="1432" spans="1:133" s="76" customFormat="1" ht="17" x14ac:dyDescent="0.2">
      <c r="A1432" s="100" t="str">
        <f>CONCATENATE(E1432," ",F1432)</f>
        <v>Equus leidyI</v>
      </c>
      <c r="B1432" s="9"/>
      <c r="C1432" s="69" t="s">
        <v>485</v>
      </c>
      <c r="D1432" s="69" t="s">
        <v>2335</v>
      </c>
      <c r="E1432" s="2" t="s">
        <v>10</v>
      </c>
      <c r="F1432" s="2" t="s">
        <v>467</v>
      </c>
      <c r="G1432" s="9"/>
      <c r="H1432" s="8">
        <v>2370</v>
      </c>
      <c r="I1432" s="9" t="s">
        <v>60</v>
      </c>
      <c r="J1432" s="8" t="s">
        <v>384</v>
      </c>
      <c r="K1432" s="69" t="s">
        <v>175</v>
      </c>
      <c r="L1432" s="175"/>
      <c r="M1432" s="134"/>
      <c r="N1432" s="105"/>
      <c r="O1432" s="105"/>
      <c r="P1432" s="63"/>
      <c r="Q1432" s="69" t="s">
        <v>16</v>
      </c>
      <c r="R1432" s="69" t="s">
        <v>1271</v>
      </c>
      <c r="S1432" s="69"/>
      <c r="T1432" s="63"/>
      <c r="U1432" s="63" t="s">
        <v>13</v>
      </c>
      <c r="V1432" s="63"/>
      <c r="W1432" s="63"/>
      <c r="X1432" s="119">
        <v>26.75</v>
      </c>
      <c r="Y1432" s="119">
        <v>26.02</v>
      </c>
      <c r="Z1432" s="69"/>
      <c r="AA1432" s="179"/>
      <c r="AB1432" s="98"/>
      <c r="AC1432" s="9"/>
      <c r="AD1432" s="9" t="s">
        <v>468</v>
      </c>
      <c r="AE1432" s="63"/>
      <c r="AF1432" s="63"/>
    </row>
    <row r="1433" spans="1:133" s="76" customFormat="1" ht="17" x14ac:dyDescent="0.2">
      <c r="A1433" s="100" t="str">
        <f>CONCATENATE(E1433," ",F1433)</f>
        <v>Equus niobrarensis alaskae</v>
      </c>
      <c r="B1433" s="9"/>
      <c r="C1433" s="69" t="s">
        <v>485</v>
      </c>
      <c r="D1433" s="69" t="s">
        <v>2335</v>
      </c>
      <c r="E1433" s="2" t="s">
        <v>10</v>
      </c>
      <c r="F1433" s="2" t="s">
        <v>68</v>
      </c>
      <c r="G1433" s="9">
        <v>42491</v>
      </c>
      <c r="H1433" s="8">
        <v>1</v>
      </c>
      <c r="I1433" s="9" t="s">
        <v>69</v>
      </c>
      <c r="J1433" s="8"/>
      <c r="K1433" s="69" t="s">
        <v>175</v>
      </c>
      <c r="L1433" s="175"/>
      <c r="M1433" s="134"/>
      <c r="N1433" s="105"/>
      <c r="O1433" s="105"/>
      <c r="P1433" s="63"/>
      <c r="Q1433" s="69" t="s">
        <v>16</v>
      </c>
      <c r="R1433" s="69" t="s">
        <v>2375</v>
      </c>
      <c r="S1433" s="69"/>
      <c r="T1433" s="63"/>
      <c r="U1433" s="63" t="s">
        <v>13</v>
      </c>
      <c r="V1433" s="63"/>
      <c r="W1433" s="63"/>
      <c r="X1433" s="119">
        <v>25.18</v>
      </c>
      <c r="Y1433" s="119">
        <v>26.53</v>
      </c>
      <c r="Z1433" s="69"/>
      <c r="AA1433" s="179"/>
      <c r="AB1433" s="98"/>
      <c r="AC1433" s="9"/>
      <c r="AD1433" s="9" t="s">
        <v>71</v>
      </c>
      <c r="AE1433" s="63"/>
      <c r="AF1433" s="63"/>
    </row>
    <row r="1434" spans="1:133" s="76" customFormat="1" ht="17" x14ac:dyDescent="0.2">
      <c r="A1434" s="100" t="str">
        <f>CONCATENATE(E1434," ",F1434)</f>
        <v>Equus niobrarensis alaskae</v>
      </c>
      <c r="B1434" s="9"/>
      <c r="C1434" s="69" t="s">
        <v>485</v>
      </c>
      <c r="D1434" s="69" t="s">
        <v>2335</v>
      </c>
      <c r="E1434" s="2" t="s">
        <v>10</v>
      </c>
      <c r="F1434" s="2" t="s">
        <v>68</v>
      </c>
      <c r="G1434" s="9">
        <v>42491</v>
      </c>
      <c r="H1434" s="8">
        <v>1</v>
      </c>
      <c r="I1434" s="9" t="s">
        <v>69</v>
      </c>
      <c r="J1434" s="8"/>
      <c r="K1434" s="69" t="s">
        <v>175</v>
      </c>
      <c r="L1434" s="175"/>
      <c r="M1434" s="134"/>
      <c r="N1434" s="105"/>
      <c r="O1434" s="105"/>
      <c r="P1434" s="63"/>
      <c r="Q1434" s="69" t="s">
        <v>16</v>
      </c>
      <c r="R1434" s="69" t="s">
        <v>2375</v>
      </c>
      <c r="S1434" s="69"/>
      <c r="T1434" s="63"/>
      <c r="U1434" s="63" t="s">
        <v>13</v>
      </c>
      <c r="V1434" s="63"/>
      <c r="W1434" s="63"/>
      <c r="X1434" s="119">
        <v>23.91</v>
      </c>
      <c r="Y1434" s="119">
        <v>27.3</v>
      </c>
      <c r="Z1434" s="69"/>
      <c r="AA1434" s="179"/>
      <c r="AB1434" s="98"/>
      <c r="AC1434" s="9"/>
      <c r="AD1434" s="9" t="s">
        <v>72</v>
      </c>
      <c r="AE1434" s="63"/>
      <c r="AF1434" s="63"/>
    </row>
    <row r="1435" spans="1:133" s="76" customFormat="1" ht="17" x14ac:dyDescent="0.2">
      <c r="A1435" s="100" t="str">
        <f>CONCATENATE(E1435," ",F1435)</f>
        <v>Equus niobrarensis alaskae</v>
      </c>
      <c r="B1435" s="9"/>
      <c r="C1435" s="69" t="s">
        <v>485</v>
      </c>
      <c r="D1435" s="69" t="s">
        <v>2335</v>
      </c>
      <c r="E1435" s="2" t="s">
        <v>10</v>
      </c>
      <c r="F1435" s="2" t="s">
        <v>68</v>
      </c>
      <c r="G1435" s="9">
        <v>42491</v>
      </c>
      <c r="H1435" s="8">
        <v>1</v>
      </c>
      <c r="I1435" s="9" t="s">
        <v>69</v>
      </c>
      <c r="J1435" s="8"/>
      <c r="K1435" s="69" t="s">
        <v>175</v>
      </c>
      <c r="L1435" s="175"/>
      <c r="M1435" s="134"/>
      <c r="N1435" s="105"/>
      <c r="O1435" s="105"/>
      <c r="P1435" s="63"/>
      <c r="Q1435" s="69" t="s">
        <v>31</v>
      </c>
      <c r="R1435" s="69" t="s">
        <v>2376</v>
      </c>
      <c r="S1435" s="69"/>
      <c r="T1435" s="63"/>
      <c r="U1435" s="63" t="s">
        <v>13</v>
      </c>
      <c r="V1435" s="63"/>
      <c r="W1435" s="63"/>
      <c r="X1435" s="119">
        <v>25.3</v>
      </c>
      <c r="Y1435" s="119">
        <v>26.53</v>
      </c>
      <c r="Z1435" s="69"/>
      <c r="AA1435" s="179"/>
      <c r="AB1435" s="98"/>
      <c r="AC1435" s="9"/>
      <c r="AD1435" s="9" t="s">
        <v>71</v>
      </c>
      <c r="AE1435" s="63"/>
      <c r="AF1435" s="63"/>
    </row>
    <row r="1436" spans="1:133" s="76" customFormat="1" ht="17" x14ac:dyDescent="0.2">
      <c r="A1436" s="100" t="str">
        <f>CONCATENATE(E1436," ",F1436)</f>
        <v>Equus niobrarensis alaskae</v>
      </c>
      <c r="B1436" s="9"/>
      <c r="C1436" s="69" t="s">
        <v>485</v>
      </c>
      <c r="D1436" s="69" t="s">
        <v>2335</v>
      </c>
      <c r="E1436" s="2" t="s">
        <v>10</v>
      </c>
      <c r="F1436" s="2" t="s">
        <v>68</v>
      </c>
      <c r="G1436" s="9">
        <v>42491</v>
      </c>
      <c r="H1436" s="8">
        <v>1</v>
      </c>
      <c r="I1436" s="9" t="s">
        <v>69</v>
      </c>
      <c r="J1436" s="8"/>
      <c r="K1436" s="69" t="s">
        <v>175</v>
      </c>
      <c r="L1436" s="175"/>
      <c r="M1436" s="134"/>
      <c r="N1436" s="105"/>
      <c r="O1436" s="105"/>
      <c r="P1436" s="63"/>
      <c r="Q1436" s="69" t="s">
        <v>31</v>
      </c>
      <c r="R1436" s="69" t="s">
        <v>2376</v>
      </c>
      <c r="S1436" s="69"/>
      <c r="T1436" s="63"/>
      <c r="U1436" s="63" t="s">
        <v>13</v>
      </c>
      <c r="V1436" s="63"/>
      <c r="W1436" s="63"/>
      <c r="X1436" s="119">
        <v>26.11</v>
      </c>
      <c r="Y1436" s="119">
        <v>25.35</v>
      </c>
      <c r="Z1436" s="69"/>
      <c r="AA1436" s="179"/>
      <c r="AB1436" s="98"/>
      <c r="AC1436" s="9"/>
      <c r="AD1436" s="9" t="s">
        <v>72</v>
      </c>
      <c r="AE1436" s="63"/>
      <c r="AF1436" s="63"/>
    </row>
    <row r="1437" spans="1:133" s="76" customFormat="1" ht="17" x14ac:dyDescent="0.2">
      <c r="A1437" s="100" t="str">
        <f>CONCATENATE(E1437," ",F1437)</f>
        <v>Equus niobrarensis alaskae</v>
      </c>
      <c r="B1437" s="9"/>
      <c r="C1437" s="69" t="s">
        <v>485</v>
      </c>
      <c r="D1437" s="69" t="s">
        <v>2335</v>
      </c>
      <c r="E1437" s="2" t="s">
        <v>10</v>
      </c>
      <c r="F1437" s="2" t="s">
        <v>68</v>
      </c>
      <c r="G1437" s="9">
        <v>42491</v>
      </c>
      <c r="H1437" s="8">
        <v>1</v>
      </c>
      <c r="I1437" s="9" t="s">
        <v>69</v>
      </c>
      <c r="J1437" s="8"/>
      <c r="K1437" s="69" t="s">
        <v>175</v>
      </c>
      <c r="L1437" s="175"/>
      <c r="M1437" s="134"/>
      <c r="N1437" s="105"/>
      <c r="O1437" s="105"/>
      <c r="P1437" s="63"/>
      <c r="Q1437" s="69" t="s">
        <v>24</v>
      </c>
      <c r="R1437" s="69" t="s">
        <v>2378</v>
      </c>
      <c r="S1437" s="69"/>
      <c r="T1437" s="63"/>
      <c r="U1437" s="63" t="s">
        <v>13</v>
      </c>
      <c r="V1437" s="63"/>
      <c r="W1437" s="63"/>
      <c r="X1437" s="119">
        <v>26.51</v>
      </c>
      <c r="Y1437" s="119">
        <v>25.31</v>
      </c>
      <c r="Z1437" s="69"/>
      <c r="AA1437" s="179"/>
      <c r="AB1437" s="98"/>
      <c r="AC1437" s="9"/>
      <c r="AD1437" s="9" t="s">
        <v>71</v>
      </c>
      <c r="AE1437" s="63"/>
      <c r="AF1437" s="63"/>
    </row>
    <row r="1438" spans="1:133" s="76" customFormat="1" ht="17" x14ac:dyDescent="0.2">
      <c r="A1438" s="100" t="str">
        <f>CONCATENATE(E1438," ",F1438)</f>
        <v>Equus niobrarensis alaskae</v>
      </c>
      <c r="B1438" s="9"/>
      <c r="C1438" s="69" t="s">
        <v>485</v>
      </c>
      <c r="D1438" s="69" t="s">
        <v>2335</v>
      </c>
      <c r="E1438" s="2" t="s">
        <v>10</v>
      </c>
      <c r="F1438" s="2" t="s">
        <v>68</v>
      </c>
      <c r="G1438" s="9">
        <v>42491</v>
      </c>
      <c r="H1438" s="8">
        <v>1</v>
      </c>
      <c r="I1438" s="9" t="s">
        <v>69</v>
      </c>
      <c r="J1438" s="8"/>
      <c r="K1438" s="69" t="s">
        <v>175</v>
      </c>
      <c r="L1438" s="175"/>
      <c r="M1438" s="134"/>
      <c r="N1438" s="105"/>
      <c r="O1438" s="105"/>
      <c r="P1438" s="63"/>
      <c r="Q1438" s="69" t="s">
        <v>24</v>
      </c>
      <c r="R1438" s="69" t="s">
        <v>2378</v>
      </c>
      <c r="S1438" s="69"/>
      <c r="T1438" s="63"/>
      <c r="U1438" s="63" t="s">
        <v>13</v>
      </c>
      <c r="V1438" s="63"/>
      <c r="W1438" s="63"/>
      <c r="X1438" s="119">
        <v>26.1</v>
      </c>
      <c r="Y1438" s="119">
        <v>24.32</v>
      </c>
      <c r="Z1438" s="69"/>
      <c r="AA1438" s="179"/>
      <c r="AB1438" s="98"/>
      <c r="AC1438" s="9"/>
      <c r="AD1438" s="9" t="s">
        <v>72</v>
      </c>
      <c r="AE1438" s="63"/>
      <c r="AF1438" s="63"/>
    </row>
    <row r="1439" spans="1:133" s="76" customFormat="1" ht="17" x14ac:dyDescent="0.2">
      <c r="A1439" s="100" t="str">
        <f>CONCATENATE(E1439," ",F1439)</f>
        <v>Equus niobrarensis alaskae</v>
      </c>
      <c r="B1439" s="9"/>
      <c r="C1439" s="69" t="s">
        <v>485</v>
      </c>
      <c r="D1439" s="69" t="s">
        <v>2335</v>
      </c>
      <c r="E1439" s="2" t="s">
        <v>10</v>
      </c>
      <c r="F1439" s="2" t="s">
        <v>68</v>
      </c>
      <c r="G1439" s="9">
        <v>42491</v>
      </c>
      <c r="H1439" s="8">
        <v>1</v>
      </c>
      <c r="I1439" s="9" t="s">
        <v>69</v>
      </c>
      <c r="J1439" s="8"/>
      <c r="K1439" s="69" t="s">
        <v>175</v>
      </c>
      <c r="L1439" s="175"/>
      <c r="M1439" s="134"/>
      <c r="N1439" s="105"/>
      <c r="O1439" s="105"/>
      <c r="P1439" s="63"/>
      <c r="Q1439" s="69" t="s">
        <v>38</v>
      </c>
      <c r="R1439" s="69" t="s">
        <v>2383</v>
      </c>
      <c r="S1439" s="69"/>
      <c r="T1439" s="63"/>
      <c r="U1439" s="63" t="s">
        <v>13</v>
      </c>
      <c r="V1439" s="63"/>
      <c r="W1439" s="63"/>
      <c r="X1439" s="119">
        <v>38.51</v>
      </c>
      <c r="Y1439" s="119">
        <v>25.97</v>
      </c>
      <c r="Z1439" s="69"/>
      <c r="AA1439" s="179"/>
      <c r="AB1439" s="98"/>
      <c r="AC1439" s="9"/>
      <c r="AD1439" s="9" t="s">
        <v>70</v>
      </c>
      <c r="AE1439" s="63"/>
      <c r="AF1439" s="63"/>
    </row>
    <row r="1440" spans="1:133" s="76" customFormat="1" ht="17" x14ac:dyDescent="0.2">
      <c r="A1440" s="100" t="str">
        <f>CONCATENATE(E1440," ",F1440)</f>
        <v>Equus niobrarensis alaskae</v>
      </c>
      <c r="B1440" s="9"/>
      <c r="C1440" s="69" t="s">
        <v>485</v>
      </c>
      <c r="D1440" s="69" t="s">
        <v>2335</v>
      </c>
      <c r="E1440" s="2" t="s">
        <v>10</v>
      </c>
      <c r="F1440" s="2" t="s">
        <v>68</v>
      </c>
      <c r="G1440" s="9">
        <v>42491</v>
      </c>
      <c r="H1440" s="8">
        <v>1</v>
      </c>
      <c r="I1440" s="9" t="s">
        <v>69</v>
      </c>
      <c r="J1440" s="8"/>
      <c r="K1440" s="69" t="s">
        <v>175</v>
      </c>
      <c r="L1440" s="175"/>
      <c r="M1440" s="134"/>
      <c r="N1440" s="105"/>
      <c r="O1440" s="105"/>
      <c r="P1440" s="63"/>
      <c r="Q1440" s="69" t="s">
        <v>38</v>
      </c>
      <c r="R1440" s="69" t="s">
        <v>2383</v>
      </c>
      <c r="S1440" s="69"/>
      <c r="T1440" s="63"/>
      <c r="U1440" s="63" t="s">
        <v>13</v>
      </c>
      <c r="V1440" s="63"/>
      <c r="W1440" s="63"/>
      <c r="X1440" s="119">
        <v>38.06</v>
      </c>
      <c r="Y1440" s="119">
        <v>25.78</v>
      </c>
      <c r="Z1440" s="69"/>
      <c r="AA1440" s="179"/>
      <c r="AB1440" s="98"/>
      <c r="AC1440" s="9"/>
      <c r="AD1440" s="9" t="s">
        <v>70</v>
      </c>
      <c r="AE1440" s="63"/>
      <c r="AF1440" s="63"/>
    </row>
    <row r="1441" spans="1:133" s="76" customFormat="1" ht="17" x14ac:dyDescent="0.2">
      <c r="A1441" s="100" t="str">
        <f>CONCATENATE(E1441," ",F1441)</f>
        <v>Equus niobrarensis alaskae</v>
      </c>
      <c r="B1441" s="9"/>
      <c r="C1441" s="69" t="s">
        <v>485</v>
      </c>
      <c r="D1441" s="69" t="s">
        <v>2335</v>
      </c>
      <c r="E1441" s="2" t="s">
        <v>10</v>
      </c>
      <c r="F1441" s="2" t="s">
        <v>68</v>
      </c>
      <c r="G1441" s="9">
        <v>42491</v>
      </c>
      <c r="H1441" s="8">
        <v>1</v>
      </c>
      <c r="I1441" s="9" t="s">
        <v>69</v>
      </c>
      <c r="J1441" s="8"/>
      <c r="K1441" s="69" t="s">
        <v>175</v>
      </c>
      <c r="L1441" s="175"/>
      <c r="M1441" s="134"/>
      <c r="N1441" s="105"/>
      <c r="O1441" s="105"/>
      <c r="P1441" s="63"/>
      <c r="Q1441" s="69" t="s">
        <v>20</v>
      </c>
      <c r="R1441" s="69" t="s">
        <v>2386</v>
      </c>
      <c r="S1441" s="69"/>
      <c r="T1441" s="63"/>
      <c r="U1441" s="63" t="s">
        <v>13</v>
      </c>
      <c r="V1441" s="63"/>
      <c r="W1441" s="63"/>
      <c r="X1441" s="119">
        <v>28.07</v>
      </c>
      <c r="Y1441" s="119">
        <v>28.63</v>
      </c>
      <c r="Z1441" s="69"/>
      <c r="AA1441" s="179"/>
      <c r="AB1441" s="98"/>
      <c r="AC1441" s="9"/>
      <c r="AD1441" s="9" t="s">
        <v>74</v>
      </c>
      <c r="AE1441" s="63"/>
      <c r="AF1441" s="63"/>
    </row>
    <row r="1442" spans="1:133" s="76" customFormat="1" ht="17" x14ac:dyDescent="0.2">
      <c r="A1442" s="100" t="str">
        <f>CONCATENATE(E1442," ",F1442)</f>
        <v>Equus niobrarensis alaskae</v>
      </c>
      <c r="B1442" s="9"/>
      <c r="C1442" s="69" t="s">
        <v>485</v>
      </c>
      <c r="D1442" s="69" t="s">
        <v>2335</v>
      </c>
      <c r="E1442" s="2" t="s">
        <v>10</v>
      </c>
      <c r="F1442" s="2" t="s">
        <v>68</v>
      </c>
      <c r="G1442" s="9">
        <v>42491</v>
      </c>
      <c r="H1442" s="8">
        <v>1</v>
      </c>
      <c r="I1442" s="9" t="s">
        <v>69</v>
      </c>
      <c r="J1442" s="8"/>
      <c r="K1442" s="69" t="s">
        <v>175</v>
      </c>
      <c r="L1442" s="175"/>
      <c r="M1442" s="134"/>
      <c r="N1442" s="105"/>
      <c r="O1442" s="105"/>
      <c r="P1442" s="63"/>
      <c r="Q1442" s="69" t="s">
        <v>20</v>
      </c>
      <c r="R1442" s="69" t="s">
        <v>2386</v>
      </c>
      <c r="S1442" s="69"/>
      <c r="T1442" s="63"/>
      <c r="U1442" s="63" t="s">
        <v>13</v>
      </c>
      <c r="V1442" s="63"/>
      <c r="W1442" s="63"/>
      <c r="X1442" s="119">
        <v>28.13</v>
      </c>
      <c r="Y1442" s="119">
        <v>28.05</v>
      </c>
      <c r="Z1442" s="69"/>
      <c r="AA1442" s="179"/>
      <c r="AB1442" s="98"/>
      <c r="AC1442" s="9"/>
      <c r="AD1442" s="9" t="s">
        <v>73</v>
      </c>
      <c r="AE1442" s="63"/>
      <c r="AF1442" s="63"/>
    </row>
    <row r="1443" spans="1:133" s="76" customFormat="1" ht="17" x14ac:dyDescent="0.2">
      <c r="A1443" s="100" t="str">
        <f>CONCATENATE(E1443," ",F1443)</f>
        <v>Equus niobrarensis alaskae</v>
      </c>
      <c r="B1443" s="9"/>
      <c r="C1443" s="69" t="s">
        <v>485</v>
      </c>
      <c r="D1443" s="69" t="s">
        <v>2335</v>
      </c>
      <c r="E1443" s="2" t="s">
        <v>10</v>
      </c>
      <c r="F1443" s="2" t="s">
        <v>68</v>
      </c>
      <c r="G1443" s="9">
        <v>42491</v>
      </c>
      <c r="H1443" s="8">
        <v>1</v>
      </c>
      <c r="I1443" s="9" t="s">
        <v>69</v>
      </c>
      <c r="J1443" s="8"/>
      <c r="K1443" s="69" t="s">
        <v>175</v>
      </c>
      <c r="L1443" s="175"/>
      <c r="M1443" s="134"/>
      <c r="N1443" s="105"/>
      <c r="O1443" s="105"/>
      <c r="P1443" s="63"/>
      <c r="Q1443" s="69" t="s">
        <v>42</v>
      </c>
      <c r="R1443" s="69" t="s">
        <v>2387</v>
      </c>
      <c r="S1443" s="69"/>
      <c r="T1443" s="63"/>
      <c r="U1443" s="63" t="s">
        <v>13</v>
      </c>
      <c r="V1443" s="63"/>
      <c r="W1443" s="63"/>
      <c r="X1443" s="119">
        <v>28.61</v>
      </c>
      <c r="Y1443" s="119">
        <v>28.68</v>
      </c>
      <c r="Z1443" s="69"/>
      <c r="AA1443" s="179"/>
      <c r="AB1443" s="98"/>
      <c r="AC1443" s="9"/>
      <c r="AD1443" s="9" t="s">
        <v>71</v>
      </c>
      <c r="AE1443" s="63"/>
      <c r="AF1443" s="63"/>
    </row>
    <row r="1444" spans="1:133" s="76" customFormat="1" ht="17" x14ac:dyDescent="0.2">
      <c r="A1444" s="100" t="str">
        <f>CONCATENATE(E1444," ",F1444)</f>
        <v>Equus niobrarensis alaskae</v>
      </c>
      <c r="B1444" s="9"/>
      <c r="C1444" s="69" t="s">
        <v>485</v>
      </c>
      <c r="D1444" s="69" t="s">
        <v>2335</v>
      </c>
      <c r="E1444" s="2" t="s">
        <v>10</v>
      </c>
      <c r="F1444" s="2" t="s">
        <v>68</v>
      </c>
      <c r="G1444" s="9">
        <v>42491</v>
      </c>
      <c r="H1444" s="8">
        <v>1</v>
      </c>
      <c r="I1444" s="9" t="s">
        <v>69</v>
      </c>
      <c r="J1444" s="8"/>
      <c r="K1444" s="69" t="s">
        <v>175</v>
      </c>
      <c r="L1444" s="175"/>
      <c r="M1444" s="134"/>
      <c r="N1444" s="105"/>
      <c r="O1444" s="105"/>
      <c r="P1444" s="63"/>
      <c r="Q1444" s="69" t="s">
        <v>42</v>
      </c>
      <c r="R1444" s="69" t="s">
        <v>2387</v>
      </c>
      <c r="S1444" s="69"/>
      <c r="T1444" s="63"/>
      <c r="U1444" s="63" t="s">
        <v>13</v>
      </c>
      <c r="V1444" s="63"/>
      <c r="W1444" s="63"/>
      <c r="X1444" s="119">
        <v>27.93</v>
      </c>
      <c r="Y1444" s="119">
        <v>26.36</v>
      </c>
      <c r="Z1444" s="69"/>
      <c r="AA1444" s="179"/>
      <c r="AB1444" s="98"/>
      <c r="AC1444" s="9"/>
      <c r="AD1444" s="9" t="s">
        <v>72</v>
      </c>
      <c r="AE1444" s="63"/>
      <c r="AF1444" s="63"/>
    </row>
    <row r="1445" spans="1:133" s="76" customFormat="1" ht="17" x14ac:dyDescent="0.2">
      <c r="A1445" s="100" t="str">
        <f>CONCATENATE(E1445," ",F1445)</f>
        <v xml:space="preserve">Equus niobrorensis </v>
      </c>
      <c r="B1445" s="9" t="s">
        <v>1638</v>
      </c>
      <c r="C1445" s="69" t="s">
        <v>485</v>
      </c>
      <c r="D1445" s="69" t="s">
        <v>2335</v>
      </c>
      <c r="E1445" s="2" t="s">
        <v>10</v>
      </c>
      <c r="F1445" s="2" t="s">
        <v>21</v>
      </c>
      <c r="G1445" s="9">
        <v>40685</v>
      </c>
      <c r="H1445" s="8">
        <v>2259</v>
      </c>
      <c r="I1445" s="9" t="s">
        <v>19</v>
      </c>
      <c r="J1445" s="63" t="s">
        <v>398</v>
      </c>
      <c r="K1445" s="69" t="s">
        <v>175</v>
      </c>
      <c r="L1445" s="175" t="s">
        <v>22</v>
      </c>
      <c r="M1445" s="99"/>
      <c r="N1445" s="105"/>
      <c r="O1445" s="105"/>
      <c r="P1445" s="63"/>
      <c r="Q1445" s="69" t="s">
        <v>205</v>
      </c>
      <c r="R1445" s="69" t="s">
        <v>2370</v>
      </c>
      <c r="S1445" s="69"/>
      <c r="T1445" s="63" t="s">
        <v>171</v>
      </c>
      <c r="U1445" s="63" t="s">
        <v>13</v>
      </c>
      <c r="V1445" s="63"/>
      <c r="W1445" s="63"/>
      <c r="X1445" s="119">
        <v>36.090000000000003</v>
      </c>
      <c r="Y1445" s="119">
        <v>15.88</v>
      </c>
      <c r="Z1445" s="69"/>
      <c r="AA1445" s="179"/>
      <c r="AB1445" s="98"/>
      <c r="AC1445" s="9"/>
      <c r="AD1445" s="9" t="s">
        <v>472</v>
      </c>
      <c r="AE1445" s="63"/>
      <c r="AF1445" s="63"/>
      <c r="BK1445" s="84"/>
      <c r="BL1445" s="84"/>
      <c r="BM1445" s="84"/>
      <c r="BN1445" s="84"/>
      <c r="BO1445" s="84"/>
      <c r="BP1445" s="84"/>
      <c r="BQ1445" s="84"/>
      <c r="BR1445" s="84"/>
      <c r="BS1445" s="84"/>
      <c r="BT1445" s="84"/>
      <c r="BU1445" s="84"/>
      <c r="BV1445" s="84"/>
      <c r="BW1445" s="84"/>
      <c r="BX1445" s="84"/>
      <c r="BY1445" s="84"/>
      <c r="BZ1445" s="84"/>
      <c r="CA1445" s="84"/>
      <c r="CB1445" s="84"/>
      <c r="CC1445" s="84"/>
      <c r="CD1445" s="84"/>
      <c r="CE1445" s="84"/>
      <c r="CF1445" s="84"/>
      <c r="CG1445" s="84"/>
      <c r="CH1445" s="84"/>
      <c r="CI1445" s="84"/>
      <c r="CJ1445" s="84"/>
      <c r="CK1445" s="84"/>
      <c r="CL1445" s="84"/>
      <c r="CM1445" s="84"/>
      <c r="CN1445" s="84"/>
      <c r="CO1445" s="84"/>
      <c r="CP1445" s="84"/>
      <c r="CQ1445" s="84"/>
      <c r="CR1445" s="84"/>
      <c r="CS1445" s="84"/>
      <c r="CT1445" s="84"/>
      <c r="CU1445" s="84"/>
      <c r="CV1445" s="84"/>
      <c r="CW1445" s="84"/>
      <c r="CX1445" s="84"/>
      <c r="CY1445" s="84"/>
      <c r="CZ1445" s="84"/>
      <c r="DA1445" s="84"/>
      <c r="DB1445" s="84"/>
      <c r="DC1445" s="84"/>
      <c r="DD1445" s="84"/>
      <c r="DE1445" s="84"/>
      <c r="DF1445" s="84"/>
      <c r="DG1445" s="84"/>
      <c r="DH1445" s="84"/>
      <c r="DI1445" s="84"/>
      <c r="DJ1445" s="84"/>
      <c r="DK1445" s="84"/>
      <c r="DL1445" s="84"/>
      <c r="DM1445" s="84"/>
      <c r="DN1445" s="84"/>
      <c r="DO1445" s="84"/>
      <c r="DP1445" s="84"/>
      <c r="DQ1445" s="84"/>
      <c r="DR1445" s="84"/>
      <c r="DS1445" s="84"/>
      <c r="DT1445" s="84"/>
      <c r="DU1445" s="84"/>
      <c r="DV1445" s="84"/>
      <c r="DW1445" s="84"/>
      <c r="DX1445" s="84"/>
      <c r="DY1445" s="84"/>
      <c r="DZ1445" s="84"/>
    </row>
    <row r="1446" spans="1:133" s="76" customFormat="1" ht="17" x14ac:dyDescent="0.2">
      <c r="A1446" s="100" t="str">
        <f>CONCATENATE(E1446," ",F1446)</f>
        <v xml:space="preserve">Equus niobrorensis </v>
      </c>
      <c r="B1446" s="9" t="s">
        <v>1638</v>
      </c>
      <c r="C1446" s="69" t="s">
        <v>485</v>
      </c>
      <c r="D1446" s="69" t="s">
        <v>2335</v>
      </c>
      <c r="E1446" s="2" t="s">
        <v>10</v>
      </c>
      <c r="F1446" s="2" t="s">
        <v>21</v>
      </c>
      <c r="G1446" s="9">
        <v>40685</v>
      </c>
      <c r="H1446" s="8">
        <v>2258</v>
      </c>
      <c r="I1446" s="9" t="s">
        <v>19</v>
      </c>
      <c r="J1446" s="63" t="s">
        <v>398</v>
      </c>
      <c r="K1446" s="69" t="s">
        <v>175</v>
      </c>
      <c r="L1446" s="175" t="s">
        <v>25</v>
      </c>
      <c r="M1446" s="99"/>
      <c r="N1446" s="105"/>
      <c r="O1446" s="105"/>
      <c r="P1446" s="63"/>
      <c r="Q1446" s="69" t="s">
        <v>183</v>
      </c>
      <c r="R1446" s="69" t="s">
        <v>2378</v>
      </c>
      <c r="S1446" s="69"/>
      <c r="T1446" s="63" t="s">
        <v>171</v>
      </c>
      <c r="U1446" s="63" t="s">
        <v>13</v>
      </c>
      <c r="V1446" s="63"/>
      <c r="W1446" s="63"/>
      <c r="X1446" s="119">
        <v>33.11</v>
      </c>
      <c r="Y1446" s="119">
        <v>27.74</v>
      </c>
      <c r="Z1446" s="69"/>
      <c r="AA1446" s="179"/>
      <c r="AB1446" s="98"/>
      <c r="AC1446" s="9"/>
      <c r="AD1446" s="9" t="s">
        <v>23</v>
      </c>
      <c r="AE1446" s="63"/>
      <c r="AF1446" s="63"/>
      <c r="BK1446" s="84"/>
      <c r="BL1446" s="84"/>
      <c r="BM1446" s="84"/>
      <c r="BN1446" s="84"/>
      <c r="BO1446" s="84"/>
      <c r="BP1446" s="84"/>
      <c r="BQ1446" s="84"/>
      <c r="BR1446" s="84"/>
      <c r="BS1446" s="84"/>
      <c r="BT1446" s="84"/>
      <c r="BU1446" s="84"/>
      <c r="BV1446" s="84"/>
      <c r="BW1446" s="84"/>
      <c r="BX1446" s="84"/>
      <c r="BY1446" s="84"/>
      <c r="BZ1446" s="84"/>
      <c r="CA1446" s="84"/>
      <c r="CB1446" s="84"/>
      <c r="CC1446" s="84"/>
      <c r="CD1446" s="84"/>
      <c r="CE1446" s="84"/>
      <c r="CF1446" s="84"/>
      <c r="CG1446" s="84"/>
      <c r="CH1446" s="84"/>
      <c r="CI1446" s="84"/>
      <c r="CJ1446" s="84"/>
      <c r="CK1446" s="84"/>
      <c r="CL1446" s="84"/>
      <c r="CM1446" s="84"/>
      <c r="CN1446" s="84"/>
      <c r="CO1446" s="84"/>
      <c r="CP1446" s="84"/>
      <c r="CQ1446" s="84"/>
      <c r="CR1446" s="84"/>
      <c r="CS1446" s="84"/>
      <c r="CT1446" s="84"/>
      <c r="CU1446" s="84"/>
      <c r="CV1446" s="84"/>
      <c r="CW1446" s="84"/>
      <c r="CX1446" s="84"/>
      <c r="CY1446" s="84"/>
      <c r="CZ1446" s="84"/>
      <c r="DA1446" s="84"/>
      <c r="DB1446" s="84"/>
      <c r="DC1446" s="84"/>
      <c r="DD1446" s="84"/>
      <c r="DE1446" s="84"/>
      <c r="DF1446" s="84"/>
      <c r="DG1446" s="84"/>
      <c r="DH1446" s="84"/>
      <c r="DI1446" s="84"/>
      <c r="DJ1446" s="84"/>
      <c r="DK1446" s="84"/>
      <c r="DL1446" s="84"/>
      <c r="DM1446" s="84"/>
      <c r="DN1446" s="84"/>
      <c r="DO1446" s="84"/>
      <c r="DP1446" s="84"/>
      <c r="DQ1446" s="84"/>
      <c r="DR1446" s="84"/>
      <c r="DS1446" s="84"/>
      <c r="DT1446" s="84"/>
      <c r="DU1446" s="84"/>
      <c r="DV1446" s="84"/>
      <c r="DW1446" s="84"/>
      <c r="DX1446" s="84"/>
      <c r="DY1446" s="84"/>
      <c r="DZ1446" s="84"/>
    </row>
    <row r="1447" spans="1:133" s="76" customFormat="1" ht="17" x14ac:dyDescent="0.2">
      <c r="A1447" s="100" t="str">
        <f>CONCATENATE(E1447," ",F1447)</f>
        <v>Equus sp</v>
      </c>
      <c r="B1447" s="69" t="s">
        <v>2200</v>
      </c>
      <c r="C1447" s="69" t="s">
        <v>485</v>
      </c>
      <c r="D1447" s="69" t="s">
        <v>2335</v>
      </c>
      <c r="E1447" s="106" t="s">
        <v>10</v>
      </c>
      <c r="F1447" s="106" t="s">
        <v>1521</v>
      </c>
      <c r="G1447" s="69">
        <v>31041</v>
      </c>
      <c r="H1447" s="63">
        <v>2</v>
      </c>
      <c r="I1447" s="69" t="s">
        <v>403</v>
      </c>
      <c r="J1447" s="63" t="s">
        <v>389</v>
      </c>
      <c r="K1447" s="69" t="s">
        <v>175</v>
      </c>
      <c r="L1447" s="175" t="s">
        <v>2181</v>
      </c>
      <c r="M1447" s="134"/>
      <c r="N1447" s="105"/>
      <c r="O1447" s="105"/>
      <c r="P1447" s="63"/>
      <c r="Q1447" s="69" t="s">
        <v>207</v>
      </c>
      <c r="R1447" s="69" t="s">
        <v>2363</v>
      </c>
      <c r="S1447" s="69"/>
      <c r="T1447" s="63" t="s">
        <v>166</v>
      </c>
      <c r="U1447" s="63" t="s">
        <v>13</v>
      </c>
      <c r="V1447" s="63"/>
      <c r="W1447" s="63"/>
      <c r="X1447" s="119">
        <v>30</v>
      </c>
      <c r="Y1447" s="119">
        <v>20.71</v>
      </c>
      <c r="Z1447" s="69"/>
      <c r="AA1447" s="180"/>
      <c r="AB1447" s="98"/>
      <c r="AC1447" s="69"/>
      <c r="AD1447" s="69" t="s">
        <v>2204</v>
      </c>
      <c r="AE1447" s="63"/>
      <c r="AF1447" s="63"/>
    </row>
    <row r="1448" spans="1:133" s="76" customFormat="1" ht="17" x14ac:dyDescent="0.2">
      <c r="A1448" s="100" t="str">
        <f>CONCATENATE(E1448," ",F1448)</f>
        <v>Equus sp</v>
      </c>
      <c r="B1448" s="69" t="s">
        <v>2180</v>
      </c>
      <c r="C1448" s="69" t="s">
        <v>485</v>
      </c>
      <c r="D1448" s="69" t="s">
        <v>2335</v>
      </c>
      <c r="E1448" s="106" t="s">
        <v>10</v>
      </c>
      <c r="F1448" s="106" t="s">
        <v>1521</v>
      </c>
      <c r="G1448" s="69">
        <v>31041</v>
      </c>
      <c r="H1448" s="63">
        <v>116</v>
      </c>
      <c r="I1448" s="69" t="s">
        <v>403</v>
      </c>
      <c r="J1448" s="63" t="s">
        <v>389</v>
      </c>
      <c r="K1448" s="69" t="s">
        <v>175</v>
      </c>
      <c r="L1448" s="175" t="s">
        <v>2181</v>
      </c>
      <c r="M1448" s="134"/>
      <c r="N1448" s="105"/>
      <c r="O1448" s="105"/>
      <c r="P1448" s="63"/>
      <c r="Q1448" s="69" t="s">
        <v>16</v>
      </c>
      <c r="R1448" s="69" t="s">
        <v>2363</v>
      </c>
      <c r="S1448" s="69"/>
      <c r="T1448" s="63" t="s">
        <v>166</v>
      </c>
      <c r="U1448" s="63" t="s">
        <v>13</v>
      </c>
      <c r="V1448" s="63"/>
      <c r="W1448" s="63"/>
      <c r="X1448" s="119">
        <v>32.42</v>
      </c>
      <c r="Y1448" s="119">
        <v>23.98</v>
      </c>
      <c r="Z1448" s="69"/>
      <c r="AA1448" s="180"/>
      <c r="AB1448" s="98"/>
      <c r="AC1448" s="69"/>
      <c r="AD1448" s="69" t="s">
        <v>2182</v>
      </c>
      <c r="AE1448" s="63"/>
      <c r="AF1448" s="63"/>
    </row>
    <row r="1449" spans="1:133" s="76" customFormat="1" ht="17" x14ac:dyDescent="0.2">
      <c r="A1449" s="100" t="str">
        <f>CONCATENATE(E1449," ",F1449)</f>
        <v>Equus sp</v>
      </c>
      <c r="B1449" s="69" t="s">
        <v>2179</v>
      </c>
      <c r="C1449" s="69" t="s">
        <v>485</v>
      </c>
      <c r="D1449" s="69" t="s">
        <v>2335</v>
      </c>
      <c r="E1449" s="106" t="s">
        <v>10</v>
      </c>
      <c r="F1449" s="106" t="s">
        <v>1521</v>
      </c>
      <c r="G1449" s="69">
        <v>31041</v>
      </c>
      <c r="H1449" s="63">
        <v>198</v>
      </c>
      <c r="I1449" s="69" t="s">
        <v>403</v>
      </c>
      <c r="J1449" s="63" t="s">
        <v>389</v>
      </c>
      <c r="K1449" s="69" t="s">
        <v>175</v>
      </c>
      <c r="L1449" s="175" t="s">
        <v>2174</v>
      </c>
      <c r="M1449" s="134"/>
      <c r="N1449" s="105"/>
      <c r="O1449" s="105"/>
      <c r="P1449" s="63"/>
      <c r="Q1449" s="69" t="s">
        <v>16</v>
      </c>
      <c r="R1449" s="69" t="s">
        <v>2375</v>
      </c>
      <c r="S1449" s="69"/>
      <c r="T1449" s="63" t="s">
        <v>166</v>
      </c>
      <c r="U1449" s="63" t="s">
        <v>13</v>
      </c>
      <c r="V1449" s="63"/>
      <c r="W1449" s="63"/>
      <c r="X1449" s="119">
        <v>29.67</v>
      </c>
      <c r="Y1449" s="119">
        <v>18.84</v>
      </c>
      <c r="Z1449" s="69"/>
      <c r="AA1449" s="180"/>
      <c r="AB1449" s="98"/>
      <c r="AC1449" s="69"/>
      <c r="AD1449" s="69" t="s">
        <v>2175</v>
      </c>
      <c r="AE1449" s="63"/>
      <c r="AF1449" s="63"/>
    </row>
    <row r="1450" spans="1:133" s="76" customFormat="1" ht="17" x14ac:dyDescent="0.2">
      <c r="A1450" s="100" t="str">
        <f>CONCATENATE(E1450," ",F1450)</f>
        <v>Equus sp</v>
      </c>
      <c r="B1450" s="69" t="s">
        <v>2197</v>
      </c>
      <c r="C1450" s="69" t="s">
        <v>485</v>
      </c>
      <c r="D1450" s="69" t="s">
        <v>2335</v>
      </c>
      <c r="E1450" s="106" t="s">
        <v>10</v>
      </c>
      <c r="F1450" s="106" t="s">
        <v>1521</v>
      </c>
      <c r="G1450" s="69">
        <v>31107</v>
      </c>
      <c r="H1450" s="63">
        <v>26</v>
      </c>
      <c r="I1450" s="69" t="s">
        <v>195</v>
      </c>
      <c r="J1450" s="63" t="s">
        <v>389</v>
      </c>
      <c r="K1450" s="69" t="s">
        <v>175</v>
      </c>
      <c r="L1450" s="175"/>
      <c r="M1450" s="134"/>
      <c r="N1450" s="105"/>
      <c r="O1450" s="105"/>
      <c r="P1450" s="63"/>
      <c r="Q1450" s="69" t="s">
        <v>207</v>
      </c>
      <c r="R1450" s="69" t="s">
        <v>2363</v>
      </c>
      <c r="S1450" s="69"/>
      <c r="T1450" s="63" t="s">
        <v>166</v>
      </c>
      <c r="U1450" s="63" t="s">
        <v>13</v>
      </c>
      <c r="V1450" s="63"/>
      <c r="W1450" s="63"/>
      <c r="X1450" s="119">
        <v>24.6</v>
      </c>
      <c r="Y1450" s="119">
        <v>16.18</v>
      </c>
      <c r="Z1450" s="69"/>
      <c r="AA1450" s="180"/>
      <c r="AB1450" s="98"/>
      <c r="AC1450" s="69"/>
      <c r="AD1450" s="69" t="s">
        <v>2198</v>
      </c>
      <c r="AE1450" s="63"/>
      <c r="AF1450" s="63"/>
    </row>
    <row r="1451" spans="1:133" s="76" customFormat="1" ht="17" x14ac:dyDescent="0.2">
      <c r="A1451" s="100" t="str">
        <f>CONCATENATE(E1451," ",F1451)</f>
        <v>Equus sp</v>
      </c>
      <c r="B1451" s="69" t="s">
        <v>2197</v>
      </c>
      <c r="C1451" s="69" t="s">
        <v>485</v>
      </c>
      <c r="D1451" s="69" t="s">
        <v>2335</v>
      </c>
      <c r="E1451" s="106" t="s">
        <v>10</v>
      </c>
      <c r="F1451" s="106" t="s">
        <v>1521</v>
      </c>
      <c r="G1451" s="69">
        <v>31107</v>
      </c>
      <c r="H1451" s="63">
        <v>34</v>
      </c>
      <c r="I1451" s="69" t="s">
        <v>195</v>
      </c>
      <c r="J1451" s="63" t="s">
        <v>389</v>
      </c>
      <c r="K1451" s="69" t="s">
        <v>175</v>
      </c>
      <c r="L1451" s="175"/>
      <c r="M1451" s="134"/>
      <c r="N1451" s="105"/>
      <c r="O1451" s="105"/>
      <c r="P1451" s="63"/>
      <c r="Q1451" s="69" t="s">
        <v>207</v>
      </c>
      <c r="R1451" s="69" t="s">
        <v>2363</v>
      </c>
      <c r="S1451" s="69"/>
      <c r="T1451" s="63" t="s">
        <v>166</v>
      </c>
      <c r="U1451" s="63" t="s">
        <v>13</v>
      </c>
      <c r="V1451" s="63"/>
      <c r="W1451" s="63"/>
      <c r="X1451" s="119">
        <v>29.09</v>
      </c>
      <c r="Y1451" s="119">
        <v>14.89</v>
      </c>
      <c r="Z1451" s="69"/>
      <c r="AA1451" s="180"/>
      <c r="AB1451" s="98"/>
      <c r="AC1451" s="69"/>
      <c r="AD1451" s="69" t="s">
        <v>2199</v>
      </c>
      <c r="AE1451" s="63"/>
      <c r="AF1451" s="63"/>
    </row>
    <row r="1452" spans="1:133" s="76" customFormat="1" ht="17" x14ac:dyDescent="0.2">
      <c r="A1452" s="100" t="str">
        <f>CONCATENATE(E1452," ",F1452)</f>
        <v>Equus sp</v>
      </c>
      <c r="B1452" s="69" t="s">
        <v>2197</v>
      </c>
      <c r="C1452" s="69" t="s">
        <v>485</v>
      </c>
      <c r="D1452" s="69" t="s">
        <v>2335</v>
      </c>
      <c r="E1452" s="106" t="s">
        <v>10</v>
      </c>
      <c r="F1452" s="106" t="s">
        <v>1521</v>
      </c>
      <c r="G1452" s="69">
        <v>31108</v>
      </c>
      <c r="H1452" s="63">
        <v>115</v>
      </c>
      <c r="I1452" s="69" t="s">
        <v>195</v>
      </c>
      <c r="J1452" s="63" t="s">
        <v>389</v>
      </c>
      <c r="K1452" s="69" t="s">
        <v>175</v>
      </c>
      <c r="L1452" s="175"/>
      <c r="M1452" s="134"/>
      <c r="N1452" s="105"/>
      <c r="O1452" s="105"/>
      <c r="P1452" s="63"/>
      <c r="Q1452" s="69" t="s">
        <v>207</v>
      </c>
      <c r="R1452" s="69" t="s">
        <v>2363</v>
      </c>
      <c r="S1452" s="69"/>
      <c r="T1452" s="63" t="s">
        <v>166</v>
      </c>
      <c r="U1452" s="63" t="s">
        <v>13</v>
      </c>
      <c r="V1452" s="63"/>
      <c r="W1452" s="63"/>
      <c r="X1452" s="119">
        <v>30.44</v>
      </c>
      <c r="Y1452" s="119">
        <v>20.82</v>
      </c>
      <c r="Z1452" s="69"/>
      <c r="AA1452" s="180"/>
      <c r="AB1452" s="98"/>
      <c r="AC1452" s="69"/>
      <c r="AD1452" s="69" t="s">
        <v>2101</v>
      </c>
      <c r="AE1452" s="63"/>
      <c r="AF1452" s="63"/>
    </row>
    <row r="1453" spans="1:133" s="76" customFormat="1" ht="17" x14ac:dyDescent="0.2">
      <c r="A1453" s="100" t="str">
        <f>CONCATENATE(E1453," ",F1453)</f>
        <v>Equus sp</v>
      </c>
      <c r="B1453" s="69" t="s">
        <v>2197</v>
      </c>
      <c r="C1453" s="69" t="s">
        <v>485</v>
      </c>
      <c r="D1453" s="69" t="s">
        <v>2335</v>
      </c>
      <c r="E1453" s="106" t="s">
        <v>10</v>
      </c>
      <c r="F1453" s="106" t="s">
        <v>1521</v>
      </c>
      <c r="G1453" s="69">
        <v>31108</v>
      </c>
      <c r="H1453" s="63">
        <v>30</v>
      </c>
      <c r="I1453" s="69" t="s">
        <v>195</v>
      </c>
      <c r="J1453" s="63" t="s">
        <v>389</v>
      </c>
      <c r="K1453" s="69" t="s">
        <v>175</v>
      </c>
      <c r="L1453" s="175"/>
      <c r="M1453" s="134"/>
      <c r="N1453" s="105"/>
      <c r="O1453" s="105"/>
      <c r="P1453" s="63"/>
      <c r="Q1453" s="69" t="s">
        <v>207</v>
      </c>
      <c r="R1453" s="69" t="s">
        <v>2363</v>
      </c>
      <c r="S1453" s="69"/>
      <c r="T1453" s="63" t="s">
        <v>166</v>
      </c>
      <c r="U1453" s="63" t="s">
        <v>13</v>
      </c>
      <c r="V1453" s="63"/>
      <c r="W1453" s="63"/>
      <c r="X1453" s="119">
        <v>30.87</v>
      </c>
      <c r="Y1453" s="119">
        <v>18.39</v>
      </c>
      <c r="Z1453" s="69"/>
      <c r="AA1453" s="180"/>
      <c r="AB1453" s="98"/>
      <c r="AC1453" s="69"/>
      <c r="AD1453" s="69" t="s">
        <v>2101</v>
      </c>
      <c r="AE1453" s="63"/>
      <c r="AF1453" s="63"/>
    </row>
    <row r="1454" spans="1:133" s="76" customFormat="1" ht="17" x14ac:dyDescent="0.2">
      <c r="A1454" s="100" t="str">
        <f>CONCATENATE(E1454," ",F1454)</f>
        <v>Equus sp</v>
      </c>
      <c r="B1454" s="69" t="s">
        <v>2200</v>
      </c>
      <c r="C1454" s="69" t="s">
        <v>485</v>
      </c>
      <c r="D1454" s="69" t="s">
        <v>2335</v>
      </c>
      <c r="E1454" s="106" t="s">
        <v>10</v>
      </c>
      <c r="F1454" s="106" t="s">
        <v>1521</v>
      </c>
      <c r="G1454" s="69">
        <v>31112</v>
      </c>
      <c r="H1454" s="63">
        <v>4</v>
      </c>
      <c r="I1454" s="69" t="s">
        <v>195</v>
      </c>
      <c r="J1454" s="63" t="s">
        <v>389</v>
      </c>
      <c r="K1454" s="69" t="s">
        <v>175</v>
      </c>
      <c r="L1454" s="175" t="s">
        <v>2201</v>
      </c>
      <c r="M1454" s="134"/>
      <c r="N1454" s="105"/>
      <c r="O1454" s="105"/>
      <c r="P1454" s="63"/>
      <c r="Q1454" s="69" t="s">
        <v>207</v>
      </c>
      <c r="R1454" s="69" t="s">
        <v>2363</v>
      </c>
      <c r="S1454" s="69"/>
      <c r="T1454" s="63" t="s">
        <v>166</v>
      </c>
      <c r="U1454" s="63" t="s">
        <v>13</v>
      </c>
      <c r="V1454" s="63"/>
      <c r="W1454" s="63"/>
      <c r="X1454" s="119">
        <v>22.13</v>
      </c>
      <c r="Y1454" s="119">
        <v>14.22</v>
      </c>
      <c r="Z1454" s="69"/>
      <c r="AA1454" s="180"/>
      <c r="AB1454" s="98"/>
      <c r="AC1454" s="69"/>
      <c r="AD1454" s="69" t="s">
        <v>2202</v>
      </c>
      <c r="AE1454" s="63"/>
      <c r="AF1454" s="63"/>
    </row>
    <row r="1455" spans="1:133" s="76" customFormat="1" ht="17" x14ac:dyDescent="0.2">
      <c r="A1455" s="100" t="str">
        <f>CONCATENATE(E1455," ",F1455)</f>
        <v>Equus sp</v>
      </c>
      <c r="B1455" s="69" t="s">
        <v>2200</v>
      </c>
      <c r="C1455" s="69" t="s">
        <v>485</v>
      </c>
      <c r="D1455" s="69" t="s">
        <v>2335</v>
      </c>
      <c r="E1455" s="106" t="s">
        <v>10</v>
      </c>
      <c r="F1455" s="106" t="s">
        <v>1521</v>
      </c>
      <c r="G1455" s="69">
        <v>31112</v>
      </c>
      <c r="H1455" s="63">
        <v>47</v>
      </c>
      <c r="I1455" s="69" t="s">
        <v>195</v>
      </c>
      <c r="J1455" s="63" t="s">
        <v>389</v>
      </c>
      <c r="K1455" s="69" t="s">
        <v>175</v>
      </c>
      <c r="L1455" s="175" t="s">
        <v>2201</v>
      </c>
      <c r="M1455" s="134"/>
      <c r="N1455" s="105"/>
      <c r="O1455" s="105"/>
      <c r="P1455" s="63"/>
      <c r="Q1455" s="69" t="s">
        <v>129</v>
      </c>
      <c r="R1455" s="63" t="s">
        <v>2366</v>
      </c>
      <c r="S1455" s="69"/>
      <c r="T1455" s="63" t="s">
        <v>171</v>
      </c>
      <c r="U1455" s="63" t="s">
        <v>13</v>
      </c>
      <c r="V1455" s="63"/>
      <c r="W1455" s="63"/>
      <c r="X1455" s="119">
        <v>33.380000000000003</v>
      </c>
      <c r="Y1455" s="119">
        <v>14.71</v>
      </c>
      <c r="Z1455" s="69"/>
      <c r="AA1455" s="180"/>
      <c r="AB1455" s="98"/>
      <c r="AC1455" s="69"/>
      <c r="AD1455" s="69" t="s">
        <v>2203</v>
      </c>
      <c r="AE1455" s="63"/>
      <c r="AF1455" s="63"/>
    </row>
    <row r="1456" spans="1:133" s="76" customFormat="1" ht="17" x14ac:dyDescent="0.2">
      <c r="A1456" s="100" t="str">
        <f>CONCATENATE(E1456," ",F1456)</f>
        <v>Equus sp.</v>
      </c>
      <c r="B1456" s="9" t="s">
        <v>305</v>
      </c>
      <c r="C1456" s="69" t="s">
        <v>485</v>
      </c>
      <c r="D1456" s="69" t="s">
        <v>2335</v>
      </c>
      <c r="E1456" s="2" t="s">
        <v>10</v>
      </c>
      <c r="F1456" s="2" t="s">
        <v>15</v>
      </c>
      <c r="G1456" s="9">
        <v>3</v>
      </c>
      <c r="H1456" s="8">
        <v>-999</v>
      </c>
      <c r="I1456" s="9" t="s">
        <v>27</v>
      </c>
      <c r="J1456" s="8" t="s">
        <v>397</v>
      </c>
      <c r="K1456" s="69" t="s">
        <v>175</v>
      </c>
      <c r="L1456" s="175" t="s">
        <v>47</v>
      </c>
      <c r="M1456" s="99"/>
      <c r="N1456" s="105"/>
      <c r="O1456" s="105"/>
      <c r="P1456" s="63"/>
      <c r="Q1456" s="69" t="s">
        <v>36</v>
      </c>
      <c r="R1456" s="69" t="s">
        <v>1380</v>
      </c>
      <c r="S1456" s="69"/>
      <c r="T1456" s="63"/>
      <c r="U1456" s="63" t="s">
        <v>13</v>
      </c>
      <c r="V1456" s="63"/>
      <c r="W1456" s="63"/>
      <c r="X1456" s="119">
        <v>32.54</v>
      </c>
      <c r="Y1456" s="119">
        <v>15.6</v>
      </c>
      <c r="Z1456" s="69"/>
      <c r="AA1456" s="179"/>
      <c r="AB1456" s="98"/>
      <c r="AC1456" s="9"/>
      <c r="AD1456" s="9"/>
      <c r="AE1456" s="63"/>
      <c r="AF1456" s="63"/>
      <c r="BK1456" s="10"/>
      <c r="BL1456" s="10"/>
      <c r="BM1456" s="10"/>
      <c r="BN1456" s="10"/>
      <c r="BO1456" s="10"/>
      <c r="BP1456" s="10"/>
      <c r="BQ1456" s="10"/>
      <c r="BR1456" s="10"/>
      <c r="BS1456" s="10"/>
      <c r="BT1456" s="10"/>
      <c r="BU1456" s="10"/>
      <c r="BV1456" s="10"/>
      <c r="BW1456" s="10"/>
      <c r="BX1456" s="10"/>
      <c r="BY1456" s="10"/>
      <c r="BZ1456" s="10"/>
      <c r="CA1456" s="10"/>
      <c r="CB1456" s="10"/>
      <c r="CC1456" s="10"/>
      <c r="CD1456" s="10"/>
      <c r="CE1456" s="10"/>
      <c r="CF1456" s="10"/>
      <c r="CG1456" s="10"/>
      <c r="CH1456" s="10"/>
      <c r="CI1456" s="10"/>
      <c r="CJ1456" s="10"/>
      <c r="CK1456" s="10"/>
      <c r="CL1456" s="10"/>
      <c r="CM1456" s="10"/>
      <c r="CN1456" s="10"/>
      <c r="CO1456" s="10"/>
      <c r="CP1456" s="10"/>
      <c r="CQ1456" s="10"/>
      <c r="CR1456" s="10"/>
      <c r="CS1456" s="10"/>
      <c r="CT1456" s="10"/>
      <c r="CU1456" s="10"/>
      <c r="CV1456" s="10"/>
      <c r="CW1456" s="10"/>
      <c r="CX1456" s="10"/>
      <c r="CY1456" s="10"/>
      <c r="CZ1456" s="10"/>
      <c r="DA1456" s="10"/>
      <c r="DB1456" s="10"/>
      <c r="DC1456" s="10"/>
      <c r="DD1456" s="10"/>
      <c r="DE1456" s="10"/>
      <c r="DF1456" s="10"/>
      <c r="DG1456" s="10"/>
      <c r="DH1456" s="10"/>
      <c r="DI1456" s="10"/>
      <c r="DJ1456" s="10"/>
      <c r="DK1456" s="10"/>
      <c r="DL1456" s="10"/>
      <c r="DM1456" s="10"/>
      <c r="DN1456" s="10"/>
      <c r="DO1456" s="10"/>
      <c r="DP1456" s="10"/>
      <c r="DQ1456" s="10"/>
      <c r="DR1456" s="10"/>
      <c r="DS1456" s="10"/>
      <c r="DT1456" s="10"/>
      <c r="DU1456" s="10"/>
      <c r="DV1456" s="10"/>
      <c r="DW1456" s="10"/>
      <c r="DX1456" s="10"/>
      <c r="DY1456" s="10"/>
      <c r="DZ1456" s="10"/>
      <c r="EA1456" s="10"/>
      <c r="EB1456" s="10"/>
      <c r="EC1456" s="10"/>
    </row>
    <row r="1457" spans="1:133" s="76" customFormat="1" ht="17" x14ac:dyDescent="0.2">
      <c r="A1457" s="100" t="str">
        <f>CONCATENATE(E1457," ",F1457)</f>
        <v>Equus sp.</v>
      </c>
      <c r="B1457" s="9" t="s">
        <v>305</v>
      </c>
      <c r="C1457" s="69" t="s">
        <v>485</v>
      </c>
      <c r="D1457" s="69" t="s">
        <v>2335</v>
      </c>
      <c r="E1457" s="2" t="s">
        <v>10</v>
      </c>
      <c r="F1457" s="2" t="s">
        <v>15</v>
      </c>
      <c r="G1457" s="9">
        <v>3</v>
      </c>
      <c r="H1457" s="8">
        <v>-999</v>
      </c>
      <c r="I1457" s="9" t="s">
        <v>27</v>
      </c>
      <c r="J1457" s="8" t="s">
        <v>397</v>
      </c>
      <c r="K1457" s="69" t="s">
        <v>175</v>
      </c>
      <c r="L1457" s="175"/>
      <c r="M1457" s="134"/>
      <c r="N1457" s="105"/>
      <c r="O1457" s="105"/>
      <c r="P1457" s="63"/>
      <c r="Q1457" s="69" t="s">
        <v>36</v>
      </c>
      <c r="R1457" s="69" t="s">
        <v>1380</v>
      </c>
      <c r="S1457" s="69"/>
      <c r="T1457" s="63"/>
      <c r="U1457" s="63" t="s">
        <v>13</v>
      </c>
      <c r="V1457" s="63"/>
      <c r="W1457" s="63"/>
      <c r="X1457" s="119">
        <v>33.590000000000003</v>
      </c>
      <c r="Y1457" s="119">
        <v>28.21</v>
      </c>
      <c r="Z1457" s="69"/>
      <c r="AA1457" s="179"/>
      <c r="AB1457" s="98"/>
      <c r="AC1457" s="9"/>
      <c r="AD1457" s="9"/>
      <c r="AE1457" s="63"/>
      <c r="AF1457" s="63"/>
      <c r="BK1457" s="10"/>
      <c r="BL1457" s="10"/>
      <c r="BM1457" s="10"/>
      <c r="BN1457" s="10"/>
      <c r="BO1457" s="10"/>
      <c r="BP1457" s="10"/>
      <c r="BQ1457" s="10"/>
      <c r="BR1457" s="10"/>
      <c r="BS1457" s="10"/>
      <c r="BT1457" s="10"/>
      <c r="BU1457" s="10"/>
      <c r="BV1457" s="10"/>
      <c r="BW1457" s="10"/>
      <c r="BX1457" s="10"/>
      <c r="BY1457" s="10"/>
      <c r="BZ1457" s="10"/>
      <c r="CA1457" s="10"/>
      <c r="CB1457" s="10"/>
      <c r="CC1457" s="10"/>
      <c r="CD1457" s="10"/>
      <c r="CE1457" s="10"/>
      <c r="CF1457" s="10"/>
      <c r="CG1457" s="10"/>
      <c r="CH1457" s="10"/>
      <c r="CI1457" s="10"/>
      <c r="CJ1457" s="10"/>
      <c r="CK1457" s="10"/>
      <c r="CL1457" s="10"/>
      <c r="CM1457" s="10"/>
      <c r="CN1457" s="10"/>
      <c r="CO1457" s="10"/>
      <c r="CP1457" s="10"/>
      <c r="CQ1457" s="10"/>
      <c r="CR1457" s="10"/>
      <c r="CS1457" s="10"/>
      <c r="CT1457" s="10"/>
      <c r="CU1457" s="10"/>
      <c r="CV1457" s="10"/>
      <c r="CW1457" s="10"/>
      <c r="CX1457" s="10"/>
      <c r="CY1457" s="10"/>
      <c r="CZ1457" s="10"/>
      <c r="DA1457" s="10"/>
      <c r="DB1457" s="10"/>
      <c r="DC1457" s="10"/>
      <c r="DD1457" s="10"/>
      <c r="DE1457" s="10"/>
      <c r="DF1457" s="10"/>
      <c r="DG1457" s="10"/>
      <c r="DH1457" s="10"/>
      <c r="DI1457" s="10"/>
      <c r="DJ1457" s="10"/>
      <c r="DK1457" s="10"/>
      <c r="DL1457" s="10"/>
      <c r="DM1457" s="10"/>
      <c r="DN1457" s="10"/>
      <c r="DO1457" s="10"/>
      <c r="DP1457" s="10"/>
      <c r="DQ1457" s="10"/>
      <c r="DR1457" s="10"/>
      <c r="DS1457" s="10"/>
      <c r="DT1457" s="10"/>
      <c r="DU1457" s="10"/>
      <c r="DV1457" s="10"/>
      <c r="DW1457" s="10"/>
      <c r="DX1457" s="10"/>
      <c r="DY1457" s="10"/>
      <c r="DZ1457" s="10"/>
      <c r="EA1457" s="10"/>
      <c r="EB1457" s="10"/>
      <c r="EC1457" s="10"/>
    </row>
    <row r="1458" spans="1:133" s="76" customFormat="1" ht="17" x14ac:dyDescent="0.2">
      <c r="A1458" s="100" t="str">
        <f>CONCATENATE(E1458," ",F1458)</f>
        <v>Equus sp.</v>
      </c>
      <c r="B1458" s="9" t="s">
        <v>305</v>
      </c>
      <c r="C1458" s="69" t="s">
        <v>485</v>
      </c>
      <c r="D1458" s="69" t="s">
        <v>2335</v>
      </c>
      <c r="E1458" s="2" t="s">
        <v>10</v>
      </c>
      <c r="F1458" s="2" t="s">
        <v>15</v>
      </c>
      <c r="G1458" s="9">
        <v>3</v>
      </c>
      <c r="H1458" s="8">
        <v>2223</v>
      </c>
      <c r="I1458" s="9" t="s">
        <v>27</v>
      </c>
      <c r="J1458" s="8" t="s">
        <v>397</v>
      </c>
      <c r="K1458" s="69" t="s">
        <v>175</v>
      </c>
      <c r="L1458" s="175"/>
      <c r="M1458" s="134"/>
      <c r="N1458" s="105"/>
      <c r="O1458" s="105"/>
      <c r="P1458" s="63"/>
      <c r="Q1458" s="69" t="s">
        <v>36</v>
      </c>
      <c r="R1458" s="69" t="s">
        <v>1380</v>
      </c>
      <c r="S1458" s="69"/>
      <c r="T1458" s="63"/>
      <c r="U1458" s="63" t="s">
        <v>13</v>
      </c>
      <c r="V1458" s="63"/>
      <c r="W1458" s="63"/>
      <c r="X1458" s="119">
        <v>27.91</v>
      </c>
      <c r="Y1458" s="119">
        <v>16.989999999999998</v>
      </c>
      <c r="Z1458" s="69"/>
      <c r="AA1458" s="179"/>
      <c r="AB1458" s="98"/>
      <c r="AC1458" s="9"/>
      <c r="AD1458" s="9"/>
      <c r="AE1458" s="63"/>
      <c r="AF1458" s="63"/>
      <c r="BK1458" s="10"/>
      <c r="BL1458" s="10"/>
      <c r="BM1458" s="10"/>
      <c r="BN1458" s="10"/>
      <c r="BO1458" s="10"/>
      <c r="BP1458" s="10"/>
      <c r="BQ1458" s="10"/>
      <c r="BR1458" s="10"/>
      <c r="BS1458" s="10"/>
      <c r="BT1458" s="10"/>
      <c r="BU1458" s="10"/>
      <c r="BV1458" s="10"/>
      <c r="BW1458" s="10"/>
      <c r="BX1458" s="10"/>
      <c r="BY1458" s="10"/>
      <c r="BZ1458" s="10"/>
      <c r="CA1458" s="10"/>
      <c r="CB1458" s="10"/>
      <c r="CC1458" s="10"/>
      <c r="CD1458" s="10"/>
      <c r="CE1458" s="10"/>
      <c r="CF1458" s="10"/>
      <c r="CG1458" s="10"/>
      <c r="CH1458" s="10"/>
      <c r="CI1458" s="10"/>
      <c r="CJ1458" s="10"/>
      <c r="CK1458" s="10"/>
      <c r="CL1458" s="10"/>
      <c r="CM1458" s="10"/>
      <c r="CN1458" s="10"/>
      <c r="CO1458" s="10"/>
      <c r="CP1458" s="10"/>
      <c r="CQ1458" s="10"/>
      <c r="CR1458" s="10"/>
      <c r="CS1458" s="10"/>
      <c r="CT1458" s="10"/>
      <c r="CU1458" s="10"/>
      <c r="CV1458" s="10"/>
      <c r="CW1458" s="10"/>
      <c r="CX1458" s="10"/>
      <c r="CY1458" s="10"/>
      <c r="CZ1458" s="10"/>
      <c r="DA1458" s="10"/>
      <c r="DB1458" s="10"/>
      <c r="DC1458" s="10"/>
      <c r="DD1458" s="10"/>
      <c r="DE1458" s="10"/>
      <c r="DF1458" s="10"/>
      <c r="DG1458" s="10"/>
      <c r="DH1458" s="10"/>
      <c r="DI1458" s="10"/>
      <c r="DJ1458" s="10"/>
      <c r="DK1458" s="10"/>
      <c r="DL1458" s="10"/>
      <c r="DM1458" s="10"/>
      <c r="DN1458" s="10"/>
      <c r="DO1458" s="10"/>
      <c r="DP1458" s="10"/>
      <c r="DQ1458" s="10"/>
      <c r="DR1458" s="10"/>
      <c r="DS1458" s="10"/>
      <c r="DT1458" s="10"/>
      <c r="DU1458" s="10"/>
      <c r="DV1458" s="10"/>
      <c r="DW1458" s="10"/>
      <c r="DX1458" s="10"/>
      <c r="DY1458" s="10"/>
      <c r="DZ1458" s="10"/>
      <c r="EA1458" s="10"/>
      <c r="EB1458" s="10"/>
      <c r="EC1458" s="10"/>
    </row>
    <row r="1459" spans="1:133" s="76" customFormat="1" ht="17" x14ac:dyDescent="0.2">
      <c r="A1459" s="100" t="str">
        <f>CONCATENATE(E1459," ",F1459)</f>
        <v>Equus sp.</v>
      </c>
      <c r="B1459" s="9" t="s">
        <v>305</v>
      </c>
      <c r="C1459" s="69" t="s">
        <v>485</v>
      </c>
      <c r="D1459" s="69" t="s">
        <v>2335</v>
      </c>
      <c r="E1459" s="2" t="s">
        <v>10</v>
      </c>
      <c r="F1459" s="2" t="s">
        <v>15</v>
      </c>
      <c r="G1459" s="9">
        <v>3</v>
      </c>
      <c r="H1459" s="8">
        <v>2352</v>
      </c>
      <c r="I1459" s="9" t="s">
        <v>27</v>
      </c>
      <c r="J1459" s="8" t="s">
        <v>397</v>
      </c>
      <c r="K1459" s="69" t="s">
        <v>175</v>
      </c>
      <c r="L1459" s="175"/>
      <c r="M1459" s="134"/>
      <c r="N1459" s="105"/>
      <c r="O1459" s="105"/>
      <c r="P1459" s="63"/>
      <c r="Q1459" s="69" t="s">
        <v>36</v>
      </c>
      <c r="R1459" s="69" t="s">
        <v>1380</v>
      </c>
      <c r="S1459" s="69"/>
      <c r="T1459" s="63"/>
      <c r="U1459" s="63" t="s">
        <v>13</v>
      </c>
      <c r="V1459" s="63"/>
      <c r="W1459" s="63"/>
      <c r="X1459" s="119">
        <v>29.3</v>
      </c>
      <c r="Y1459" s="119">
        <v>19.47</v>
      </c>
      <c r="Z1459" s="69"/>
      <c r="AA1459" s="179"/>
      <c r="AB1459" s="98"/>
      <c r="AC1459" s="9"/>
      <c r="AD1459" s="9" t="s">
        <v>37</v>
      </c>
      <c r="AE1459" s="63"/>
      <c r="AF1459" s="63"/>
      <c r="BK1459" s="10"/>
      <c r="BL1459" s="10"/>
      <c r="BM1459" s="10"/>
      <c r="BN1459" s="10"/>
      <c r="BO1459" s="10"/>
      <c r="BP1459" s="10"/>
      <c r="BQ1459" s="10"/>
      <c r="BR1459" s="10"/>
      <c r="BS1459" s="10"/>
      <c r="BT1459" s="10"/>
      <c r="BU1459" s="10"/>
      <c r="BV1459" s="10"/>
      <c r="BW1459" s="10"/>
      <c r="BX1459" s="10"/>
      <c r="BY1459" s="10"/>
      <c r="BZ1459" s="10"/>
      <c r="CA1459" s="10"/>
      <c r="CB1459" s="10"/>
      <c r="CC1459" s="10"/>
      <c r="CD1459" s="10"/>
      <c r="CE1459" s="10"/>
      <c r="CF1459" s="10"/>
      <c r="CG1459" s="10"/>
      <c r="CH1459" s="10"/>
      <c r="CI1459" s="10"/>
      <c r="CJ1459" s="10"/>
      <c r="CK1459" s="10"/>
      <c r="CL1459" s="10"/>
      <c r="CM1459" s="10"/>
      <c r="CN1459" s="10"/>
      <c r="CO1459" s="10"/>
      <c r="CP1459" s="10"/>
      <c r="CQ1459" s="10"/>
      <c r="CR1459" s="10"/>
      <c r="CS1459" s="10"/>
      <c r="CT1459" s="10"/>
      <c r="CU1459" s="10"/>
      <c r="CV1459" s="10"/>
      <c r="CW1459" s="10"/>
      <c r="CX1459" s="10"/>
      <c r="CY1459" s="10"/>
      <c r="CZ1459" s="10"/>
      <c r="DA1459" s="10"/>
      <c r="DB1459" s="10"/>
      <c r="DC1459" s="10"/>
      <c r="DD1459" s="10"/>
      <c r="DE1459" s="10"/>
      <c r="DF1459" s="10"/>
      <c r="DG1459" s="10"/>
      <c r="DH1459" s="10"/>
      <c r="DI1459" s="10"/>
      <c r="DJ1459" s="10"/>
      <c r="DK1459" s="10"/>
      <c r="DL1459" s="10"/>
      <c r="DM1459" s="10"/>
      <c r="DN1459" s="10"/>
      <c r="DO1459" s="10"/>
      <c r="DP1459" s="10"/>
      <c r="DQ1459" s="10"/>
      <c r="DR1459" s="10"/>
      <c r="DS1459" s="10"/>
      <c r="DT1459" s="10"/>
      <c r="DU1459" s="10"/>
      <c r="DV1459" s="10"/>
      <c r="DW1459" s="10"/>
      <c r="DX1459" s="10"/>
      <c r="DY1459" s="10"/>
      <c r="DZ1459" s="10"/>
      <c r="EA1459" s="10"/>
      <c r="EB1459" s="10"/>
      <c r="EC1459" s="10"/>
    </row>
    <row r="1460" spans="1:133" s="76" customFormat="1" ht="17" x14ac:dyDescent="0.2">
      <c r="A1460" s="100" t="str">
        <f>CONCATENATE(E1460," ",F1460)</f>
        <v>Equus sp.</v>
      </c>
      <c r="B1460" s="9" t="s">
        <v>305</v>
      </c>
      <c r="C1460" s="69" t="s">
        <v>485</v>
      </c>
      <c r="D1460" s="69" t="s">
        <v>2335</v>
      </c>
      <c r="E1460" s="2" t="s">
        <v>10</v>
      </c>
      <c r="F1460" s="2" t="s">
        <v>15</v>
      </c>
      <c r="G1460" s="9">
        <v>3</v>
      </c>
      <c r="H1460" s="8">
        <v>2352</v>
      </c>
      <c r="I1460" s="9" t="s">
        <v>27</v>
      </c>
      <c r="J1460" s="8" t="s">
        <v>397</v>
      </c>
      <c r="K1460" s="69" t="s">
        <v>175</v>
      </c>
      <c r="L1460" s="175"/>
      <c r="M1460" s="134"/>
      <c r="N1460" s="105"/>
      <c r="O1460" s="105"/>
      <c r="P1460" s="63"/>
      <c r="Q1460" s="69" t="s">
        <v>36</v>
      </c>
      <c r="R1460" s="69" t="s">
        <v>1380</v>
      </c>
      <c r="S1460" s="69"/>
      <c r="T1460" s="63"/>
      <c r="U1460" s="63" t="s">
        <v>13</v>
      </c>
      <c r="V1460" s="63"/>
      <c r="W1460" s="63"/>
      <c r="X1460" s="119">
        <v>19.559999999999999</v>
      </c>
      <c r="Y1460" s="119">
        <v>30.04</v>
      </c>
      <c r="Z1460" s="69"/>
      <c r="AA1460" s="179"/>
      <c r="AB1460" s="98"/>
      <c r="AC1460" s="9"/>
      <c r="AD1460" s="9"/>
      <c r="AE1460" s="63"/>
      <c r="AF1460" s="63"/>
      <c r="BK1460" s="10"/>
      <c r="BL1460" s="10"/>
      <c r="BM1460" s="10"/>
      <c r="BN1460" s="10"/>
      <c r="BO1460" s="10"/>
      <c r="BP1460" s="10"/>
      <c r="BQ1460" s="10"/>
      <c r="BR1460" s="10"/>
      <c r="BS1460" s="10"/>
      <c r="BT1460" s="10"/>
      <c r="BU1460" s="10"/>
      <c r="BV1460" s="10"/>
      <c r="BW1460" s="10"/>
      <c r="BX1460" s="10"/>
      <c r="BY1460" s="10"/>
      <c r="BZ1460" s="10"/>
      <c r="CA1460" s="10"/>
      <c r="CB1460" s="10"/>
      <c r="CC1460" s="10"/>
      <c r="CD1460" s="10"/>
      <c r="CE1460" s="10"/>
      <c r="CF1460" s="10"/>
      <c r="CG1460" s="10"/>
      <c r="CH1460" s="10"/>
      <c r="CI1460" s="10"/>
      <c r="CJ1460" s="10"/>
      <c r="CK1460" s="10"/>
      <c r="CL1460" s="10"/>
      <c r="CM1460" s="10"/>
      <c r="CN1460" s="10"/>
      <c r="CO1460" s="10"/>
      <c r="CP1460" s="10"/>
      <c r="CQ1460" s="10"/>
      <c r="CR1460" s="10"/>
      <c r="CS1460" s="10"/>
      <c r="CT1460" s="10"/>
      <c r="CU1460" s="10"/>
      <c r="CV1460" s="10"/>
      <c r="CW1460" s="10"/>
      <c r="CX1460" s="10"/>
      <c r="CY1460" s="10"/>
      <c r="CZ1460" s="10"/>
      <c r="DA1460" s="10"/>
      <c r="DB1460" s="10"/>
      <c r="DC1460" s="10"/>
      <c r="DD1460" s="10"/>
      <c r="DE1460" s="10"/>
      <c r="DF1460" s="10"/>
      <c r="DG1460" s="10"/>
      <c r="DH1460" s="10"/>
      <c r="DI1460" s="10"/>
      <c r="DJ1460" s="10"/>
      <c r="DK1460" s="10"/>
      <c r="DL1460" s="10"/>
      <c r="DM1460" s="10"/>
      <c r="DN1460" s="10"/>
      <c r="DO1460" s="10"/>
      <c r="DP1460" s="10"/>
      <c r="DQ1460" s="10"/>
      <c r="DR1460" s="10"/>
      <c r="DS1460" s="10"/>
      <c r="DT1460" s="10"/>
      <c r="DU1460" s="10"/>
      <c r="DV1460" s="10"/>
      <c r="DW1460" s="10"/>
      <c r="DX1460" s="10"/>
      <c r="DY1460" s="10"/>
      <c r="DZ1460" s="10"/>
      <c r="EA1460" s="10"/>
      <c r="EB1460" s="10"/>
      <c r="EC1460" s="10"/>
    </row>
    <row r="1461" spans="1:133" s="76" customFormat="1" ht="17" x14ac:dyDescent="0.2">
      <c r="A1461" s="100" t="str">
        <f>CONCATENATE(E1461," ",F1461)</f>
        <v>Equus sp.</v>
      </c>
      <c r="B1461" s="9" t="s">
        <v>305</v>
      </c>
      <c r="C1461" s="69" t="s">
        <v>485</v>
      </c>
      <c r="D1461" s="69" t="s">
        <v>2335</v>
      </c>
      <c r="E1461" s="2" t="s">
        <v>10</v>
      </c>
      <c r="F1461" s="2" t="s">
        <v>15</v>
      </c>
      <c r="G1461" s="9">
        <v>3</v>
      </c>
      <c r="H1461" s="8">
        <v>2352</v>
      </c>
      <c r="I1461" s="9" t="s">
        <v>27</v>
      </c>
      <c r="J1461" s="8" t="s">
        <v>397</v>
      </c>
      <c r="K1461" s="69" t="s">
        <v>175</v>
      </c>
      <c r="L1461" s="175"/>
      <c r="M1461" s="134"/>
      <c r="N1461" s="105"/>
      <c r="O1461" s="105"/>
      <c r="P1461" s="63"/>
      <c r="Q1461" s="69" t="s">
        <v>36</v>
      </c>
      <c r="R1461" s="69" t="s">
        <v>1380</v>
      </c>
      <c r="S1461" s="69"/>
      <c r="T1461" s="63"/>
      <c r="U1461" s="63" t="s">
        <v>13</v>
      </c>
      <c r="V1461" s="63"/>
      <c r="W1461" s="63"/>
      <c r="X1461" s="119">
        <v>32.979999999999997</v>
      </c>
      <c r="Y1461" s="119">
        <v>20.94</v>
      </c>
      <c r="Z1461" s="69"/>
      <c r="AA1461" s="179"/>
      <c r="AB1461" s="98"/>
      <c r="AC1461" s="9"/>
      <c r="AD1461" s="9"/>
      <c r="AE1461" s="63"/>
      <c r="AF1461" s="63"/>
      <c r="BK1461" s="10"/>
      <c r="BL1461" s="10"/>
      <c r="BM1461" s="10"/>
      <c r="BN1461" s="10"/>
      <c r="BO1461" s="10"/>
      <c r="BP1461" s="10"/>
      <c r="BQ1461" s="10"/>
      <c r="BR1461" s="10"/>
      <c r="BS1461" s="10"/>
      <c r="BT1461" s="10"/>
      <c r="BU1461" s="10"/>
      <c r="BV1461" s="10"/>
      <c r="BW1461" s="10"/>
      <c r="BX1461" s="10"/>
      <c r="BY1461" s="10"/>
      <c r="BZ1461" s="10"/>
      <c r="CA1461" s="10"/>
      <c r="CB1461" s="10"/>
      <c r="CC1461" s="10"/>
      <c r="CD1461" s="10"/>
      <c r="CE1461" s="10"/>
      <c r="CF1461" s="10"/>
      <c r="CG1461" s="10"/>
      <c r="CH1461" s="10"/>
      <c r="CI1461" s="10"/>
      <c r="CJ1461" s="10"/>
      <c r="CK1461" s="10"/>
      <c r="CL1461" s="10"/>
      <c r="CM1461" s="10"/>
      <c r="CN1461" s="10"/>
      <c r="CO1461" s="10"/>
      <c r="CP1461" s="10"/>
      <c r="CQ1461" s="10"/>
      <c r="CR1461" s="10"/>
      <c r="CS1461" s="10"/>
      <c r="CT1461" s="10"/>
      <c r="CU1461" s="10"/>
      <c r="CV1461" s="10"/>
      <c r="CW1461" s="10"/>
      <c r="CX1461" s="10"/>
      <c r="CY1461" s="10"/>
      <c r="CZ1461" s="10"/>
      <c r="DA1461" s="10"/>
      <c r="DB1461" s="10"/>
      <c r="DC1461" s="10"/>
      <c r="DD1461" s="10"/>
      <c r="DE1461" s="10"/>
      <c r="DF1461" s="10"/>
      <c r="DG1461" s="10"/>
      <c r="DH1461" s="10"/>
      <c r="DI1461" s="10"/>
      <c r="DJ1461" s="10"/>
      <c r="DK1461" s="10"/>
      <c r="DL1461" s="10"/>
      <c r="DM1461" s="10"/>
      <c r="DN1461" s="10"/>
      <c r="DO1461" s="10"/>
      <c r="DP1461" s="10"/>
      <c r="DQ1461" s="10"/>
      <c r="DR1461" s="10"/>
      <c r="DS1461" s="10"/>
      <c r="DT1461" s="10"/>
      <c r="DU1461" s="10"/>
      <c r="DV1461" s="10"/>
      <c r="DW1461" s="10"/>
      <c r="DX1461" s="10"/>
      <c r="DY1461" s="10"/>
      <c r="DZ1461" s="10"/>
      <c r="EA1461" s="10"/>
      <c r="EB1461" s="10"/>
      <c r="EC1461" s="10"/>
    </row>
    <row r="1462" spans="1:133" s="76" customFormat="1" ht="17" x14ac:dyDescent="0.2">
      <c r="A1462" s="100" t="str">
        <f>CONCATENATE(E1462," ",F1462)</f>
        <v>Equus sp.</v>
      </c>
      <c r="B1462" s="9" t="s">
        <v>305</v>
      </c>
      <c r="C1462" s="69" t="s">
        <v>485</v>
      </c>
      <c r="D1462" s="69" t="s">
        <v>2335</v>
      </c>
      <c r="E1462" s="2" t="s">
        <v>10</v>
      </c>
      <c r="F1462" s="2" t="s">
        <v>15</v>
      </c>
      <c r="G1462" s="9">
        <v>3</v>
      </c>
      <c r="H1462" s="8">
        <v>2352</v>
      </c>
      <c r="I1462" s="9" t="s">
        <v>27</v>
      </c>
      <c r="J1462" s="8" t="s">
        <v>397</v>
      </c>
      <c r="K1462" s="69" t="s">
        <v>175</v>
      </c>
      <c r="L1462" s="175"/>
      <c r="M1462" s="134"/>
      <c r="N1462" s="105"/>
      <c r="O1462" s="105"/>
      <c r="P1462" s="63"/>
      <c r="Q1462" s="69" t="s">
        <v>36</v>
      </c>
      <c r="R1462" s="69" t="s">
        <v>1380</v>
      </c>
      <c r="S1462" s="69"/>
      <c r="T1462" s="63"/>
      <c r="U1462" s="63" t="s">
        <v>13</v>
      </c>
      <c r="V1462" s="63"/>
      <c r="W1462" s="63"/>
      <c r="X1462" s="119">
        <v>34.020000000000003</v>
      </c>
      <c r="Y1462" s="119">
        <v>21.93</v>
      </c>
      <c r="Z1462" s="69"/>
      <c r="AA1462" s="179"/>
      <c r="AB1462" s="98"/>
      <c r="AC1462" s="9"/>
      <c r="AD1462" s="9"/>
      <c r="AE1462" s="63"/>
      <c r="AF1462" s="63"/>
      <c r="EA1462" s="10"/>
      <c r="EB1462" s="10"/>
      <c r="EC1462" s="10"/>
    </row>
    <row r="1463" spans="1:133" s="76" customFormat="1" ht="17" x14ac:dyDescent="0.2">
      <c r="A1463" s="100" t="str">
        <f>CONCATENATE(E1463," ",F1463)</f>
        <v>Equus sp.</v>
      </c>
      <c r="B1463" s="9" t="s">
        <v>305</v>
      </c>
      <c r="C1463" s="69" t="s">
        <v>485</v>
      </c>
      <c r="D1463" s="69" t="s">
        <v>2335</v>
      </c>
      <c r="E1463" s="2" t="s">
        <v>10</v>
      </c>
      <c r="F1463" s="2" t="s">
        <v>15</v>
      </c>
      <c r="G1463" s="9">
        <v>3</v>
      </c>
      <c r="H1463" s="8">
        <v>2352</v>
      </c>
      <c r="I1463" s="9" t="s">
        <v>27</v>
      </c>
      <c r="J1463" s="8" t="s">
        <v>397</v>
      </c>
      <c r="K1463" s="69" t="s">
        <v>175</v>
      </c>
      <c r="L1463" s="175"/>
      <c r="M1463" s="134"/>
      <c r="N1463" s="105"/>
      <c r="O1463" s="105"/>
      <c r="P1463" s="63"/>
      <c r="Q1463" s="69" t="s">
        <v>36</v>
      </c>
      <c r="R1463" s="69" t="s">
        <v>1380</v>
      </c>
      <c r="S1463" s="69"/>
      <c r="T1463" s="63"/>
      <c r="U1463" s="63" t="s">
        <v>13</v>
      </c>
      <c r="V1463" s="63"/>
      <c r="W1463" s="63"/>
      <c r="X1463" s="119">
        <v>34.42</v>
      </c>
      <c r="Y1463" s="119">
        <v>20.059999999999999</v>
      </c>
      <c r="Z1463" s="69"/>
      <c r="AA1463" s="179"/>
      <c r="AB1463" s="98"/>
      <c r="AC1463" s="9"/>
      <c r="AD1463" s="9"/>
      <c r="AE1463" s="63"/>
      <c r="AF1463" s="63"/>
      <c r="EA1463" s="10"/>
      <c r="EB1463" s="10"/>
      <c r="EC1463" s="10"/>
    </row>
    <row r="1464" spans="1:133" s="76" customFormat="1" ht="17" x14ac:dyDescent="0.2">
      <c r="A1464" s="100" t="str">
        <f>CONCATENATE(E1464," ",F1464)</f>
        <v>Equus sp.</v>
      </c>
      <c r="B1464" s="9" t="s">
        <v>305</v>
      </c>
      <c r="C1464" s="69" t="s">
        <v>485</v>
      </c>
      <c r="D1464" s="69" t="s">
        <v>2335</v>
      </c>
      <c r="E1464" s="2" t="s">
        <v>10</v>
      </c>
      <c r="F1464" s="2" t="s">
        <v>15</v>
      </c>
      <c r="G1464" s="9">
        <v>3</v>
      </c>
      <c r="H1464" s="8">
        <v>2352</v>
      </c>
      <c r="I1464" s="9" t="s">
        <v>27</v>
      </c>
      <c r="J1464" s="8" t="s">
        <v>397</v>
      </c>
      <c r="K1464" s="69" t="s">
        <v>175</v>
      </c>
      <c r="L1464" s="175"/>
      <c r="M1464" s="134"/>
      <c r="N1464" s="105"/>
      <c r="O1464" s="105"/>
      <c r="P1464" s="63"/>
      <c r="Q1464" s="69" t="s">
        <v>36</v>
      </c>
      <c r="R1464" s="69" t="s">
        <v>1380</v>
      </c>
      <c r="S1464" s="69"/>
      <c r="T1464" s="63"/>
      <c r="U1464" s="63" t="s">
        <v>13</v>
      </c>
      <c r="V1464" s="63"/>
      <c r="W1464" s="63"/>
      <c r="X1464" s="119">
        <v>32.840000000000003</v>
      </c>
      <c r="Y1464" s="119">
        <v>17.16</v>
      </c>
      <c r="Z1464" s="69"/>
      <c r="AA1464" s="179"/>
      <c r="AB1464" s="98"/>
      <c r="AC1464" s="9"/>
      <c r="AD1464" s="9"/>
      <c r="AE1464" s="63"/>
      <c r="AF1464" s="63"/>
      <c r="EA1464" s="10"/>
      <c r="EB1464" s="10"/>
      <c r="EC1464" s="10"/>
    </row>
    <row r="1465" spans="1:133" s="76" customFormat="1" ht="17" x14ac:dyDescent="0.2">
      <c r="A1465" s="100" t="str">
        <f>CONCATENATE(E1465," ",F1465)</f>
        <v>Equus sp.</v>
      </c>
      <c r="B1465" s="9" t="s">
        <v>305</v>
      </c>
      <c r="C1465" s="69" t="s">
        <v>485</v>
      </c>
      <c r="D1465" s="69" t="s">
        <v>2335</v>
      </c>
      <c r="E1465" s="2" t="s">
        <v>10</v>
      </c>
      <c r="F1465" s="2" t="s">
        <v>15</v>
      </c>
      <c r="G1465" s="9">
        <v>3</v>
      </c>
      <c r="H1465" s="8">
        <v>2352</v>
      </c>
      <c r="I1465" s="9" t="s">
        <v>27</v>
      </c>
      <c r="J1465" s="8" t="s">
        <v>397</v>
      </c>
      <c r="K1465" s="69" t="s">
        <v>175</v>
      </c>
      <c r="L1465" s="175"/>
      <c r="M1465" s="134"/>
      <c r="N1465" s="105"/>
      <c r="O1465" s="105"/>
      <c r="P1465" s="63"/>
      <c r="Q1465" s="69" t="s">
        <v>36</v>
      </c>
      <c r="R1465" s="69" t="s">
        <v>1380</v>
      </c>
      <c r="S1465" s="69"/>
      <c r="T1465" s="63"/>
      <c r="U1465" s="63" t="s">
        <v>13</v>
      </c>
      <c r="V1465" s="63"/>
      <c r="W1465" s="63"/>
      <c r="X1465" s="119">
        <v>28.27</v>
      </c>
      <c r="Y1465" s="119">
        <v>19.399999999999999</v>
      </c>
      <c r="Z1465" s="69"/>
      <c r="AA1465" s="179"/>
      <c r="AB1465" s="98"/>
      <c r="AC1465" s="9"/>
      <c r="AD1465" s="9"/>
      <c r="AE1465" s="63"/>
      <c r="AF1465" s="63"/>
      <c r="EA1465" s="10"/>
      <c r="EB1465" s="10"/>
      <c r="EC1465" s="10"/>
    </row>
    <row r="1466" spans="1:133" s="76" customFormat="1" ht="17" x14ac:dyDescent="0.2">
      <c r="A1466" s="100" t="str">
        <f>CONCATENATE(E1466," ",F1466)</f>
        <v>Equus sp.</v>
      </c>
      <c r="B1466" s="9" t="s">
        <v>305</v>
      </c>
      <c r="C1466" s="69" t="s">
        <v>485</v>
      </c>
      <c r="D1466" s="69" t="s">
        <v>2335</v>
      </c>
      <c r="E1466" s="2" t="s">
        <v>10</v>
      </c>
      <c r="F1466" s="2" t="s">
        <v>15</v>
      </c>
      <c r="G1466" s="9">
        <v>3</v>
      </c>
      <c r="H1466" s="8">
        <v>2352</v>
      </c>
      <c r="I1466" s="9" t="s">
        <v>27</v>
      </c>
      <c r="J1466" s="8" t="s">
        <v>397</v>
      </c>
      <c r="K1466" s="69" t="s">
        <v>175</v>
      </c>
      <c r="L1466" s="175"/>
      <c r="M1466" s="134"/>
      <c r="N1466" s="105"/>
      <c r="O1466" s="105"/>
      <c r="P1466" s="63"/>
      <c r="Q1466" s="69" t="s">
        <v>36</v>
      </c>
      <c r="R1466" s="69" t="s">
        <v>1380</v>
      </c>
      <c r="S1466" s="69"/>
      <c r="T1466" s="63"/>
      <c r="U1466" s="63" t="s">
        <v>13</v>
      </c>
      <c r="V1466" s="63"/>
      <c r="W1466" s="63"/>
      <c r="X1466" s="119">
        <v>28.5</v>
      </c>
      <c r="Y1466" s="119">
        <v>21.8</v>
      </c>
      <c r="Z1466" s="69"/>
      <c r="AA1466" s="179"/>
      <c r="AB1466" s="98"/>
      <c r="AC1466" s="9"/>
      <c r="AD1466" s="9"/>
      <c r="AE1466" s="63"/>
      <c r="AF1466" s="63"/>
      <c r="BK1466" s="10"/>
      <c r="BL1466" s="10"/>
      <c r="BM1466" s="10"/>
      <c r="BN1466" s="10"/>
      <c r="BO1466" s="10"/>
      <c r="BP1466" s="10"/>
      <c r="BQ1466" s="10"/>
      <c r="BR1466" s="10"/>
      <c r="BS1466" s="10"/>
      <c r="BT1466" s="10"/>
      <c r="BU1466" s="10"/>
      <c r="BV1466" s="10"/>
      <c r="BW1466" s="10"/>
      <c r="BX1466" s="10"/>
      <c r="BY1466" s="10"/>
      <c r="BZ1466" s="10"/>
      <c r="CA1466" s="10"/>
      <c r="CB1466" s="10"/>
      <c r="CC1466" s="10"/>
      <c r="CD1466" s="10"/>
      <c r="CE1466" s="10"/>
      <c r="CF1466" s="10"/>
      <c r="CG1466" s="10"/>
      <c r="CH1466" s="10"/>
      <c r="CI1466" s="10"/>
      <c r="CJ1466" s="10"/>
      <c r="CK1466" s="10"/>
      <c r="CL1466" s="10"/>
      <c r="CM1466" s="10"/>
      <c r="CN1466" s="10"/>
      <c r="CO1466" s="10"/>
      <c r="CP1466" s="10"/>
      <c r="CQ1466" s="10"/>
      <c r="CR1466" s="10"/>
      <c r="CS1466" s="10"/>
      <c r="CT1466" s="10"/>
      <c r="CU1466" s="10"/>
      <c r="CV1466" s="10"/>
      <c r="CW1466" s="10"/>
      <c r="CX1466" s="10"/>
      <c r="CY1466" s="10"/>
      <c r="CZ1466" s="10"/>
      <c r="DA1466" s="10"/>
      <c r="DB1466" s="10"/>
      <c r="DC1466" s="10"/>
      <c r="DD1466" s="10"/>
      <c r="DE1466" s="10"/>
      <c r="DF1466" s="10"/>
      <c r="DG1466" s="10"/>
      <c r="DH1466" s="10"/>
      <c r="DI1466" s="10"/>
      <c r="DJ1466" s="10"/>
      <c r="DK1466" s="10"/>
      <c r="DL1466" s="10"/>
      <c r="DM1466" s="10"/>
      <c r="DN1466" s="10"/>
      <c r="DO1466" s="10"/>
      <c r="DP1466" s="10"/>
      <c r="DQ1466" s="10"/>
      <c r="DR1466" s="10"/>
      <c r="DS1466" s="10"/>
      <c r="DT1466" s="10"/>
      <c r="DU1466" s="10"/>
      <c r="DV1466" s="10"/>
      <c r="DW1466" s="10"/>
      <c r="DX1466" s="10"/>
      <c r="DY1466" s="10"/>
      <c r="DZ1466" s="10"/>
      <c r="EA1466" s="10"/>
      <c r="EB1466" s="10"/>
      <c r="EC1466" s="10"/>
    </row>
    <row r="1467" spans="1:133" s="76" customFormat="1" ht="17" x14ac:dyDescent="0.2">
      <c r="A1467" s="100" t="str">
        <f>CONCATENATE(E1467," ",F1467)</f>
        <v>Equus sp.</v>
      </c>
      <c r="B1467" s="9" t="s">
        <v>305</v>
      </c>
      <c r="C1467" s="69" t="s">
        <v>485</v>
      </c>
      <c r="D1467" s="69" t="s">
        <v>2335</v>
      </c>
      <c r="E1467" s="2" t="s">
        <v>10</v>
      </c>
      <c r="F1467" s="2" t="s">
        <v>15</v>
      </c>
      <c r="G1467" s="9">
        <v>3</v>
      </c>
      <c r="H1467" s="8">
        <v>2352</v>
      </c>
      <c r="I1467" s="9" t="s">
        <v>27</v>
      </c>
      <c r="J1467" s="8" t="s">
        <v>397</v>
      </c>
      <c r="K1467" s="69" t="s">
        <v>175</v>
      </c>
      <c r="L1467" s="175"/>
      <c r="M1467" s="134"/>
      <c r="N1467" s="105"/>
      <c r="O1467" s="105"/>
      <c r="P1467" s="63"/>
      <c r="Q1467" s="69" t="s">
        <v>36</v>
      </c>
      <c r="R1467" s="69" t="s">
        <v>1380</v>
      </c>
      <c r="S1467" s="69"/>
      <c r="T1467" s="63"/>
      <c r="U1467" s="63" t="s">
        <v>13</v>
      </c>
      <c r="V1467" s="63"/>
      <c r="W1467" s="63"/>
      <c r="X1467" s="119">
        <v>31.44</v>
      </c>
      <c r="Y1467" s="119">
        <v>27.32</v>
      </c>
      <c r="Z1467" s="69"/>
      <c r="AA1467" s="179"/>
      <c r="AB1467" s="98"/>
      <c r="AC1467" s="9"/>
      <c r="AD1467" s="9"/>
      <c r="AE1467" s="63"/>
      <c r="AF1467" s="63"/>
      <c r="BK1467" s="10"/>
      <c r="BL1467" s="10"/>
      <c r="BM1467" s="10"/>
      <c r="BN1467" s="10"/>
      <c r="BO1467" s="10"/>
      <c r="BP1467" s="10"/>
      <c r="BQ1467" s="10"/>
      <c r="BR1467" s="10"/>
      <c r="BS1467" s="10"/>
      <c r="BT1467" s="10"/>
      <c r="BU1467" s="10"/>
      <c r="BV1467" s="10"/>
      <c r="BW1467" s="10"/>
      <c r="BX1467" s="10"/>
      <c r="BY1467" s="10"/>
      <c r="BZ1467" s="10"/>
      <c r="CA1467" s="10"/>
      <c r="CB1467" s="10"/>
      <c r="CC1467" s="10"/>
      <c r="CD1467" s="10"/>
      <c r="CE1467" s="10"/>
      <c r="CF1467" s="10"/>
      <c r="CG1467" s="10"/>
      <c r="CH1467" s="10"/>
      <c r="CI1467" s="10"/>
      <c r="CJ1467" s="10"/>
      <c r="CK1467" s="10"/>
      <c r="CL1467" s="10"/>
      <c r="CM1467" s="10"/>
      <c r="CN1467" s="10"/>
      <c r="CO1467" s="10"/>
      <c r="CP1467" s="10"/>
      <c r="CQ1467" s="10"/>
      <c r="CR1467" s="10"/>
      <c r="CS1467" s="10"/>
      <c r="CT1467" s="10"/>
      <c r="CU1467" s="10"/>
      <c r="CV1467" s="10"/>
      <c r="CW1467" s="10"/>
      <c r="CX1467" s="10"/>
      <c r="CY1467" s="10"/>
      <c r="CZ1467" s="10"/>
      <c r="DA1467" s="10"/>
      <c r="DB1467" s="10"/>
      <c r="DC1467" s="10"/>
      <c r="DD1467" s="10"/>
      <c r="DE1467" s="10"/>
      <c r="DF1467" s="10"/>
      <c r="DG1467" s="10"/>
      <c r="DH1467" s="10"/>
      <c r="DI1467" s="10"/>
      <c r="DJ1467" s="10"/>
      <c r="DK1467" s="10"/>
      <c r="DL1467" s="10"/>
      <c r="DM1467" s="10"/>
      <c r="DN1467" s="10"/>
      <c r="DO1467" s="10"/>
      <c r="DP1467" s="10"/>
      <c r="DQ1467" s="10"/>
      <c r="DR1467" s="10"/>
      <c r="DS1467" s="10"/>
      <c r="DT1467" s="10"/>
      <c r="DU1467" s="10"/>
      <c r="DV1467" s="10"/>
      <c r="DW1467" s="10"/>
      <c r="DX1467" s="10"/>
      <c r="DY1467" s="10"/>
      <c r="DZ1467" s="10"/>
      <c r="EA1467" s="10"/>
      <c r="EB1467" s="10"/>
      <c r="EC1467" s="10"/>
    </row>
    <row r="1468" spans="1:133" s="76" customFormat="1" ht="17" x14ac:dyDescent="0.2">
      <c r="A1468" s="100" t="str">
        <f>CONCATENATE(E1468," ",F1468)</f>
        <v>Equus sp.</v>
      </c>
      <c r="B1468" s="9" t="s">
        <v>305</v>
      </c>
      <c r="C1468" s="69" t="s">
        <v>485</v>
      </c>
      <c r="D1468" s="69" t="s">
        <v>2335</v>
      </c>
      <c r="E1468" s="2" t="s">
        <v>10</v>
      </c>
      <c r="F1468" s="2" t="s">
        <v>15</v>
      </c>
      <c r="G1468" s="9">
        <v>3</v>
      </c>
      <c r="H1468" s="8">
        <v>2352</v>
      </c>
      <c r="I1468" s="9" t="s">
        <v>27</v>
      </c>
      <c r="J1468" s="8" t="s">
        <v>397</v>
      </c>
      <c r="K1468" s="69" t="s">
        <v>175</v>
      </c>
      <c r="L1468" s="175"/>
      <c r="M1468" s="134"/>
      <c r="N1468" s="105"/>
      <c r="O1468" s="105"/>
      <c r="P1468" s="63"/>
      <c r="Q1468" s="69" t="s">
        <v>36</v>
      </c>
      <c r="R1468" s="69" t="s">
        <v>1380</v>
      </c>
      <c r="S1468" s="69"/>
      <c r="T1468" s="63"/>
      <c r="U1468" s="63" t="s">
        <v>13</v>
      </c>
      <c r="V1468" s="63"/>
      <c r="W1468" s="63"/>
      <c r="X1468" s="119">
        <v>29.31</v>
      </c>
      <c r="Y1468" s="119">
        <v>16.28</v>
      </c>
      <c r="Z1468" s="69"/>
      <c r="AA1468" s="179"/>
      <c r="AB1468" s="98"/>
      <c r="AC1468" s="9"/>
      <c r="AD1468" s="9"/>
      <c r="AE1468" s="63"/>
      <c r="AF1468" s="63"/>
      <c r="BK1468" s="10"/>
      <c r="BL1468" s="10"/>
      <c r="BM1468" s="10"/>
      <c r="BN1468" s="10"/>
      <c r="BO1468" s="10"/>
      <c r="BP1468" s="10"/>
      <c r="BQ1468" s="10"/>
      <c r="BR1468" s="10"/>
      <c r="BS1468" s="10"/>
      <c r="BT1468" s="10"/>
      <c r="BU1468" s="10"/>
      <c r="BV1468" s="10"/>
      <c r="BW1468" s="10"/>
      <c r="BX1468" s="10"/>
      <c r="BY1468" s="10"/>
      <c r="BZ1468" s="10"/>
      <c r="CA1468" s="10"/>
      <c r="CB1468" s="10"/>
      <c r="CC1468" s="10"/>
      <c r="CD1468" s="10"/>
      <c r="CE1468" s="10"/>
      <c r="CF1468" s="10"/>
      <c r="CG1468" s="10"/>
      <c r="CH1468" s="10"/>
      <c r="CI1468" s="10"/>
      <c r="CJ1468" s="10"/>
      <c r="CK1468" s="10"/>
      <c r="CL1468" s="10"/>
      <c r="CM1468" s="10"/>
      <c r="CN1468" s="10"/>
      <c r="CO1468" s="10"/>
      <c r="CP1468" s="10"/>
      <c r="CQ1468" s="10"/>
      <c r="CR1468" s="10"/>
      <c r="CS1468" s="10"/>
      <c r="CT1468" s="10"/>
      <c r="CU1468" s="10"/>
      <c r="CV1468" s="10"/>
      <c r="CW1468" s="10"/>
      <c r="CX1468" s="10"/>
      <c r="CY1468" s="10"/>
      <c r="CZ1468" s="10"/>
      <c r="DA1468" s="10"/>
      <c r="DB1468" s="10"/>
      <c r="DC1468" s="10"/>
      <c r="DD1468" s="10"/>
      <c r="DE1468" s="10"/>
      <c r="DF1468" s="10"/>
      <c r="DG1468" s="10"/>
      <c r="DH1468" s="10"/>
      <c r="DI1468" s="10"/>
      <c r="DJ1468" s="10"/>
      <c r="DK1468" s="10"/>
      <c r="DL1468" s="10"/>
      <c r="DM1468" s="10"/>
      <c r="DN1468" s="10"/>
      <c r="DO1468" s="10"/>
      <c r="DP1468" s="10"/>
      <c r="DQ1468" s="10"/>
      <c r="DR1468" s="10"/>
      <c r="DS1468" s="10"/>
      <c r="DT1468" s="10"/>
      <c r="DU1468" s="10"/>
      <c r="DV1468" s="10"/>
      <c r="DW1468" s="10"/>
      <c r="DX1468" s="10"/>
      <c r="DY1468" s="10"/>
      <c r="DZ1468" s="10"/>
      <c r="EA1468" s="10"/>
      <c r="EB1468" s="10"/>
      <c r="EC1468" s="10"/>
    </row>
    <row r="1469" spans="1:133" s="76" customFormat="1" ht="17" x14ac:dyDescent="0.2">
      <c r="A1469" s="100" t="str">
        <f>CONCATENATE(E1469," ",F1469)</f>
        <v>Equus sp.</v>
      </c>
      <c r="B1469" s="9" t="s">
        <v>305</v>
      </c>
      <c r="C1469" s="69" t="s">
        <v>485</v>
      </c>
      <c r="D1469" s="69" t="s">
        <v>2335</v>
      </c>
      <c r="E1469" s="2" t="s">
        <v>10</v>
      </c>
      <c r="F1469" s="2" t="s">
        <v>15</v>
      </c>
      <c r="G1469" s="9">
        <v>3</v>
      </c>
      <c r="H1469" s="8">
        <v>2352</v>
      </c>
      <c r="I1469" s="9" t="s">
        <v>27</v>
      </c>
      <c r="J1469" s="8" t="s">
        <v>397</v>
      </c>
      <c r="K1469" s="69" t="s">
        <v>175</v>
      </c>
      <c r="L1469" s="175"/>
      <c r="M1469" s="134"/>
      <c r="N1469" s="105"/>
      <c r="O1469" s="105"/>
      <c r="P1469" s="63"/>
      <c r="Q1469" s="69" t="s">
        <v>36</v>
      </c>
      <c r="R1469" s="69" t="s">
        <v>1380</v>
      </c>
      <c r="S1469" s="69"/>
      <c r="T1469" s="63"/>
      <c r="U1469" s="63" t="s">
        <v>13</v>
      </c>
      <c r="V1469" s="63"/>
      <c r="W1469" s="63"/>
      <c r="X1469" s="119">
        <v>29.53</v>
      </c>
      <c r="Y1469" s="119">
        <v>27.62</v>
      </c>
      <c r="Z1469" s="69"/>
      <c r="AA1469" s="179"/>
      <c r="AB1469" s="98"/>
      <c r="AC1469" s="9"/>
      <c r="AD1469" s="9"/>
      <c r="AE1469" s="63"/>
      <c r="AF1469" s="63"/>
      <c r="BK1469" s="10"/>
      <c r="BL1469" s="10"/>
      <c r="BM1469" s="10"/>
      <c r="BN1469" s="10"/>
      <c r="BO1469" s="10"/>
      <c r="BP1469" s="10"/>
      <c r="BQ1469" s="10"/>
      <c r="BR1469" s="10"/>
      <c r="BS1469" s="10"/>
      <c r="BT1469" s="10"/>
      <c r="BU1469" s="10"/>
      <c r="BV1469" s="10"/>
      <c r="BW1469" s="10"/>
      <c r="BX1469" s="10"/>
      <c r="BY1469" s="10"/>
      <c r="BZ1469" s="10"/>
      <c r="CA1469" s="10"/>
      <c r="CB1469" s="10"/>
      <c r="CC1469" s="10"/>
      <c r="CD1469" s="10"/>
      <c r="CE1469" s="10"/>
      <c r="CF1469" s="10"/>
      <c r="CG1469" s="10"/>
      <c r="CH1469" s="10"/>
      <c r="CI1469" s="10"/>
      <c r="CJ1469" s="10"/>
      <c r="CK1469" s="10"/>
      <c r="CL1469" s="10"/>
      <c r="CM1469" s="10"/>
      <c r="CN1469" s="10"/>
      <c r="CO1469" s="10"/>
      <c r="CP1469" s="10"/>
      <c r="CQ1469" s="10"/>
      <c r="CR1469" s="10"/>
      <c r="CS1469" s="10"/>
      <c r="CT1469" s="10"/>
      <c r="CU1469" s="10"/>
      <c r="CV1469" s="10"/>
      <c r="CW1469" s="10"/>
      <c r="CX1469" s="10"/>
      <c r="CY1469" s="10"/>
      <c r="CZ1469" s="10"/>
      <c r="DA1469" s="10"/>
      <c r="DB1469" s="10"/>
      <c r="DC1469" s="10"/>
      <c r="DD1469" s="10"/>
      <c r="DE1469" s="10"/>
      <c r="DF1469" s="10"/>
      <c r="DG1469" s="10"/>
      <c r="DH1469" s="10"/>
      <c r="DI1469" s="10"/>
      <c r="DJ1469" s="10"/>
      <c r="DK1469" s="10"/>
      <c r="DL1469" s="10"/>
      <c r="DM1469" s="10"/>
      <c r="DN1469" s="10"/>
      <c r="DO1469" s="10"/>
      <c r="DP1469" s="10"/>
      <c r="DQ1469" s="10"/>
      <c r="DR1469" s="10"/>
      <c r="DS1469" s="10"/>
      <c r="DT1469" s="10"/>
      <c r="DU1469" s="10"/>
      <c r="DV1469" s="10"/>
      <c r="DW1469" s="10"/>
      <c r="DX1469" s="10"/>
      <c r="DY1469" s="10"/>
      <c r="DZ1469" s="10"/>
      <c r="EA1469" s="10"/>
      <c r="EB1469" s="10"/>
      <c r="EC1469" s="10"/>
    </row>
    <row r="1470" spans="1:133" s="76" customFormat="1" ht="17" x14ac:dyDescent="0.2">
      <c r="A1470" s="100" t="str">
        <f>CONCATENATE(E1470," ",F1470)</f>
        <v>Equus sp.</v>
      </c>
      <c r="B1470" s="9" t="s">
        <v>305</v>
      </c>
      <c r="C1470" s="69" t="s">
        <v>485</v>
      </c>
      <c r="D1470" s="69" t="s">
        <v>2335</v>
      </c>
      <c r="E1470" s="2" t="s">
        <v>10</v>
      </c>
      <c r="F1470" s="2" t="s">
        <v>15</v>
      </c>
      <c r="G1470" s="9">
        <v>3</v>
      </c>
      <c r="H1470" s="8">
        <v>2352</v>
      </c>
      <c r="I1470" s="9" t="s">
        <v>27</v>
      </c>
      <c r="J1470" s="8" t="s">
        <v>397</v>
      </c>
      <c r="K1470" s="69" t="s">
        <v>175</v>
      </c>
      <c r="L1470" s="175"/>
      <c r="M1470" s="134"/>
      <c r="N1470" s="105"/>
      <c r="O1470" s="105"/>
      <c r="P1470" s="63"/>
      <c r="Q1470" s="69" t="s">
        <v>36</v>
      </c>
      <c r="R1470" s="69" t="s">
        <v>1380</v>
      </c>
      <c r="S1470" s="69"/>
      <c r="T1470" s="63"/>
      <c r="U1470" s="63" t="s">
        <v>13</v>
      </c>
      <c r="V1470" s="63"/>
      <c r="W1470" s="63"/>
      <c r="X1470" s="119">
        <v>28.24</v>
      </c>
      <c r="Y1470" s="119">
        <v>16.600000000000001</v>
      </c>
      <c r="Z1470" s="69"/>
      <c r="AA1470" s="179"/>
      <c r="AB1470" s="98"/>
      <c r="AC1470" s="9"/>
      <c r="AD1470" s="9"/>
      <c r="AE1470" s="63"/>
      <c r="AF1470" s="63"/>
      <c r="EA1470" s="10"/>
      <c r="EB1470" s="10"/>
      <c r="EC1470" s="10"/>
    </row>
    <row r="1471" spans="1:133" s="76" customFormat="1" ht="17" x14ac:dyDescent="0.2">
      <c r="A1471" s="100" t="str">
        <f>CONCATENATE(E1471," ",F1471)</f>
        <v>Equus sp.</v>
      </c>
      <c r="B1471" s="9" t="s">
        <v>305</v>
      </c>
      <c r="C1471" s="69" t="s">
        <v>485</v>
      </c>
      <c r="D1471" s="69" t="s">
        <v>2335</v>
      </c>
      <c r="E1471" s="2" t="s">
        <v>10</v>
      </c>
      <c r="F1471" s="2" t="s">
        <v>15</v>
      </c>
      <c r="G1471" s="9">
        <v>3</v>
      </c>
      <c r="H1471" s="8">
        <v>2352</v>
      </c>
      <c r="I1471" s="9" t="s">
        <v>27</v>
      </c>
      <c r="J1471" s="8" t="s">
        <v>397</v>
      </c>
      <c r="K1471" s="69" t="s">
        <v>175</v>
      </c>
      <c r="L1471" s="175"/>
      <c r="M1471" s="134"/>
      <c r="N1471" s="105"/>
      <c r="O1471" s="105"/>
      <c r="P1471" s="63"/>
      <c r="Q1471" s="69" t="s">
        <v>36</v>
      </c>
      <c r="R1471" s="69" t="s">
        <v>1380</v>
      </c>
      <c r="S1471" s="69"/>
      <c r="T1471" s="63"/>
      <c r="U1471" s="63" t="s">
        <v>13</v>
      </c>
      <c r="V1471" s="63"/>
      <c r="W1471" s="63"/>
      <c r="X1471" s="119">
        <v>29.29</v>
      </c>
      <c r="Y1471" s="119">
        <v>19.64</v>
      </c>
      <c r="Z1471" s="69"/>
      <c r="AA1471" s="179"/>
      <c r="AB1471" s="98"/>
      <c r="AC1471" s="9"/>
      <c r="AD1471" s="9"/>
      <c r="AE1471" s="63"/>
      <c r="AF1471" s="63"/>
      <c r="EA1471" s="10"/>
      <c r="EB1471" s="10"/>
      <c r="EC1471" s="10"/>
    </row>
    <row r="1472" spans="1:133" s="76" customFormat="1" ht="17" x14ac:dyDescent="0.2">
      <c r="A1472" s="100" t="str">
        <f>CONCATENATE(E1472," ",F1472)</f>
        <v>Equus sp.</v>
      </c>
      <c r="B1472" s="9" t="s">
        <v>305</v>
      </c>
      <c r="C1472" s="69" t="s">
        <v>485</v>
      </c>
      <c r="D1472" s="69" t="s">
        <v>2335</v>
      </c>
      <c r="E1472" s="2" t="s">
        <v>10</v>
      </c>
      <c r="F1472" s="2" t="s">
        <v>15</v>
      </c>
      <c r="G1472" s="9">
        <v>3</v>
      </c>
      <c r="H1472" s="8">
        <v>2352</v>
      </c>
      <c r="I1472" s="9" t="s">
        <v>27</v>
      </c>
      <c r="J1472" s="8" t="s">
        <v>397</v>
      </c>
      <c r="K1472" s="69" t="s">
        <v>175</v>
      </c>
      <c r="L1472" s="175"/>
      <c r="M1472" s="134"/>
      <c r="N1472" s="105"/>
      <c r="O1472" s="105"/>
      <c r="P1472" s="63"/>
      <c r="Q1472" s="69" t="s">
        <v>36</v>
      </c>
      <c r="R1472" s="69" t="s">
        <v>1380</v>
      </c>
      <c r="S1472" s="69"/>
      <c r="T1472" s="63"/>
      <c r="U1472" s="63" t="s">
        <v>13</v>
      </c>
      <c r="V1472" s="63"/>
      <c r="W1472" s="63"/>
      <c r="X1472" s="119">
        <v>31.41</v>
      </c>
      <c r="Y1472" s="119">
        <v>16.440000000000001</v>
      </c>
      <c r="Z1472" s="69"/>
      <c r="AA1472" s="179"/>
      <c r="AB1472" s="98"/>
      <c r="AC1472" s="9"/>
      <c r="AD1472" s="9"/>
      <c r="AE1472" s="63"/>
      <c r="AF1472" s="63"/>
      <c r="EA1472" s="10"/>
      <c r="EB1472" s="10"/>
      <c r="EC1472" s="10"/>
    </row>
    <row r="1473" spans="1:133" s="76" customFormat="1" ht="17" x14ac:dyDescent="0.2">
      <c r="A1473" s="100" t="str">
        <f>CONCATENATE(E1473," ",F1473)</f>
        <v>Equus sp.</v>
      </c>
      <c r="B1473" s="9" t="s">
        <v>305</v>
      </c>
      <c r="C1473" s="69" t="s">
        <v>485</v>
      </c>
      <c r="D1473" s="69" t="s">
        <v>2335</v>
      </c>
      <c r="E1473" s="2" t="s">
        <v>10</v>
      </c>
      <c r="F1473" s="2" t="s">
        <v>15</v>
      </c>
      <c r="G1473" s="9">
        <v>3</v>
      </c>
      <c r="H1473" s="8">
        <v>2222</v>
      </c>
      <c r="I1473" s="9" t="s">
        <v>27</v>
      </c>
      <c r="J1473" s="8" t="s">
        <v>397</v>
      </c>
      <c r="K1473" s="69" t="s">
        <v>175</v>
      </c>
      <c r="L1473" s="175"/>
      <c r="M1473" s="134"/>
      <c r="N1473" s="105"/>
      <c r="O1473" s="105"/>
      <c r="P1473" s="63"/>
      <c r="Q1473" s="69" t="s">
        <v>16</v>
      </c>
      <c r="R1473" s="69" t="s">
        <v>1271</v>
      </c>
      <c r="S1473" s="69"/>
      <c r="T1473" s="63"/>
      <c r="U1473" s="63" t="s">
        <v>13</v>
      </c>
      <c r="V1473" s="63"/>
      <c r="W1473" s="63"/>
      <c r="X1473" s="119">
        <v>27.44</v>
      </c>
      <c r="Y1473" s="119">
        <v>16.7</v>
      </c>
      <c r="Z1473" s="69"/>
      <c r="AA1473" s="179"/>
      <c r="AB1473" s="98"/>
      <c r="AC1473" s="9"/>
      <c r="AD1473" s="9"/>
      <c r="AE1473" s="63"/>
      <c r="AF1473" s="63"/>
      <c r="BK1473" s="10"/>
      <c r="BL1473" s="10"/>
      <c r="BM1473" s="10"/>
      <c r="BN1473" s="10"/>
      <c r="BO1473" s="10"/>
      <c r="BP1473" s="10"/>
      <c r="BQ1473" s="10"/>
      <c r="BR1473" s="10"/>
      <c r="BS1473" s="10"/>
      <c r="BT1473" s="10"/>
      <c r="BU1473" s="10"/>
      <c r="BV1473" s="10"/>
      <c r="BW1473" s="10"/>
      <c r="BX1473" s="10"/>
      <c r="BY1473" s="10"/>
      <c r="BZ1473" s="10"/>
      <c r="CA1473" s="10"/>
      <c r="CB1473" s="10"/>
      <c r="CC1473" s="10"/>
      <c r="CD1473" s="10"/>
      <c r="CE1473" s="10"/>
      <c r="CF1473" s="10"/>
      <c r="CG1473" s="10"/>
      <c r="CH1473" s="10"/>
      <c r="CI1473" s="10"/>
      <c r="CJ1473" s="10"/>
      <c r="CK1473" s="10"/>
      <c r="CL1473" s="10"/>
      <c r="CM1473" s="10"/>
      <c r="CN1473" s="10"/>
      <c r="CO1473" s="10"/>
      <c r="CP1473" s="10"/>
      <c r="CQ1473" s="10"/>
      <c r="CR1473" s="10"/>
      <c r="CS1473" s="10"/>
      <c r="CT1473" s="10"/>
      <c r="CU1473" s="10"/>
      <c r="CV1473" s="10"/>
      <c r="CW1473" s="10"/>
      <c r="CX1473" s="10"/>
      <c r="CY1473" s="10"/>
      <c r="CZ1473" s="10"/>
      <c r="DA1473" s="10"/>
      <c r="DB1473" s="10"/>
      <c r="DC1473" s="10"/>
      <c r="DD1473" s="10"/>
      <c r="DE1473" s="10"/>
      <c r="DF1473" s="10"/>
      <c r="DG1473" s="10"/>
      <c r="DH1473" s="10"/>
      <c r="DI1473" s="10"/>
      <c r="DJ1473" s="10"/>
      <c r="DK1473" s="10"/>
      <c r="DL1473" s="10"/>
      <c r="DM1473" s="10"/>
      <c r="DN1473" s="10"/>
      <c r="DO1473" s="10"/>
      <c r="DP1473" s="10"/>
      <c r="DQ1473" s="10"/>
      <c r="DR1473" s="10"/>
      <c r="DS1473" s="10"/>
      <c r="DT1473" s="10"/>
      <c r="DU1473" s="10"/>
      <c r="DV1473" s="10"/>
      <c r="DW1473" s="10"/>
      <c r="DX1473" s="10"/>
      <c r="DY1473" s="10"/>
      <c r="DZ1473" s="10"/>
      <c r="EA1473" s="10"/>
      <c r="EB1473" s="10"/>
      <c r="EC1473" s="10"/>
    </row>
    <row r="1474" spans="1:133" s="76" customFormat="1" ht="17" x14ac:dyDescent="0.2">
      <c r="A1474" s="100" t="str">
        <f>CONCATENATE(E1474," ",F1474)</f>
        <v>Equus sp.</v>
      </c>
      <c r="B1474" s="9" t="s">
        <v>305</v>
      </c>
      <c r="C1474" s="69" t="s">
        <v>485</v>
      </c>
      <c r="D1474" s="69" t="s">
        <v>2335</v>
      </c>
      <c r="E1474" s="2" t="s">
        <v>10</v>
      </c>
      <c r="F1474" s="2" t="s">
        <v>15</v>
      </c>
      <c r="G1474" s="9">
        <v>3</v>
      </c>
      <c r="H1474" s="8">
        <v>2187</v>
      </c>
      <c r="I1474" s="9" t="s">
        <v>27</v>
      </c>
      <c r="J1474" s="8" t="s">
        <v>397</v>
      </c>
      <c r="K1474" s="69" t="s">
        <v>175</v>
      </c>
      <c r="L1474" s="175"/>
      <c r="M1474" s="134"/>
      <c r="N1474" s="105"/>
      <c r="O1474" s="105"/>
      <c r="P1474" s="63"/>
      <c r="Q1474" s="69" t="s">
        <v>31</v>
      </c>
      <c r="R1474" s="69" t="s">
        <v>2377</v>
      </c>
      <c r="S1474" s="69"/>
      <c r="T1474" s="63"/>
      <c r="U1474" s="63" t="s">
        <v>13</v>
      </c>
      <c r="V1474" s="63"/>
      <c r="W1474" s="63"/>
      <c r="X1474" s="119">
        <v>25.63</v>
      </c>
      <c r="Y1474" s="119">
        <v>13.55</v>
      </c>
      <c r="Z1474" s="69"/>
      <c r="AA1474" s="179"/>
      <c r="AB1474" s="98"/>
      <c r="AC1474" s="9"/>
      <c r="AD1474" s="9"/>
      <c r="AE1474" s="63"/>
      <c r="AF1474" s="63"/>
      <c r="BK1474" s="10"/>
      <c r="BL1474" s="10"/>
      <c r="BM1474" s="10"/>
      <c r="BN1474" s="10"/>
      <c r="BO1474" s="10"/>
      <c r="BP1474" s="10"/>
      <c r="BQ1474" s="10"/>
      <c r="BR1474" s="10"/>
      <c r="BS1474" s="10"/>
      <c r="BT1474" s="10"/>
      <c r="BU1474" s="10"/>
      <c r="BV1474" s="10"/>
      <c r="BW1474" s="10"/>
      <c r="BX1474" s="10"/>
      <c r="BY1474" s="10"/>
      <c r="BZ1474" s="10"/>
      <c r="CA1474" s="10"/>
      <c r="CB1474" s="10"/>
      <c r="CC1474" s="10"/>
      <c r="CD1474" s="10"/>
      <c r="CE1474" s="10"/>
      <c r="CF1474" s="10"/>
      <c r="CG1474" s="10"/>
      <c r="CH1474" s="10"/>
      <c r="CI1474" s="10"/>
      <c r="CJ1474" s="10"/>
      <c r="CK1474" s="10"/>
      <c r="CL1474" s="10"/>
      <c r="CM1474" s="10"/>
      <c r="CN1474" s="10"/>
      <c r="CO1474" s="10"/>
      <c r="CP1474" s="10"/>
      <c r="CQ1474" s="10"/>
      <c r="CR1474" s="10"/>
      <c r="CS1474" s="10"/>
      <c r="CT1474" s="10"/>
      <c r="CU1474" s="10"/>
      <c r="CV1474" s="10"/>
      <c r="CW1474" s="10"/>
      <c r="CX1474" s="10"/>
      <c r="CY1474" s="10"/>
      <c r="CZ1474" s="10"/>
      <c r="DA1474" s="10"/>
      <c r="DB1474" s="10"/>
      <c r="DC1474" s="10"/>
      <c r="DD1474" s="10"/>
      <c r="DE1474" s="10"/>
      <c r="DF1474" s="10"/>
      <c r="DG1474" s="10"/>
      <c r="DH1474" s="10"/>
      <c r="DI1474" s="10"/>
      <c r="DJ1474" s="10"/>
      <c r="DK1474" s="10"/>
      <c r="DL1474" s="10"/>
      <c r="DM1474" s="10"/>
      <c r="DN1474" s="10"/>
      <c r="DO1474" s="10"/>
      <c r="DP1474" s="10"/>
      <c r="DQ1474" s="10"/>
      <c r="DR1474" s="10"/>
      <c r="DS1474" s="10"/>
      <c r="DT1474" s="10"/>
      <c r="DU1474" s="10"/>
      <c r="DV1474" s="10"/>
      <c r="DW1474" s="10"/>
      <c r="DX1474" s="10"/>
      <c r="DY1474" s="10"/>
      <c r="DZ1474" s="10"/>
      <c r="EA1474" s="10"/>
      <c r="EB1474" s="10"/>
      <c r="EC1474" s="10"/>
    </row>
    <row r="1475" spans="1:133" s="76" customFormat="1" ht="17" x14ac:dyDescent="0.2">
      <c r="A1475" s="100" t="str">
        <f>CONCATENATE(E1475," ",F1475)</f>
        <v>Equus sp.</v>
      </c>
      <c r="B1475" s="9" t="s">
        <v>305</v>
      </c>
      <c r="C1475" s="69" t="s">
        <v>485</v>
      </c>
      <c r="D1475" s="69" t="s">
        <v>2335</v>
      </c>
      <c r="E1475" s="2" t="s">
        <v>10</v>
      </c>
      <c r="F1475" s="2" t="s">
        <v>15</v>
      </c>
      <c r="G1475" s="9">
        <v>3</v>
      </c>
      <c r="H1475" s="8">
        <v>2556</v>
      </c>
      <c r="I1475" s="9" t="s">
        <v>27</v>
      </c>
      <c r="J1475" s="8" t="s">
        <v>397</v>
      </c>
      <c r="K1475" s="69" t="s">
        <v>175</v>
      </c>
      <c r="L1475" s="175"/>
      <c r="M1475" s="134"/>
      <c r="N1475" s="105"/>
      <c r="O1475" s="105"/>
      <c r="P1475" s="63"/>
      <c r="Q1475" s="69" t="s">
        <v>31</v>
      </c>
      <c r="R1475" s="69" t="s">
        <v>2377</v>
      </c>
      <c r="S1475" s="69"/>
      <c r="T1475" s="63"/>
      <c r="U1475" s="63" t="s">
        <v>13</v>
      </c>
      <c r="V1475" s="63"/>
      <c r="W1475" s="63"/>
      <c r="X1475" s="119">
        <v>26.83</v>
      </c>
      <c r="Y1475" s="119">
        <v>19.45</v>
      </c>
      <c r="Z1475" s="69"/>
      <c r="AA1475" s="179"/>
      <c r="AB1475" s="98"/>
      <c r="AC1475" s="9"/>
      <c r="AD1475" s="9"/>
      <c r="AE1475" s="63"/>
      <c r="AF1475" s="63"/>
      <c r="BK1475" s="10"/>
      <c r="BL1475" s="10"/>
      <c r="BM1475" s="10"/>
      <c r="BN1475" s="10"/>
      <c r="BO1475" s="10"/>
      <c r="BP1475" s="10"/>
      <c r="BQ1475" s="10"/>
      <c r="BR1475" s="10"/>
      <c r="BS1475" s="10"/>
      <c r="BT1475" s="10"/>
      <c r="BU1475" s="10"/>
      <c r="BV1475" s="10"/>
      <c r="BW1475" s="10"/>
      <c r="BX1475" s="10"/>
      <c r="BY1475" s="10"/>
      <c r="BZ1475" s="10"/>
      <c r="CA1475" s="10"/>
      <c r="CB1475" s="10"/>
      <c r="CC1475" s="10"/>
      <c r="CD1475" s="10"/>
      <c r="CE1475" s="10"/>
      <c r="CF1475" s="10"/>
      <c r="CG1475" s="10"/>
      <c r="CH1475" s="10"/>
      <c r="CI1475" s="10"/>
      <c r="CJ1475" s="10"/>
      <c r="CK1475" s="10"/>
      <c r="CL1475" s="10"/>
      <c r="CM1475" s="10"/>
      <c r="CN1475" s="10"/>
      <c r="CO1475" s="10"/>
      <c r="CP1475" s="10"/>
      <c r="CQ1475" s="10"/>
      <c r="CR1475" s="10"/>
      <c r="CS1475" s="10"/>
      <c r="CT1475" s="10"/>
      <c r="CU1475" s="10"/>
      <c r="CV1475" s="10"/>
      <c r="CW1475" s="10"/>
      <c r="CX1475" s="10"/>
      <c r="CY1475" s="10"/>
      <c r="CZ1475" s="10"/>
      <c r="DA1475" s="10"/>
      <c r="DB1475" s="10"/>
      <c r="DC1475" s="10"/>
      <c r="DD1475" s="10"/>
      <c r="DE1475" s="10"/>
      <c r="DF1475" s="10"/>
      <c r="DG1475" s="10"/>
      <c r="DH1475" s="10"/>
      <c r="DI1475" s="10"/>
      <c r="DJ1475" s="10"/>
      <c r="DK1475" s="10"/>
      <c r="DL1475" s="10"/>
      <c r="DM1475" s="10"/>
      <c r="DN1475" s="10"/>
      <c r="DO1475" s="10"/>
      <c r="DP1475" s="10"/>
      <c r="DQ1475" s="10"/>
      <c r="DR1475" s="10"/>
      <c r="DS1475" s="10"/>
      <c r="DT1475" s="10"/>
      <c r="DU1475" s="10"/>
      <c r="DV1475" s="10"/>
      <c r="DW1475" s="10"/>
      <c r="DX1475" s="10"/>
      <c r="DY1475" s="10"/>
      <c r="DZ1475" s="10"/>
      <c r="EA1475" s="10"/>
      <c r="EB1475" s="10"/>
      <c r="EC1475" s="10"/>
    </row>
    <row r="1476" spans="1:133" s="76" customFormat="1" ht="17" x14ac:dyDescent="0.2">
      <c r="A1476" s="100" t="str">
        <f>CONCATENATE(E1476," ",F1476)</f>
        <v>Equus sp.</v>
      </c>
      <c r="B1476" s="9" t="s">
        <v>305</v>
      </c>
      <c r="C1476" s="69" t="s">
        <v>485</v>
      </c>
      <c r="D1476" s="69" t="s">
        <v>2335</v>
      </c>
      <c r="E1476" s="2" t="s">
        <v>10</v>
      </c>
      <c r="F1476" s="2" t="s">
        <v>15</v>
      </c>
      <c r="G1476" s="9">
        <v>3</v>
      </c>
      <c r="H1476" s="8">
        <v>2187</v>
      </c>
      <c r="I1476" s="9" t="s">
        <v>27</v>
      </c>
      <c r="J1476" s="8" t="s">
        <v>397</v>
      </c>
      <c r="K1476" s="69" t="s">
        <v>175</v>
      </c>
      <c r="L1476" s="175"/>
      <c r="M1476" s="134"/>
      <c r="N1476" s="105"/>
      <c r="O1476" s="105"/>
      <c r="P1476" s="63"/>
      <c r="Q1476" s="69" t="s">
        <v>24</v>
      </c>
      <c r="R1476" s="69" t="s">
        <v>2379</v>
      </c>
      <c r="S1476" s="69"/>
      <c r="T1476" s="63"/>
      <c r="U1476" s="63" t="s">
        <v>13</v>
      </c>
      <c r="V1476" s="63"/>
      <c r="W1476" s="63"/>
      <c r="X1476" s="119">
        <v>25.47</v>
      </c>
      <c r="Y1476" s="119">
        <v>11.51</v>
      </c>
      <c r="Z1476" s="69"/>
      <c r="AA1476" s="179"/>
      <c r="AB1476" s="98"/>
      <c r="AC1476" s="9"/>
      <c r="AD1476" s="9"/>
      <c r="AE1476" s="63"/>
      <c r="AF1476" s="63"/>
      <c r="BK1476" s="10"/>
      <c r="BL1476" s="10"/>
      <c r="BM1476" s="10"/>
      <c r="BN1476" s="10"/>
      <c r="BO1476" s="10"/>
      <c r="BP1476" s="10"/>
      <c r="BQ1476" s="10"/>
      <c r="BR1476" s="10"/>
      <c r="BS1476" s="10"/>
      <c r="BT1476" s="10"/>
      <c r="BU1476" s="10"/>
      <c r="BV1476" s="10"/>
      <c r="BW1476" s="10"/>
      <c r="BX1476" s="10"/>
      <c r="BY1476" s="10"/>
      <c r="BZ1476" s="10"/>
      <c r="CA1476" s="10"/>
      <c r="CB1476" s="10"/>
      <c r="CC1476" s="10"/>
      <c r="CD1476" s="10"/>
      <c r="CE1476" s="10"/>
      <c r="CF1476" s="10"/>
      <c r="CG1476" s="10"/>
      <c r="CH1476" s="10"/>
      <c r="CI1476" s="10"/>
      <c r="CJ1476" s="10"/>
      <c r="CK1476" s="10"/>
      <c r="CL1476" s="10"/>
      <c r="CM1476" s="10"/>
      <c r="CN1476" s="10"/>
      <c r="CO1476" s="10"/>
      <c r="CP1476" s="10"/>
      <c r="CQ1476" s="10"/>
      <c r="CR1476" s="10"/>
      <c r="CS1476" s="10"/>
      <c r="CT1476" s="10"/>
      <c r="CU1476" s="10"/>
      <c r="CV1476" s="10"/>
      <c r="CW1476" s="10"/>
      <c r="CX1476" s="10"/>
      <c r="CY1476" s="10"/>
      <c r="CZ1476" s="10"/>
      <c r="DA1476" s="10"/>
      <c r="DB1476" s="10"/>
      <c r="DC1476" s="10"/>
      <c r="DD1476" s="10"/>
      <c r="DE1476" s="10"/>
      <c r="DF1476" s="10"/>
      <c r="DG1476" s="10"/>
      <c r="DH1476" s="10"/>
      <c r="DI1476" s="10"/>
      <c r="DJ1476" s="10"/>
      <c r="DK1476" s="10"/>
      <c r="DL1476" s="10"/>
      <c r="DM1476" s="10"/>
      <c r="DN1476" s="10"/>
      <c r="DO1476" s="10"/>
      <c r="DP1476" s="10"/>
      <c r="DQ1476" s="10"/>
      <c r="DR1476" s="10"/>
      <c r="DS1476" s="10"/>
      <c r="DT1476" s="10"/>
      <c r="DU1476" s="10"/>
      <c r="DV1476" s="10"/>
      <c r="DW1476" s="10"/>
      <c r="DX1476" s="10"/>
      <c r="DY1476" s="10"/>
      <c r="DZ1476" s="10"/>
      <c r="EA1476" s="10"/>
      <c r="EB1476" s="10"/>
      <c r="EC1476" s="10"/>
    </row>
    <row r="1477" spans="1:133" s="76" customFormat="1" ht="17" x14ac:dyDescent="0.2">
      <c r="A1477" s="100" t="str">
        <f>CONCATENATE(E1477," ",F1477)</f>
        <v>Equus sp.</v>
      </c>
      <c r="B1477" s="9" t="s">
        <v>305</v>
      </c>
      <c r="C1477" s="69" t="s">
        <v>485</v>
      </c>
      <c r="D1477" s="69" t="s">
        <v>2335</v>
      </c>
      <c r="E1477" s="2" t="s">
        <v>10</v>
      </c>
      <c r="F1477" s="2" t="s">
        <v>15</v>
      </c>
      <c r="G1477" s="9">
        <v>3</v>
      </c>
      <c r="H1477" s="8">
        <v>2556</v>
      </c>
      <c r="I1477" s="9" t="s">
        <v>27</v>
      </c>
      <c r="J1477" s="8" t="s">
        <v>397</v>
      </c>
      <c r="K1477" s="69" t="s">
        <v>175</v>
      </c>
      <c r="L1477" s="175"/>
      <c r="M1477" s="134"/>
      <c r="N1477" s="105"/>
      <c r="O1477" s="105"/>
      <c r="P1477" s="63"/>
      <c r="Q1477" s="69" t="s">
        <v>24</v>
      </c>
      <c r="R1477" s="69" t="s">
        <v>2379</v>
      </c>
      <c r="S1477" s="69"/>
      <c r="T1477" s="63"/>
      <c r="U1477" s="63" t="s">
        <v>13</v>
      </c>
      <c r="V1477" s="63"/>
      <c r="W1477" s="63"/>
      <c r="X1477" s="119">
        <v>35.08</v>
      </c>
      <c r="Y1477" s="119">
        <v>17.27</v>
      </c>
      <c r="Z1477" s="69"/>
      <c r="AA1477" s="179"/>
      <c r="AB1477" s="98"/>
      <c r="AC1477" s="9"/>
      <c r="AD1477" s="9"/>
      <c r="AE1477" s="63"/>
      <c r="AF1477" s="63"/>
      <c r="BK1477" s="10"/>
      <c r="BL1477" s="10"/>
      <c r="BM1477" s="10"/>
      <c r="BN1477" s="10"/>
      <c r="BO1477" s="10"/>
      <c r="BP1477" s="10"/>
      <c r="BQ1477" s="10"/>
      <c r="BR1477" s="10"/>
      <c r="BS1477" s="10"/>
      <c r="BT1477" s="10"/>
      <c r="BU1477" s="10"/>
      <c r="BV1477" s="10"/>
      <c r="BW1477" s="10"/>
      <c r="BX1477" s="10"/>
      <c r="BY1477" s="10"/>
      <c r="BZ1477" s="10"/>
      <c r="CA1477" s="10"/>
      <c r="CB1477" s="10"/>
      <c r="CC1477" s="10"/>
      <c r="CD1477" s="10"/>
      <c r="CE1477" s="10"/>
      <c r="CF1477" s="10"/>
      <c r="CG1477" s="10"/>
      <c r="CH1477" s="10"/>
      <c r="CI1477" s="10"/>
      <c r="CJ1477" s="10"/>
      <c r="CK1477" s="10"/>
      <c r="CL1477" s="10"/>
      <c r="CM1477" s="10"/>
      <c r="CN1477" s="10"/>
      <c r="CO1477" s="10"/>
      <c r="CP1477" s="10"/>
      <c r="CQ1477" s="10"/>
      <c r="CR1477" s="10"/>
      <c r="CS1477" s="10"/>
      <c r="CT1477" s="10"/>
      <c r="CU1477" s="10"/>
      <c r="CV1477" s="10"/>
      <c r="CW1477" s="10"/>
      <c r="CX1477" s="10"/>
      <c r="CY1477" s="10"/>
      <c r="CZ1477" s="10"/>
      <c r="DA1477" s="10"/>
      <c r="DB1477" s="10"/>
      <c r="DC1477" s="10"/>
      <c r="DD1477" s="10"/>
      <c r="DE1477" s="10"/>
      <c r="DF1477" s="10"/>
      <c r="DG1477" s="10"/>
      <c r="DH1477" s="10"/>
      <c r="DI1477" s="10"/>
      <c r="DJ1477" s="10"/>
      <c r="DK1477" s="10"/>
      <c r="DL1477" s="10"/>
      <c r="DM1477" s="10"/>
      <c r="DN1477" s="10"/>
      <c r="DO1477" s="10"/>
      <c r="DP1477" s="10"/>
      <c r="DQ1477" s="10"/>
      <c r="DR1477" s="10"/>
      <c r="DS1477" s="10"/>
      <c r="DT1477" s="10"/>
      <c r="DU1477" s="10"/>
      <c r="DV1477" s="10"/>
      <c r="DW1477" s="10"/>
      <c r="DX1477" s="10"/>
      <c r="DY1477" s="10"/>
      <c r="DZ1477" s="10"/>
      <c r="EA1477" s="10"/>
      <c r="EB1477" s="10"/>
      <c r="EC1477" s="10"/>
    </row>
    <row r="1478" spans="1:133" s="76" customFormat="1" ht="17" x14ac:dyDescent="0.2">
      <c r="A1478" s="100" t="str">
        <f>CONCATENATE(E1478," ",F1478)</f>
        <v>Equus sp.</v>
      </c>
      <c r="B1478" s="9" t="s">
        <v>305</v>
      </c>
      <c r="C1478" s="69" t="s">
        <v>485</v>
      </c>
      <c r="D1478" s="69" t="s">
        <v>2335</v>
      </c>
      <c r="E1478" s="2" t="s">
        <v>10</v>
      </c>
      <c r="F1478" s="2" t="s">
        <v>15</v>
      </c>
      <c r="G1478" s="9">
        <v>3</v>
      </c>
      <c r="H1478" s="8">
        <v>2352</v>
      </c>
      <c r="I1478" s="9" t="s">
        <v>27</v>
      </c>
      <c r="J1478" s="8" t="s">
        <v>397</v>
      </c>
      <c r="K1478" s="69" t="s">
        <v>175</v>
      </c>
      <c r="L1478" s="175"/>
      <c r="M1478" s="134"/>
      <c r="N1478" s="105"/>
      <c r="O1478" s="105"/>
      <c r="P1478" s="63"/>
      <c r="Q1478" s="69" t="s">
        <v>40</v>
      </c>
      <c r="R1478" s="69" t="s">
        <v>2382</v>
      </c>
      <c r="S1478" s="69"/>
      <c r="T1478" s="63"/>
      <c r="U1478" s="63" t="s">
        <v>13</v>
      </c>
      <c r="V1478" s="63"/>
      <c r="W1478" s="63"/>
      <c r="X1478" s="119">
        <v>29.64</v>
      </c>
      <c r="Y1478" s="119">
        <v>22.75</v>
      </c>
      <c r="Z1478" s="69"/>
      <c r="AA1478" s="179"/>
      <c r="AB1478" s="98"/>
      <c r="AC1478" s="9"/>
      <c r="AD1478" s="9" t="s">
        <v>41</v>
      </c>
      <c r="AE1478" s="63"/>
      <c r="AF1478" s="63"/>
      <c r="BK1478" s="10"/>
      <c r="BL1478" s="10"/>
      <c r="BM1478" s="10"/>
      <c r="BN1478" s="10"/>
      <c r="BO1478" s="10"/>
      <c r="BP1478" s="10"/>
      <c r="BQ1478" s="10"/>
      <c r="BR1478" s="10"/>
      <c r="BS1478" s="10"/>
      <c r="BT1478" s="10"/>
      <c r="BU1478" s="10"/>
      <c r="BV1478" s="10"/>
      <c r="BW1478" s="10"/>
      <c r="BX1478" s="10"/>
      <c r="BY1478" s="10"/>
      <c r="BZ1478" s="10"/>
      <c r="CA1478" s="10"/>
      <c r="CB1478" s="10"/>
      <c r="CC1478" s="10"/>
      <c r="CD1478" s="10"/>
      <c r="CE1478" s="10"/>
      <c r="CF1478" s="10"/>
      <c r="CG1478" s="10"/>
      <c r="CH1478" s="10"/>
      <c r="CI1478" s="10"/>
      <c r="CJ1478" s="10"/>
      <c r="CK1478" s="10"/>
      <c r="CL1478" s="10"/>
      <c r="CM1478" s="10"/>
      <c r="CN1478" s="10"/>
      <c r="CO1478" s="10"/>
      <c r="CP1478" s="10"/>
      <c r="CQ1478" s="10"/>
      <c r="CR1478" s="10"/>
      <c r="CS1478" s="10"/>
      <c r="CT1478" s="10"/>
      <c r="CU1478" s="10"/>
      <c r="CV1478" s="10"/>
      <c r="CW1478" s="10"/>
      <c r="CX1478" s="10"/>
      <c r="CY1478" s="10"/>
      <c r="CZ1478" s="10"/>
      <c r="DA1478" s="10"/>
      <c r="DB1478" s="10"/>
      <c r="DC1478" s="10"/>
      <c r="DD1478" s="10"/>
      <c r="DE1478" s="10"/>
      <c r="DF1478" s="10"/>
      <c r="DG1478" s="10"/>
      <c r="DH1478" s="10"/>
      <c r="DI1478" s="10"/>
      <c r="DJ1478" s="10"/>
      <c r="DK1478" s="10"/>
      <c r="DL1478" s="10"/>
      <c r="DM1478" s="10"/>
      <c r="DN1478" s="10"/>
      <c r="DO1478" s="10"/>
      <c r="DP1478" s="10"/>
      <c r="DQ1478" s="10"/>
      <c r="DR1478" s="10"/>
      <c r="DS1478" s="10"/>
      <c r="DT1478" s="10"/>
      <c r="DU1478" s="10"/>
      <c r="DV1478" s="10"/>
      <c r="DW1478" s="10"/>
      <c r="DX1478" s="10"/>
      <c r="DY1478" s="10"/>
      <c r="DZ1478" s="10"/>
      <c r="EA1478" s="10"/>
      <c r="EB1478" s="10"/>
      <c r="EC1478" s="10"/>
    </row>
    <row r="1479" spans="1:133" s="76" customFormat="1" ht="17" x14ac:dyDescent="0.2">
      <c r="A1479" s="100" t="str">
        <f>CONCATENATE(E1479," ",F1479)</f>
        <v>Equus sp.</v>
      </c>
      <c r="B1479" s="9" t="s">
        <v>305</v>
      </c>
      <c r="C1479" s="69" t="s">
        <v>485</v>
      </c>
      <c r="D1479" s="69" t="s">
        <v>2335</v>
      </c>
      <c r="E1479" s="2" t="s">
        <v>10</v>
      </c>
      <c r="F1479" s="2" t="s">
        <v>15</v>
      </c>
      <c r="G1479" s="9">
        <v>3</v>
      </c>
      <c r="H1479" s="8">
        <v>2352</v>
      </c>
      <c r="I1479" s="9" t="s">
        <v>27</v>
      </c>
      <c r="J1479" s="8" t="s">
        <v>397</v>
      </c>
      <c r="K1479" s="69" t="s">
        <v>175</v>
      </c>
      <c r="L1479" s="175"/>
      <c r="M1479" s="134"/>
      <c r="N1479" s="105"/>
      <c r="O1479" s="105"/>
      <c r="P1479" s="63"/>
      <c r="Q1479" s="69" t="s">
        <v>40</v>
      </c>
      <c r="R1479" s="69" t="s">
        <v>2382</v>
      </c>
      <c r="S1479" s="69"/>
      <c r="T1479" s="63"/>
      <c r="U1479" s="63" t="s">
        <v>13</v>
      </c>
      <c r="V1479" s="63"/>
      <c r="W1479" s="63"/>
      <c r="X1479" s="119">
        <v>31.68</v>
      </c>
      <c r="Y1479" s="119">
        <v>24.14</v>
      </c>
      <c r="Z1479" s="69"/>
      <c r="AA1479" s="179"/>
      <c r="AB1479" s="98"/>
      <c r="AC1479" s="9"/>
      <c r="AD1479" s="9"/>
      <c r="AE1479" s="63"/>
      <c r="AF1479" s="63"/>
      <c r="BK1479" s="10"/>
      <c r="BL1479" s="10"/>
      <c r="BM1479" s="10"/>
      <c r="BN1479" s="10"/>
      <c r="BO1479" s="10"/>
      <c r="BP1479" s="10"/>
      <c r="BQ1479" s="10"/>
      <c r="BR1479" s="10"/>
      <c r="BS1479" s="10"/>
      <c r="BT1479" s="10"/>
      <c r="BU1479" s="10"/>
      <c r="BV1479" s="10"/>
      <c r="BW1479" s="10"/>
      <c r="BX1479" s="10"/>
      <c r="BY1479" s="10"/>
      <c r="BZ1479" s="10"/>
      <c r="CA1479" s="10"/>
      <c r="CB1479" s="10"/>
      <c r="CC1479" s="10"/>
      <c r="CD1479" s="10"/>
      <c r="CE1479" s="10"/>
      <c r="CF1479" s="10"/>
      <c r="CG1479" s="10"/>
      <c r="CH1479" s="10"/>
      <c r="CI1479" s="10"/>
      <c r="CJ1479" s="10"/>
      <c r="CK1479" s="10"/>
      <c r="CL1479" s="10"/>
      <c r="CM1479" s="10"/>
      <c r="CN1479" s="10"/>
      <c r="CO1479" s="10"/>
      <c r="CP1479" s="10"/>
      <c r="CQ1479" s="10"/>
      <c r="CR1479" s="10"/>
      <c r="CS1479" s="10"/>
      <c r="CT1479" s="10"/>
      <c r="CU1479" s="10"/>
      <c r="CV1479" s="10"/>
      <c r="CW1479" s="10"/>
      <c r="CX1479" s="10"/>
      <c r="CY1479" s="10"/>
      <c r="CZ1479" s="10"/>
      <c r="DA1479" s="10"/>
      <c r="DB1479" s="10"/>
      <c r="DC1479" s="10"/>
      <c r="DD1479" s="10"/>
      <c r="DE1479" s="10"/>
      <c r="DF1479" s="10"/>
      <c r="DG1479" s="10"/>
      <c r="DH1479" s="10"/>
      <c r="DI1479" s="10"/>
      <c r="DJ1479" s="10"/>
      <c r="DK1479" s="10"/>
      <c r="DL1479" s="10"/>
      <c r="DM1479" s="10"/>
      <c r="DN1479" s="10"/>
      <c r="DO1479" s="10"/>
      <c r="DP1479" s="10"/>
      <c r="DQ1479" s="10"/>
      <c r="DR1479" s="10"/>
      <c r="DS1479" s="10"/>
      <c r="DT1479" s="10"/>
      <c r="DU1479" s="10"/>
      <c r="DV1479" s="10"/>
      <c r="DW1479" s="10"/>
      <c r="DX1479" s="10"/>
      <c r="DY1479" s="10"/>
      <c r="DZ1479" s="10"/>
      <c r="EA1479" s="10"/>
      <c r="EB1479" s="10"/>
      <c r="EC1479" s="10"/>
    </row>
    <row r="1480" spans="1:133" s="76" customFormat="1" ht="17" x14ac:dyDescent="0.2">
      <c r="A1480" s="100" t="str">
        <f>CONCATENATE(E1480," ",F1480)</f>
        <v>Equus sp.</v>
      </c>
      <c r="B1480" s="9" t="s">
        <v>305</v>
      </c>
      <c r="C1480" s="69" t="s">
        <v>485</v>
      </c>
      <c r="D1480" s="69" t="s">
        <v>2335</v>
      </c>
      <c r="E1480" s="2" t="s">
        <v>10</v>
      </c>
      <c r="F1480" s="2" t="s">
        <v>15</v>
      </c>
      <c r="G1480" s="9">
        <v>3</v>
      </c>
      <c r="H1480" s="8">
        <v>2352</v>
      </c>
      <c r="I1480" s="9" t="s">
        <v>27</v>
      </c>
      <c r="J1480" s="8" t="s">
        <v>397</v>
      </c>
      <c r="K1480" s="69" t="s">
        <v>175</v>
      </c>
      <c r="L1480" s="175"/>
      <c r="M1480" s="134"/>
      <c r="N1480" s="105"/>
      <c r="O1480" s="105"/>
      <c r="P1480" s="63"/>
      <c r="Q1480" s="69" t="s">
        <v>40</v>
      </c>
      <c r="R1480" s="69" t="s">
        <v>2382</v>
      </c>
      <c r="S1480" s="69"/>
      <c r="T1480" s="63"/>
      <c r="U1480" s="63" t="s">
        <v>13</v>
      </c>
      <c r="V1480" s="63"/>
      <c r="W1480" s="63"/>
      <c r="X1480" s="119">
        <v>32.28</v>
      </c>
      <c r="Y1480" s="119">
        <v>15.56</v>
      </c>
      <c r="Z1480" s="69"/>
      <c r="AA1480" s="179"/>
      <c r="AB1480" s="98"/>
      <c r="AC1480" s="9"/>
      <c r="AD1480" s="9"/>
      <c r="AE1480" s="63"/>
      <c r="AF1480" s="63"/>
      <c r="BK1480" s="10"/>
      <c r="BL1480" s="10"/>
      <c r="BM1480" s="10"/>
      <c r="BN1480" s="10"/>
      <c r="BO1480" s="10"/>
      <c r="BP1480" s="10"/>
      <c r="BQ1480" s="10"/>
      <c r="BR1480" s="10"/>
      <c r="BS1480" s="10"/>
      <c r="BT1480" s="10"/>
      <c r="BU1480" s="10"/>
      <c r="BV1480" s="10"/>
      <c r="BW1480" s="10"/>
      <c r="BX1480" s="10"/>
      <c r="BY1480" s="10"/>
      <c r="BZ1480" s="10"/>
      <c r="CA1480" s="10"/>
      <c r="CB1480" s="10"/>
      <c r="CC1480" s="10"/>
      <c r="CD1480" s="10"/>
      <c r="CE1480" s="10"/>
      <c r="CF1480" s="10"/>
      <c r="CG1480" s="10"/>
      <c r="CH1480" s="10"/>
      <c r="CI1480" s="10"/>
      <c r="CJ1480" s="10"/>
      <c r="CK1480" s="10"/>
      <c r="CL1480" s="10"/>
      <c r="CM1480" s="10"/>
      <c r="CN1480" s="10"/>
      <c r="CO1480" s="10"/>
      <c r="CP1480" s="10"/>
      <c r="CQ1480" s="10"/>
      <c r="CR1480" s="10"/>
      <c r="CS1480" s="10"/>
      <c r="CT1480" s="10"/>
      <c r="CU1480" s="10"/>
      <c r="CV1480" s="10"/>
      <c r="CW1480" s="10"/>
      <c r="CX1480" s="10"/>
      <c r="CY1480" s="10"/>
      <c r="CZ1480" s="10"/>
      <c r="DA1480" s="10"/>
      <c r="DB1480" s="10"/>
      <c r="DC1480" s="10"/>
      <c r="DD1480" s="10"/>
      <c r="DE1480" s="10"/>
      <c r="DF1480" s="10"/>
      <c r="DG1480" s="10"/>
      <c r="DH1480" s="10"/>
      <c r="DI1480" s="10"/>
      <c r="DJ1480" s="10"/>
      <c r="DK1480" s="10"/>
      <c r="DL1480" s="10"/>
      <c r="DM1480" s="10"/>
      <c r="DN1480" s="10"/>
      <c r="DO1480" s="10"/>
      <c r="DP1480" s="10"/>
      <c r="DQ1480" s="10"/>
      <c r="DR1480" s="10"/>
      <c r="DS1480" s="10"/>
      <c r="DT1480" s="10"/>
      <c r="DU1480" s="10"/>
      <c r="DV1480" s="10"/>
      <c r="DW1480" s="10"/>
      <c r="DX1480" s="10"/>
      <c r="DY1480" s="10"/>
      <c r="DZ1480" s="10"/>
      <c r="EA1480" s="10"/>
      <c r="EB1480" s="10"/>
      <c r="EC1480" s="10"/>
    </row>
    <row r="1481" spans="1:133" s="76" customFormat="1" ht="17" x14ac:dyDescent="0.2">
      <c r="A1481" s="100" t="str">
        <f>CONCATENATE(E1481," ",F1481)</f>
        <v>Equus sp.</v>
      </c>
      <c r="B1481" s="9" t="s">
        <v>305</v>
      </c>
      <c r="C1481" s="69" t="s">
        <v>485</v>
      </c>
      <c r="D1481" s="69" t="s">
        <v>2335</v>
      </c>
      <c r="E1481" s="2" t="s">
        <v>10</v>
      </c>
      <c r="F1481" s="2" t="s">
        <v>15</v>
      </c>
      <c r="G1481" s="9">
        <v>3</v>
      </c>
      <c r="H1481" s="8">
        <v>2352</v>
      </c>
      <c r="I1481" s="9" t="s">
        <v>27</v>
      </c>
      <c r="J1481" s="8" t="s">
        <v>397</v>
      </c>
      <c r="K1481" s="69" t="s">
        <v>175</v>
      </c>
      <c r="L1481" s="175"/>
      <c r="M1481" s="134"/>
      <c r="N1481" s="105"/>
      <c r="O1481" s="105"/>
      <c r="P1481" s="63"/>
      <c r="Q1481" s="69" t="s">
        <v>40</v>
      </c>
      <c r="R1481" s="69" t="s">
        <v>2382</v>
      </c>
      <c r="S1481" s="69"/>
      <c r="T1481" s="63"/>
      <c r="U1481" s="63" t="s">
        <v>13</v>
      </c>
      <c r="V1481" s="63"/>
      <c r="W1481" s="63"/>
      <c r="X1481" s="119">
        <v>29.16</v>
      </c>
      <c r="Y1481" s="119">
        <v>15.59</v>
      </c>
      <c r="Z1481" s="69"/>
      <c r="AA1481" s="179"/>
      <c r="AB1481" s="98"/>
      <c r="AC1481" s="9"/>
      <c r="AD1481" s="9"/>
      <c r="AE1481" s="63"/>
      <c r="AF1481" s="63"/>
      <c r="BK1481" s="10"/>
      <c r="BL1481" s="10"/>
      <c r="BM1481" s="10"/>
      <c r="BN1481" s="10"/>
      <c r="BO1481" s="10"/>
      <c r="BP1481" s="10"/>
      <c r="BQ1481" s="10"/>
      <c r="BR1481" s="10"/>
      <c r="BS1481" s="10"/>
      <c r="BT1481" s="10"/>
      <c r="BU1481" s="10"/>
      <c r="BV1481" s="10"/>
      <c r="BW1481" s="10"/>
      <c r="BX1481" s="10"/>
      <c r="BY1481" s="10"/>
      <c r="BZ1481" s="10"/>
      <c r="CA1481" s="10"/>
      <c r="CB1481" s="10"/>
      <c r="CC1481" s="10"/>
      <c r="CD1481" s="10"/>
      <c r="CE1481" s="10"/>
      <c r="CF1481" s="10"/>
      <c r="CG1481" s="10"/>
      <c r="CH1481" s="10"/>
      <c r="CI1481" s="10"/>
      <c r="CJ1481" s="10"/>
      <c r="CK1481" s="10"/>
      <c r="CL1481" s="10"/>
      <c r="CM1481" s="10"/>
      <c r="CN1481" s="10"/>
      <c r="CO1481" s="10"/>
      <c r="CP1481" s="10"/>
      <c r="CQ1481" s="10"/>
      <c r="CR1481" s="10"/>
      <c r="CS1481" s="10"/>
      <c r="CT1481" s="10"/>
      <c r="CU1481" s="10"/>
      <c r="CV1481" s="10"/>
      <c r="CW1481" s="10"/>
      <c r="CX1481" s="10"/>
      <c r="CY1481" s="10"/>
      <c r="CZ1481" s="10"/>
      <c r="DA1481" s="10"/>
      <c r="DB1481" s="10"/>
      <c r="DC1481" s="10"/>
      <c r="DD1481" s="10"/>
      <c r="DE1481" s="10"/>
      <c r="DF1481" s="10"/>
      <c r="DG1481" s="10"/>
      <c r="DH1481" s="10"/>
      <c r="DI1481" s="10"/>
      <c r="DJ1481" s="10"/>
      <c r="DK1481" s="10"/>
      <c r="DL1481" s="10"/>
      <c r="DM1481" s="10"/>
      <c r="DN1481" s="10"/>
      <c r="DO1481" s="10"/>
      <c r="DP1481" s="10"/>
      <c r="DQ1481" s="10"/>
      <c r="DR1481" s="10"/>
      <c r="DS1481" s="10"/>
      <c r="DT1481" s="10"/>
      <c r="DU1481" s="10"/>
      <c r="DV1481" s="10"/>
      <c r="DW1481" s="10"/>
      <c r="DX1481" s="10"/>
      <c r="DY1481" s="10"/>
      <c r="DZ1481" s="10"/>
      <c r="EA1481" s="10"/>
      <c r="EB1481" s="10"/>
      <c r="EC1481" s="10"/>
    </row>
    <row r="1482" spans="1:133" s="76" customFormat="1" ht="17" x14ac:dyDescent="0.2">
      <c r="A1482" s="100" t="str">
        <f>CONCATENATE(E1482," ",F1482)</f>
        <v>Equus sp.</v>
      </c>
      <c r="B1482" s="9" t="s">
        <v>305</v>
      </c>
      <c r="C1482" s="69" t="s">
        <v>485</v>
      </c>
      <c r="D1482" s="69" t="s">
        <v>2335</v>
      </c>
      <c r="E1482" s="2" t="s">
        <v>10</v>
      </c>
      <c r="F1482" s="2" t="s">
        <v>15</v>
      </c>
      <c r="G1482" s="9">
        <v>3</v>
      </c>
      <c r="H1482" s="8">
        <v>2352</v>
      </c>
      <c r="I1482" s="9" t="s">
        <v>27</v>
      </c>
      <c r="J1482" s="8" t="s">
        <v>397</v>
      </c>
      <c r="K1482" s="69" t="s">
        <v>175</v>
      </c>
      <c r="L1482" s="175"/>
      <c r="M1482" s="134"/>
      <c r="N1482" s="105"/>
      <c r="O1482" s="105"/>
      <c r="P1482" s="63"/>
      <c r="Q1482" s="69" t="s">
        <v>40</v>
      </c>
      <c r="R1482" s="69" t="s">
        <v>2382</v>
      </c>
      <c r="S1482" s="69"/>
      <c r="T1482" s="63"/>
      <c r="U1482" s="63" t="s">
        <v>13</v>
      </c>
      <c r="V1482" s="63"/>
      <c r="W1482" s="63"/>
      <c r="X1482" s="119">
        <v>36.29</v>
      </c>
      <c r="Y1482" s="119">
        <v>24.38</v>
      </c>
      <c r="Z1482" s="69"/>
      <c r="AA1482" s="179"/>
      <c r="AB1482" s="98"/>
      <c r="AC1482" s="9"/>
      <c r="AD1482" s="9"/>
      <c r="AE1482" s="63"/>
      <c r="AF1482" s="63"/>
      <c r="BK1482" s="10"/>
      <c r="BL1482" s="10"/>
      <c r="BM1482" s="10"/>
      <c r="BN1482" s="10"/>
      <c r="BO1482" s="10"/>
      <c r="BP1482" s="10"/>
      <c r="BQ1482" s="10"/>
      <c r="BR1482" s="10"/>
      <c r="BS1482" s="10"/>
      <c r="BT1482" s="10"/>
      <c r="BU1482" s="10"/>
      <c r="BV1482" s="10"/>
      <c r="BW1482" s="10"/>
      <c r="BX1482" s="10"/>
      <c r="BY1482" s="10"/>
      <c r="BZ1482" s="10"/>
      <c r="CA1482" s="10"/>
      <c r="CB1482" s="10"/>
      <c r="CC1482" s="10"/>
      <c r="CD1482" s="10"/>
      <c r="CE1482" s="10"/>
      <c r="CF1482" s="10"/>
      <c r="CG1482" s="10"/>
      <c r="CH1482" s="10"/>
      <c r="CI1482" s="10"/>
      <c r="CJ1482" s="10"/>
      <c r="CK1482" s="10"/>
      <c r="CL1482" s="10"/>
      <c r="CM1482" s="10"/>
      <c r="CN1482" s="10"/>
      <c r="CO1482" s="10"/>
      <c r="CP1482" s="10"/>
      <c r="CQ1482" s="10"/>
      <c r="CR1482" s="10"/>
      <c r="CS1482" s="10"/>
      <c r="CT1482" s="10"/>
      <c r="CU1482" s="10"/>
      <c r="CV1482" s="10"/>
      <c r="CW1482" s="10"/>
      <c r="CX1482" s="10"/>
      <c r="CY1482" s="10"/>
      <c r="CZ1482" s="10"/>
      <c r="DA1482" s="10"/>
      <c r="DB1482" s="10"/>
      <c r="DC1482" s="10"/>
      <c r="DD1482" s="10"/>
      <c r="DE1482" s="10"/>
      <c r="DF1482" s="10"/>
      <c r="DG1482" s="10"/>
      <c r="DH1482" s="10"/>
      <c r="DI1482" s="10"/>
      <c r="DJ1482" s="10"/>
      <c r="DK1482" s="10"/>
      <c r="DL1482" s="10"/>
      <c r="DM1482" s="10"/>
      <c r="DN1482" s="10"/>
      <c r="DO1482" s="10"/>
      <c r="DP1482" s="10"/>
      <c r="DQ1482" s="10"/>
      <c r="DR1482" s="10"/>
      <c r="DS1482" s="10"/>
      <c r="DT1482" s="10"/>
      <c r="DU1482" s="10"/>
      <c r="DV1482" s="10"/>
      <c r="DW1482" s="10"/>
      <c r="DX1482" s="10"/>
      <c r="DY1482" s="10"/>
      <c r="DZ1482" s="10"/>
      <c r="EA1482" s="197"/>
      <c r="EB1482" s="197"/>
      <c r="EC1482" s="197"/>
    </row>
    <row r="1483" spans="1:133" s="76" customFormat="1" ht="17" x14ac:dyDescent="0.2">
      <c r="A1483" s="100" t="str">
        <f>CONCATENATE(E1483," ",F1483)</f>
        <v>Equus sp.</v>
      </c>
      <c r="B1483" s="9" t="s">
        <v>305</v>
      </c>
      <c r="C1483" s="69" t="s">
        <v>485</v>
      </c>
      <c r="D1483" s="69" t="s">
        <v>2335</v>
      </c>
      <c r="E1483" s="2" t="s">
        <v>10</v>
      </c>
      <c r="F1483" s="2" t="s">
        <v>15</v>
      </c>
      <c r="G1483" s="9">
        <v>3</v>
      </c>
      <c r="H1483" s="8">
        <v>2187</v>
      </c>
      <c r="I1483" s="9" t="s">
        <v>27</v>
      </c>
      <c r="J1483" s="8" t="s">
        <v>397</v>
      </c>
      <c r="K1483" s="69" t="s">
        <v>175</v>
      </c>
      <c r="L1483" s="175"/>
      <c r="M1483" s="134"/>
      <c r="N1483" s="105"/>
      <c r="O1483" s="105"/>
      <c r="P1483" s="63"/>
      <c r="Q1483" s="69" t="s">
        <v>38</v>
      </c>
      <c r="R1483" s="69" t="s">
        <v>2383</v>
      </c>
      <c r="S1483" s="69"/>
      <c r="T1483" s="63"/>
      <c r="U1483" s="63" t="s">
        <v>13</v>
      </c>
      <c r="V1483" s="63"/>
      <c r="W1483" s="63"/>
      <c r="X1483" s="119">
        <v>29.84</v>
      </c>
      <c r="Y1483" s="119">
        <v>15.44</v>
      </c>
      <c r="Z1483" s="69"/>
      <c r="AA1483" s="179"/>
      <c r="AB1483" s="98"/>
      <c r="AC1483" s="9"/>
      <c r="AD1483" s="9"/>
      <c r="AE1483" s="63"/>
      <c r="AF1483" s="63"/>
      <c r="BK1483" s="10"/>
      <c r="BL1483" s="10"/>
      <c r="BM1483" s="10"/>
      <c r="BN1483" s="10"/>
      <c r="BO1483" s="10"/>
      <c r="BP1483" s="10"/>
      <c r="BQ1483" s="10"/>
      <c r="BR1483" s="10"/>
      <c r="BS1483" s="10"/>
      <c r="BT1483" s="10"/>
      <c r="BU1483" s="10"/>
      <c r="BV1483" s="10"/>
      <c r="BW1483" s="10"/>
      <c r="BX1483" s="10"/>
      <c r="BY1483" s="10"/>
      <c r="BZ1483" s="10"/>
      <c r="CA1483" s="10"/>
      <c r="CB1483" s="10"/>
      <c r="CC1483" s="10"/>
      <c r="CD1483" s="10"/>
      <c r="CE1483" s="10"/>
      <c r="CF1483" s="10"/>
      <c r="CG1483" s="10"/>
      <c r="CH1483" s="10"/>
      <c r="CI1483" s="10"/>
      <c r="CJ1483" s="10"/>
      <c r="CK1483" s="10"/>
      <c r="CL1483" s="10"/>
      <c r="CM1483" s="10"/>
      <c r="CN1483" s="10"/>
      <c r="CO1483" s="10"/>
      <c r="CP1483" s="10"/>
      <c r="CQ1483" s="10"/>
      <c r="CR1483" s="10"/>
      <c r="CS1483" s="10"/>
      <c r="CT1483" s="10"/>
      <c r="CU1483" s="10"/>
      <c r="CV1483" s="10"/>
      <c r="CW1483" s="10"/>
      <c r="CX1483" s="10"/>
      <c r="CY1483" s="10"/>
      <c r="CZ1483" s="10"/>
      <c r="DA1483" s="10"/>
      <c r="DB1483" s="10"/>
      <c r="DC1483" s="10"/>
      <c r="DD1483" s="10"/>
      <c r="DE1483" s="10"/>
      <c r="DF1483" s="10"/>
      <c r="DG1483" s="10"/>
      <c r="DH1483" s="10"/>
      <c r="DI1483" s="10"/>
      <c r="DJ1483" s="10"/>
      <c r="DK1483" s="10"/>
      <c r="DL1483" s="10"/>
      <c r="DM1483" s="10"/>
      <c r="DN1483" s="10"/>
      <c r="DO1483" s="10"/>
      <c r="DP1483" s="10"/>
      <c r="DQ1483" s="10"/>
      <c r="DR1483" s="10"/>
      <c r="DS1483" s="10"/>
      <c r="DT1483" s="10"/>
      <c r="DU1483" s="10"/>
      <c r="DV1483" s="10"/>
      <c r="DW1483" s="10"/>
      <c r="DX1483" s="10"/>
      <c r="DY1483" s="10"/>
      <c r="DZ1483" s="10"/>
      <c r="EA1483" s="197"/>
      <c r="EB1483" s="197"/>
      <c r="EC1483" s="197"/>
    </row>
    <row r="1484" spans="1:133" s="76" customFormat="1" ht="17" x14ac:dyDescent="0.2">
      <c r="A1484" s="100" t="str">
        <f>CONCATENATE(E1484," ",F1484)</f>
        <v>Equus sp.</v>
      </c>
      <c r="B1484" s="9" t="s">
        <v>305</v>
      </c>
      <c r="C1484" s="69" t="s">
        <v>485</v>
      </c>
      <c r="D1484" s="69" t="s">
        <v>2335</v>
      </c>
      <c r="E1484" s="2" t="s">
        <v>10</v>
      </c>
      <c r="F1484" s="2" t="s">
        <v>15</v>
      </c>
      <c r="G1484" s="9">
        <v>3</v>
      </c>
      <c r="H1484" s="8">
        <v>2352</v>
      </c>
      <c r="I1484" s="9" t="s">
        <v>27</v>
      </c>
      <c r="J1484" s="8" t="s">
        <v>397</v>
      </c>
      <c r="K1484" s="69" t="s">
        <v>175</v>
      </c>
      <c r="L1484" s="175"/>
      <c r="M1484" s="134"/>
      <c r="N1484" s="105"/>
      <c r="O1484" s="105"/>
      <c r="P1484" s="63"/>
      <c r="Q1484" s="69" t="s">
        <v>38</v>
      </c>
      <c r="R1484" s="69" t="s">
        <v>2383</v>
      </c>
      <c r="S1484" s="69"/>
      <c r="T1484" s="63"/>
      <c r="U1484" s="63" t="s">
        <v>13</v>
      </c>
      <c r="V1484" s="63"/>
      <c r="W1484" s="63"/>
      <c r="X1484" s="119">
        <v>32.94</v>
      </c>
      <c r="Y1484" s="119">
        <v>15.28</v>
      </c>
      <c r="Z1484" s="69"/>
      <c r="AA1484" s="179"/>
      <c r="AB1484" s="98"/>
      <c r="AC1484" s="9"/>
      <c r="AD1484" s="9"/>
      <c r="AE1484" s="63"/>
      <c r="AF1484" s="63"/>
      <c r="BK1484" s="10"/>
      <c r="BL1484" s="10"/>
      <c r="BM1484" s="10"/>
      <c r="BN1484" s="10"/>
      <c r="BO1484" s="10"/>
      <c r="BP1484" s="10"/>
      <c r="BQ1484" s="10"/>
      <c r="BR1484" s="10"/>
      <c r="BS1484" s="10"/>
      <c r="BT1484" s="10"/>
      <c r="BU1484" s="10"/>
      <c r="BV1484" s="10"/>
      <c r="BW1484" s="10"/>
      <c r="BX1484" s="10"/>
      <c r="BY1484" s="10"/>
      <c r="BZ1484" s="10"/>
      <c r="CA1484" s="10"/>
      <c r="CB1484" s="10"/>
      <c r="CC1484" s="10"/>
      <c r="CD1484" s="10"/>
      <c r="CE1484" s="10"/>
      <c r="CF1484" s="10"/>
      <c r="CG1484" s="10"/>
      <c r="CH1484" s="10"/>
      <c r="CI1484" s="10"/>
      <c r="CJ1484" s="10"/>
      <c r="CK1484" s="10"/>
      <c r="CL1484" s="10"/>
      <c r="CM1484" s="10"/>
      <c r="CN1484" s="10"/>
      <c r="CO1484" s="10"/>
      <c r="CP1484" s="10"/>
      <c r="CQ1484" s="10"/>
      <c r="CR1484" s="10"/>
      <c r="CS1484" s="10"/>
      <c r="CT1484" s="10"/>
      <c r="CU1484" s="10"/>
      <c r="CV1484" s="10"/>
      <c r="CW1484" s="10"/>
      <c r="CX1484" s="10"/>
      <c r="CY1484" s="10"/>
      <c r="CZ1484" s="10"/>
      <c r="DA1484" s="10"/>
      <c r="DB1484" s="10"/>
      <c r="DC1484" s="10"/>
      <c r="DD1484" s="10"/>
      <c r="DE1484" s="10"/>
      <c r="DF1484" s="10"/>
      <c r="DG1484" s="10"/>
      <c r="DH1484" s="10"/>
      <c r="DI1484" s="10"/>
      <c r="DJ1484" s="10"/>
      <c r="DK1484" s="10"/>
      <c r="DL1484" s="10"/>
      <c r="DM1484" s="10"/>
      <c r="DN1484" s="10"/>
      <c r="DO1484" s="10"/>
      <c r="DP1484" s="10"/>
      <c r="DQ1484" s="10"/>
      <c r="DR1484" s="10"/>
      <c r="DS1484" s="10"/>
      <c r="DT1484" s="10"/>
      <c r="DU1484" s="10"/>
      <c r="DV1484" s="10"/>
      <c r="DW1484" s="10"/>
      <c r="DX1484" s="10"/>
      <c r="DY1484" s="10"/>
      <c r="DZ1484" s="10"/>
      <c r="EA1484" s="197"/>
      <c r="EB1484" s="197"/>
      <c r="EC1484" s="197"/>
    </row>
    <row r="1485" spans="1:133" s="76" customFormat="1" ht="17" x14ac:dyDescent="0.2">
      <c r="A1485" s="100" t="str">
        <f>CONCATENATE(E1485," ",F1485)</f>
        <v>Equus sp.</v>
      </c>
      <c r="B1485" s="9" t="s">
        <v>305</v>
      </c>
      <c r="C1485" s="69" t="s">
        <v>485</v>
      </c>
      <c r="D1485" s="69" t="s">
        <v>2335</v>
      </c>
      <c r="E1485" s="2" t="s">
        <v>10</v>
      </c>
      <c r="F1485" s="2" t="s">
        <v>15</v>
      </c>
      <c r="G1485" s="9">
        <v>3</v>
      </c>
      <c r="H1485" s="8">
        <v>2352</v>
      </c>
      <c r="I1485" s="9" t="s">
        <v>27</v>
      </c>
      <c r="J1485" s="8" t="s">
        <v>397</v>
      </c>
      <c r="K1485" s="69" t="s">
        <v>175</v>
      </c>
      <c r="L1485" s="175"/>
      <c r="M1485" s="134"/>
      <c r="N1485" s="105"/>
      <c r="O1485" s="105"/>
      <c r="P1485" s="63"/>
      <c r="Q1485" s="69" t="s">
        <v>38</v>
      </c>
      <c r="R1485" s="69" t="s">
        <v>2383</v>
      </c>
      <c r="S1485" s="69"/>
      <c r="T1485" s="63"/>
      <c r="U1485" s="63" t="s">
        <v>13</v>
      </c>
      <c r="V1485" s="63"/>
      <c r="W1485" s="63"/>
      <c r="X1485" s="119">
        <v>42.09</v>
      </c>
      <c r="Y1485" s="119">
        <v>28.97</v>
      </c>
      <c r="Z1485" s="69"/>
      <c r="AA1485" s="179"/>
      <c r="AB1485" s="98"/>
      <c r="AC1485" s="9"/>
      <c r="AD1485" s="9"/>
      <c r="AE1485" s="63"/>
      <c r="AF1485" s="63"/>
      <c r="BK1485" s="10"/>
      <c r="BL1485" s="10"/>
      <c r="BM1485" s="10"/>
      <c r="BN1485" s="10"/>
      <c r="BO1485" s="10"/>
      <c r="BP1485" s="10"/>
      <c r="BQ1485" s="10"/>
      <c r="BR1485" s="10"/>
      <c r="BS1485" s="10"/>
      <c r="BT1485" s="10"/>
      <c r="BU1485" s="10"/>
      <c r="BV1485" s="10"/>
      <c r="BW1485" s="10"/>
      <c r="BX1485" s="10"/>
      <c r="BY1485" s="10"/>
      <c r="BZ1485" s="10"/>
      <c r="CA1485" s="10"/>
      <c r="CB1485" s="10"/>
      <c r="CC1485" s="10"/>
      <c r="CD1485" s="10"/>
      <c r="CE1485" s="10"/>
      <c r="CF1485" s="10"/>
      <c r="CG1485" s="10"/>
      <c r="CH1485" s="10"/>
      <c r="CI1485" s="10"/>
      <c r="CJ1485" s="10"/>
      <c r="CK1485" s="10"/>
      <c r="CL1485" s="10"/>
      <c r="CM1485" s="10"/>
      <c r="CN1485" s="10"/>
      <c r="CO1485" s="10"/>
      <c r="CP1485" s="10"/>
      <c r="CQ1485" s="10"/>
      <c r="CR1485" s="10"/>
      <c r="CS1485" s="10"/>
      <c r="CT1485" s="10"/>
      <c r="CU1485" s="10"/>
      <c r="CV1485" s="10"/>
      <c r="CW1485" s="10"/>
      <c r="CX1485" s="10"/>
      <c r="CY1485" s="10"/>
      <c r="CZ1485" s="10"/>
      <c r="DA1485" s="10"/>
      <c r="DB1485" s="10"/>
      <c r="DC1485" s="10"/>
      <c r="DD1485" s="10"/>
      <c r="DE1485" s="10"/>
      <c r="DF1485" s="10"/>
      <c r="DG1485" s="10"/>
      <c r="DH1485" s="10"/>
      <c r="DI1485" s="10"/>
      <c r="DJ1485" s="10"/>
      <c r="DK1485" s="10"/>
      <c r="DL1485" s="10"/>
      <c r="DM1485" s="10"/>
      <c r="DN1485" s="10"/>
      <c r="DO1485" s="10"/>
      <c r="DP1485" s="10"/>
      <c r="DQ1485" s="10"/>
      <c r="DR1485" s="10"/>
      <c r="DS1485" s="10"/>
      <c r="DT1485" s="10"/>
      <c r="DU1485" s="10"/>
      <c r="DV1485" s="10"/>
      <c r="DW1485" s="10"/>
      <c r="DX1485" s="10"/>
      <c r="DY1485" s="10"/>
      <c r="DZ1485" s="10"/>
      <c r="EA1485" s="197"/>
      <c r="EB1485" s="197"/>
      <c r="EC1485" s="197"/>
    </row>
    <row r="1486" spans="1:133" s="76" customFormat="1" ht="17" x14ac:dyDescent="0.2">
      <c r="A1486" s="100" t="str">
        <f>CONCATENATE(E1486," ",F1486)</f>
        <v>Equus sp.</v>
      </c>
      <c r="B1486" s="9" t="s">
        <v>305</v>
      </c>
      <c r="C1486" s="69" t="s">
        <v>485</v>
      </c>
      <c r="D1486" s="69" t="s">
        <v>2335</v>
      </c>
      <c r="E1486" s="2" t="s">
        <v>10</v>
      </c>
      <c r="F1486" s="2" t="s">
        <v>15</v>
      </c>
      <c r="G1486" s="9">
        <v>3</v>
      </c>
      <c r="H1486" s="8">
        <v>2352</v>
      </c>
      <c r="I1486" s="9" t="s">
        <v>27</v>
      </c>
      <c r="J1486" s="8" t="s">
        <v>397</v>
      </c>
      <c r="K1486" s="69" t="s">
        <v>175</v>
      </c>
      <c r="L1486" s="175"/>
      <c r="M1486" s="134"/>
      <c r="N1486" s="105"/>
      <c r="O1486" s="105"/>
      <c r="P1486" s="63"/>
      <c r="Q1486" s="69" t="s">
        <v>38</v>
      </c>
      <c r="R1486" s="69" t="s">
        <v>2383</v>
      </c>
      <c r="S1486" s="69"/>
      <c r="T1486" s="63"/>
      <c r="U1486" s="63" t="s">
        <v>13</v>
      </c>
      <c r="V1486" s="63"/>
      <c r="W1486" s="63"/>
      <c r="X1486" s="119">
        <v>41.35</v>
      </c>
      <c r="Y1486" s="119">
        <v>27.36</v>
      </c>
      <c r="Z1486" s="69"/>
      <c r="AA1486" s="179"/>
      <c r="AB1486" s="98"/>
      <c r="AC1486" s="9"/>
      <c r="AD1486" s="9"/>
      <c r="AE1486" s="63"/>
      <c r="AF1486" s="63"/>
      <c r="BK1486" s="10"/>
      <c r="BL1486" s="10"/>
      <c r="BM1486" s="10"/>
      <c r="BN1486" s="10"/>
      <c r="BO1486" s="10"/>
      <c r="BP1486" s="10"/>
      <c r="BQ1486" s="10"/>
      <c r="BR1486" s="10"/>
      <c r="BS1486" s="10"/>
      <c r="BT1486" s="10"/>
      <c r="BU1486" s="10"/>
      <c r="BV1486" s="10"/>
      <c r="BW1486" s="10"/>
      <c r="BX1486" s="10"/>
      <c r="BY1486" s="10"/>
      <c r="BZ1486" s="10"/>
      <c r="CA1486" s="10"/>
      <c r="CB1486" s="10"/>
      <c r="CC1486" s="10"/>
      <c r="CD1486" s="10"/>
      <c r="CE1486" s="10"/>
      <c r="CF1486" s="10"/>
      <c r="CG1486" s="10"/>
      <c r="CH1486" s="10"/>
      <c r="CI1486" s="10"/>
      <c r="CJ1486" s="10"/>
      <c r="CK1486" s="10"/>
      <c r="CL1486" s="10"/>
      <c r="CM1486" s="10"/>
      <c r="CN1486" s="10"/>
      <c r="CO1486" s="10"/>
      <c r="CP1486" s="10"/>
      <c r="CQ1486" s="10"/>
      <c r="CR1486" s="10"/>
      <c r="CS1486" s="10"/>
      <c r="CT1486" s="10"/>
      <c r="CU1486" s="10"/>
      <c r="CV1486" s="10"/>
      <c r="CW1486" s="10"/>
      <c r="CX1486" s="10"/>
      <c r="CY1486" s="10"/>
      <c r="CZ1486" s="10"/>
      <c r="DA1486" s="10"/>
      <c r="DB1486" s="10"/>
      <c r="DC1486" s="10"/>
      <c r="DD1486" s="10"/>
      <c r="DE1486" s="10"/>
      <c r="DF1486" s="10"/>
      <c r="DG1486" s="10"/>
      <c r="DH1486" s="10"/>
      <c r="DI1486" s="10"/>
      <c r="DJ1486" s="10"/>
      <c r="DK1486" s="10"/>
      <c r="DL1486" s="10"/>
      <c r="DM1486" s="10"/>
      <c r="DN1486" s="10"/>
      <c r="DO1486" s="10"/>
      <c r="DP1486" s="10"/>
      <c r="DQ1486" s="10"/>
      <c r="DR1486" s="10"/>
      <c r="DS1486" s="10"/>
      <c r="DT1486" s="10"/>
      <c r="DU1486" s="10"/>
      <c r="DV1486" s="10"/>
      <c r="DW1486" s="10"/>
      <c r="DX1486" s="10"/>
      <c r="DY1486" s="10"/>
      <c r="DZ1486" s="10"/>
      <c r="EA1486" s="197"/>
      <c r="EB1486" s="197"/>
      <c r="EC1486" s="197"/>
    </row>
    <row r="1487" spans="1:133" s="76" customFormat="1" ht="17" x14ac:dyDescent="0.2">
      <c r="A1487" s="100" t="str">
        <f>CONCATENATE(E1487," ",F1487)</f>
        <v>Equus sp.</v>
      </c>
      <c r="B1487" s="9" t="s">
        <v>305</v>
      </c>
      <c r="C1487" s="69" t="s">
        <v>485</v>
      </c>
      <c r="D1487" s="69" t="s">
        <v>2335</v>
      </c>
      <c r="E1487" s="2" t="s">
        <v>10</v>
      </c>
      <c r="F1487" s="2" t="s">
        <v>15</v>
      </c>
      <c r="G1487" s="9">
        <v>3</v>
      </c>
      <c r="H1487" s="8">
        <v>2352</v>
      </c>
      <c r="I1487" s="9" t="s">
        <v>27</v>
      </c>
      <c r="J1487" s="8" t="s">
        <v>397</v>
      </c>
      <c r="K1487" s="69" t="s">
        <v>175</v>
      </c>
      <c r="L1487" s="175"/>
      <c r="M1487" s="134"/>
      <c r="N1487" s="105"/>
      <c r="O1487" s="105"/>
      <c r="P1487" s="63"/>
      <c r="Q1487" s="69" t="s">
        <v>38</v>
      </c>
      <c r="R1487" s="69" t="s">
        <v>2383</v>
      </c>
      <c r="S1487" s="69"/>
      <c r="T1487" s="63"/>
      <c r="U1487" s="63" t="s">
        <v>13</v>
      </c>
      <c r="V1487" s="63"/>
      <c r="W1487" s="63"/>
      <c r="X1487" s="119">
        <v>33.56</v>
      </c>
      <c r="Y1487" s="119">
        <v>15.55</v>
      </c>
      <c r="Z1487" s="69"/>
      <c r="AA1487" s="179"/>
      <c r="AB1487" s="98"/>
      <c r="AC1487" s="9"/>
      <c r="AD1487" s="9" t="s">
        <v>39</v>
      </c>
      <c r="AE1487" s="63"/>
      <c r="AF1487" s="63"/>
      <c r="EA1487" s="197"/>
      <c r="EB1487" s="197"/>
      <c r="EC1487" s="197"/>
    </row>
    <row r="1488" spans="1:133" s="76" customFormat="1" ht="17" x14ac:dyDescent="0.2">
      <c r="A1488" s="100" t="str">
        <f>CONCATENATE(E1488," ",F1488)</f>
        <v>Equus sp.</v>
      </c>
      <c r="B1488" s="9" t="s">
        <v>305</v>
      </c>
      <c r="C1488" s="69" t="s">
        <v>485</v>
      </c>
      <c r="D1488" s="69" t="s">
        <v>2335</v>
      </c>
      <c r="E1488" s="2" t="s">
        <v>10</v>
      </c>
      <c r="F1488" s="2" t="s">
        <v>15</v>
      </c>
      <c r="G1488" s="9">
        <v>3</v>
      </c>
      <c r="H1488" s="8">
        <v>2352</v>
      </c>
      <c r="I1488" s="9" t="s">
        <v>27</v>
      </c>
      <c r="J1488" s="8" t="s">
        <v>397</v>
      </c>
      <c r="K1488" s="69" t="s">
        <v>175</v>
      </c>
      <c r="L1488" s="175"/>
      <c r="M1488" s="134"/>
      <c r="N1488" s="105"/>
      <c r="O1488" s="105"/>
      <c r="P1488" s="63"/>
      <c r="Q1488" s="69" t="s">
        <v>38</v>
      </c>
      <c r="R1488" s="69" t="s">
        <v>2383</v>
      </c>
      <c r="S1488" s="69"/>
      <c r="T1488" s="63"/>
      <c r="U1488" s="63" t="s">
        <v>13</v>
      </c>
      <c r="V1488" s="63"/>
      <c r="W1488" s="63"/>
      <c r="X1488" s="119">
        <v>28.44</v>
      </c>
      <c r="Y1488" s="119">
        <v>13.75</v>
      </c>
      <c r="Z1488" s="69"/>
      <c r="AA1488" s="179"/>
      <c r="AB1488" s="98"/>
      <c r="AC1488" s="9"/>
      <c r="AD1488" s="9"/>
      <c r="AE1488" s="63"/>
      <c r="AF1488" s="63"/>
      <c r="EA1488" s="197"/>
      <c r="EB1488" s="197"/>
      <c r="EC1488" s="197"/>
    </row>
    <row r="1489" spans="1:133" s="76" customFormat="1" ht="17" x14ac:dyDescent="0.2">
      <c r="A1489" s="100" t="str">
        <f>CONCATENATE(E1489," ",F1489)</f>
        <v>Equus sp.</v>
      </c>
      <c r="B1489" s="9" t="s">
        <v>305</v>
      </c>
      <c r="C1489" s="69" t="s">
        <v>485</v>
      </c>
      <c r="D1489" s="69" t="s">
        <v>2335</v>
      </c>
      <c r="E1489" s="2" t="s">
        <v>10</v>
      </c>
      <c r="F1489" s="2" t="s">
        <v>15</v>
      </c>
      <c r="G1489" s="9">
        <v>3</v>
      </c>
      <c r="H1489" s="8">
        <v>2352</v>
      </c>
      <c r="I1489" s="9" t="s">
        <v>27</v>
      </c>
      <c r="J1489" s="8" t="s">
        <v>397</v>
      </c>
      <c r="K1489" s="69" t="s">
        <v>175</v>
      </c>
      <c r="L1489" s="175"/>
      <c r="M1489" s="134"/>
      <c r="N1489" s="105"/>
      <c r="O1489" s="105"/>
      <c r="P1489" s="63"/>
      <c r="Q1489" s="69" t="s">
        <v>38</v>
      </c>
      <c r="R1489" s="69" t="s">
        <v>2383</v>
      </c>
      <c r="S1489" s="69"/>
      <c r="T1489" s="63"/>
      <c r="U1489" s="63" t="s">
        <v>13</v>
      </c>
      <c r="V1489" s="63"/>
      <c r="W1489" s="63"/>
      <c r="X1489" s="119">
        <v>30.14</v>
      </c>
      <c r="Y1489" s="119">
        <v>15.07</v>
      </c>
      <c r="Z1489" s="69"/>
      <c r="AA1489" s="179"/>
      <c r="AB1489" s="98"/>
      <c r="AC1489" s="9"/>
      <c r="AD1489" s="9"/>
      <c r="AE1489" s="63"/>
      <c r="AF1489" s="63"/>
      <c r="BK1489" s="84"/>
      <c r="BL1489" s="84"/>
      <c r="BM1489" s="84"/>
      <c r="BN1489" s="84"/>
      <c r="BO1489" s="84"/>
      <c r="BP1489" s="84"/>
      <c r="BQ1489" s="84"/>
      <c r="BR1489" s="84"/>
      <c r="BS1489" s="84"/>
      <c r="BT1489" s="84"/>
      <c r="BU1489" s="84"/>
      <c r="BV1489" s="84"/>
      <c r="BW1489" s="84"/>
      <c r="BX1489" s="84"/>
      <c r="BY1489" s="84"/>
      <c r="BZ1489" s="84"/>
      <c r="CA1489" s="84"/>
      <c r="CB1489" s="84"/>
      <c r="CC1489" s="84"/>
      <c r="CD1489" s="84"/>
      <c r="CE1489" s="84"/>
      <c r="CF1489" s="84"/>
      <c r="CG1489" s="84"/>
      <c r="CH1489" s="84"/>
      <c r="CI1489" s="84"/>
      <c r="CJ1489" s="84"/>
      <c r="CK1489" s="84"/>
      <c r="CL1489" s="84"/>
      <c r="CM1489" s="84"/>
      <c r="CN1489" s="84"/>
      <c r="CO1489" s="84"/>
      <c r="CP1489" s="84"/>
      <c r="CQ1489" s="84"/>
      <c r="CR1489" s="84"/>
      <c r="CS1489" s="84"/>
      <c r="CT1489" s="84"/>
      <c r="CU1489" s="84"/>
      <c r="CV1489" s="84"/>
      <c r="CW1489" s="84"/>
      <c r="CX1489" s="84"/>
      <c r="CY1489" s="84"/>
      <c r="CZ1489" s="84"/>
      <c r="DA1489" s="84"/>
      <c r="DB1489" s="84"/>
      <c r="DC1489" s="84"/>
      <c r="DD1489" s="84"/>
      <c r="DE1489" s="84"/>
      <c r="DF1489" s="84"/>
      <c r="DG1489" s="84"/>
      <c r="DH1489" s="84"/>
      <c r="DI1489" s="84"/>
      <c r="DJ1489" s="84"/>
      <c r="DK1489" s="84"/>
      <c r="DL1489" s="84"/>
      <c r="DM1489" s="84"/>
      <c r="DN1489" s="84"/>
      <c r="DO1489" s="84"/>
      <c r="DP1489" s="84"/>
      <c r="DQ1489" s="84"/>
      <c r="DR1489" s="84"/>
      <c r="DS1489" s="84"/>
      <c r="DT1489" s="84"/>
      <c r="DU1489" s="84"/>
      <c r="DV1489" s="84"/>
      <c r="DW1489" s="84"/>
      <c r="DX1489" s="84"/>
      <c r="DY1489" s="84"/>
      <c r="DZ1489" s="84"/>
      <c r="EA1489" s="197"/>
      <c r="EB1489" s="197"/>
      <c r="EC1489" s="197"/>
    </row>
    <row r="1490" spans="1:133" s="76" customFormat="1" ht="17" x14ac:dyDescent="0.2">
      <c r="A1490" s="100" t="str">
        <f>CONCATENATE(E1490," ",F1490)</f>
        <v>Equus sp.</v>
      </c>
      <c r="B1490" s="9" t="s">
        <v>305</v>
      </c>
      <c r="C1490" s="69" t="s">
        <v>485</v>
      </c>
      <c r="D1490" s="69" t="s">
        <v>2335</v>
      </c>
      <c r="E1490" s="2" t="s">
        <v>10</v>
      </c>
      <c r="F1490" s="2" t="s">
        <v>15</v>
      </c>
      <c r="G1490" s="9">
        <v>3</v>
      </c>
      <c r="H1490" s="8">
        <v>2187</v>
      </c>
      <c r="I1490" s="9" t="s">
        <v>27</v>
      </c>
      <c r="J1490" s="8" t="s">
        <v>397</v>
      </c>
      <c r="K1490" s="69" t="s">
        <v>175</v>
      </c>
      <c r="L1490" s="175"/>
      <c r="M1490" s="134"/>
      <c r="N1490" s="105"/>
      <c r="O1490" s="105"/>
      <c r="P1490" s="63"/>
      <c r="Q1490" s="69" t="s">
        <v>20</v>
      </c>
      <c r="R1490" s="69" t="s">
        <v>252</v>
      </c>
      <c r="S1490" s="69"/>
      <c r="T1490" s="63"/>
      <c r="U1490" s="63" t="s">
        <v>13</v>
      </c>
      <c r="V1490" s="63"/>
      <c r="W1490" s="63"/>
      <c r="X1490" s="119">
        <v>25.73</v>
      </c>
      <c r="Y1490" s="119">
        <v>16.28</v>
      </c>
      <c r="Z1490" s="69"/>
      <c r="AA1490" s="179"/>
      <c r="AB1490" s="98"/>
      <c r="AC1490" s="9"/>
      <c r="AD1490" s="9"/>
      <c r="AE1490" s="63"/>
      <c r="AF1490" s="63"/>
      <c r="BK1490" s="10"/>
      <c r="BL1490" s="10"/>
      <c r="BM1490" s="10"/>
      <c r="BN1490" s="10"/>
      <c r="BO1490" s="10"/>
      <c r="BP1490" s="10"/>
      <c r="BQ1490" s="10"/>
      <c r="BR1490" s="10"/>
      <c r="BS1490" s="10"/>
      <c r="BT1490" s="10"/>
      <c r="BU1490" s="10"/>
      <c r="BV1490" s="10"/>
      <c r="BW1490" s="10"/>
      <c r="BX1490" s="10"/>
      <c r="BY1490" s="10"/>
      <c r="BZ1490" s="10"/>
      <c r="CA1490" s="10"/>
      <c r="CB1490" s="10"/>
      <c r="CC1490" s="10"/>
      <c r="CD1490" s="10"/>
      <c r="CE1490" s="10"/>
      <c r="CF1490" s="10"/>
      <c r="CG1490" s="10"/>
      <c r="CH1490" s="10"/>
      <c r="CI1490" s="10"/>
      <c r="CJ1490" s="10"/>
      <c r="CK1490" s="10"/>
      <c r="CL1490" s="10"/>
      <c r="CM1490" s="10"/>
      <c r="CN1490" s="10"/>
      <c r="CO1490" s="10"/>
      <c r="CP1490" s="10"/>
      <c r="CQ1490" s="10"/>
      <c r="CR1490" s="10"/>
      <c r="CS1490" s="10"/>
      <c r="CT1490" s="10"/>
      <c r="CU1490" s="10"/>
      <c r="CV1490" s="10"/>
      <c r="CW1490" s="10"/>
      <c r="CX1490" s="10"/>
      <c r="CY1490" s="10"/>
      <c r="CZ1490" s="10"/>
      <c r="DA1490" s="10"/>
      <c r="DB1490" s="10"/>
      <c r="DC1490" s="10"/>
      <c r="DD1490" s="10"/>
      <c r="DE1490" s="10"/>
      <c r="DF1490" s="10"/>
      <c r="DG1490" s="10"/>
      <c r="DH1490" s="10"/>
      <c r="DI1490" s="10"/>
      <c r="DJ1490" s="10"/>
      <c r="DK1490" s="10"/>
      <c r="DL1490" s="10"/>
      <c r="DM1490" s="10"/>
      <c r="DN1490" s="10"/>
      <c r="DO1490" s="10"/>
      <c r="DP1490" s="10"/>
      <c r="DQ1490" s="10"/>
      <c r="DR1490" s="10"/>
      <c r="DS1490" s="10"/>
      <c r="DT1490" s="10"/>
      <c r="DU1490" s="10"/>
      <c r="DV1490" s="10"/>
      <c r="DW1490" s="10"/>
      <c r="DX1490" s="10"/>
      <c r="DY1490" s="10"/>
      <c r="DZ1490" s="10"/>
      <c r="EA1490" s="197"/>
      <c r="EB1490" s="197"/>
      <c r="EC1490" s="197"/>
    </row>
    <row r="1491" spans="1:133" s="76" customFormat="1" ht="34" x14ac:dyDescent="0.2">
      <c r="A1491" s="100" t="str">
        <f>CONCATENATE(E1491," ",F1491)</f>
        <v>Equus sp.</v>
      </c>
      <c r="B1491" s="9" t="s">
        <v>305</v>
      </c>
      <c r="C1491" s="69" t="s">
        <v>485</v>
      </c>
      <c r="D1491" s="69" t="s">
        <v>2335</v>
      </c>
      <c r="E1491" s="2" t="s">
        <v>10</v>
      </c>
      <c r="F1491" s="2" t="s">
        <v>15</v>
      </c>
      <c r="G1491" s="9">
        <v>5</v>
      </c>
      <c r="H1491" s="8" t="s">
        <v>91</v>
      </c>
      <c r="I1491" s="9" t="s">
        <v>1209</v>
      </c>
      <c r="J1491" s="8" t="s">
        <v>396</v>
      </c>
      <c r="K1491" s="69" t="s">
        <v>175</v>
      </c>
      <c r="L1491" s="175"/>
      <c r="M1491" s="134"/>
      <c r="N1491" s="105"/>
      <c r="O1491" s="105"/>
      <c r="P1491" s="63"/>
      <c r="Q1491" s="69" t="s">
        <v>36</v>
      </c>
      <c r="R1491" s="69" t="s">
        <v>1380</v>
      </c>
      <c r="S1491" s="69"/>
      <c r="T1491" s="63"/>
      <c r="U1491" s="63" t="s">
        <v>13</v>
      </c>
      <c r="V1491" s="63"/>
      <c r="W1491" s="63"/>
      <c r="X1491" s="119">
        <v>27.13</v>
      </c>
      <c r="Y1491" s="119">
        <v>17.46</v>
      </c>
      <c r="Z1491" s="69"/>
      <c r="AA1491" s="179"/>
      <c r="AB1491" s="98"/>
      <c r="AC1491" s="9"/>
      <c r="AD1491" s="9" t="s">
        <v>449</v>
      </c>
      <c r="AE1491" s="63"/>
      <c r="AF1491" s="63"/>
      <c r="BK1491" s="10"/>
      <c r="BL1491" s="10"/>
      <c r="BM1491" s="10"/>
      <c r="BN1491" s="10"/>
      <c r="BO1491" s="10"/>
      <c r="BP1491" s="10"/>
      <c r="BQ1491" s="10"/>
      <c r="BR1491" s="10"/>
      <c r="BS1491" s="10"/>
      <c r="BT1491" s="10"/>
      <c r="BU1491" s="10"/>
      <c r="BV1491" s="10"/>
      <c r="BW1491" s="10"/>
      <c r="BX1491" s="10"/>
      <c r="BY1491" s="10"/>
      <c r="BZ1491" s="10"/>
      <c r="CA1491" s="10"/>
      <c r="CB1491" s="10"/>
      <c r="CC1491" s="10"/>
      <c r="CD1491" s="10"/>
      <c r="CE1491" s="10"/>
      <c r="CF1491" s="10"/>
      <c r="CG1491" s="10"/>
      <c r="CH1491" s="10"/>
      <c r="CI1491" s="10"/>
      <c r="CJ1491" s="10"/>
      <c r="CK1491" s="10"/>
      <c r="CL1491" s="10"/>
      <c r="CM1491" s="10"/>
      <c r="CN1491" s="10"/>
      <c r="CO1491" s="10"/>
      <c r="CP1491" s="10"/>
      <c r="CQ1491" s="10"/>
      <c r="CR1491" s="10"/>
      <c r="CS1491" s="10"/>
      <c r="CT1491" s="10"/>
      <c r="CU1491" s="10"/>
      <c r="CV1491" s="10"/>
      <c r="CW1491" s="10"/>
      <c r="CX1491" s="10"/>
      <c r="CY1491" s="10"/>
      <c r="CZ1491" s="10"/>
      <c r="DA1491" s="10"/>
      <c r="DB1491" s="10"/>
      <c r="DC1491" s="10"/>
      <c r="DD1491" s="10"/>
      <c r="DE1491" s="10"/>
      <c r="DF1491" s="10"/>
      <c r="DG1491" s="10"/>
      <c r="DH1491" s="10"/>
      <c r="DI1491" s="10"/>
      <c r="DJ1491" s="10"/>
      <c r="DK1491" s="10"/>
      <c r="DL1491" s="10"/>
      <c r="DM1491" s="10"/>
      <c r="DN1491" s="10"/>
      <c r="DO1491" s="10"/>
      <c r="DP1491" s="10"/>
      <c r="DQ1491" s="10"/>
      <c r="DR1491" s="10"/>
      <c r="DS1491" s="10"/>
      <c r="DT1491" s="10"/>
      <c r="DU1491" s="10"/>
      <c r="DV1491" s="10"/>
      <c r="DW1491" s="10"/>
      <c r="DX1491" s="10"/>
      <c r="DY1491" s="10"/>
      <c r="DZ1491" s="10"/>
      <c r="EA1491" s="197"/>
      <c r="EB1491" s="197"/>
      <c r="EC1491" s="197"/>
    </row>
    <row r="1492" spans="1:133" s="76" customFormat="1" ht="17" x14ac:dyDescent="0.2">
      <c r="A1492" s="100" t="str">
        <f>CONCATENATE(E1492," ",F1492)</f>
        <v>Equus sp.</v>
      </c>
      <c r="B1492" s="9"/>
      <c r="C1492" s="69" t="s">
        <v>485</v>
      </c>
      <c r="D1492" s="69" t="s">
        <v>2335</v>
      </c>
      <c r="E1492" s="2" t="s">
        <v>10</v>
      </c>
      <c r="F1492" s="2" t="s">
        <v>15</v>
      </c>
      <c r="G1492" s="9">
        <v>892</v>
      </c>
      <c r="H1492" s="8">
        <v>299</v>
      </c>
      <c r="I1492" s="9" t="s">
        <v>270</v>
      </c>
      <c r="J1492" s="8" t="s">
        <v>212</v>
      </c>
      <c r="K1492" s="69" t="s">
        <v>175</v>
      </c>
      <c r="L1492" s="175"/>
      <c r="M1492" s="99"/>
      <c r="N1492" s="105"/>
      <c r="O1492" s="105"/>
      <c r="P1492" s="63"/>
      <c r="Q1492" s="69" t="s">
        <v>24</v>
      </c>
      <c r="R1492" s="69" t="s">
        <v>2379</v>
      </c>
      <c r="S1492" s="69"/>
      <c r="T1492" s="63"/>
      <c r="U1492" s="63" t="s">
        <v>13</v>
      </c>
      <c r="V1492" s="63"/>
      <c r="W1492" s="63"/>
      <c r="X1492" s="119">
        <v>34.549999999999997</v>
      </c>
      <c r="Y1492" s="119">
        <v>13.9</v>
      </c>
      <c r="Z1492" s="69"/>
      <c r="AA1492" s="179"/>
      <c r="AB1492" s="98"/>
      <c r="AC1492" s="9"/>
      <c r="AD1492" s="9"/>
      <c r="AE1492" s="63"/>
      <c r="AF1492" s="63"/>
      <c r="BK1492" s="84"/>
      <c r="BL1492" s="84"/>
      <c r="BM1492" s="84"/>
      <c r="BN1492" s="84"/>
      <c r="BO1492" s="84"/>
      <c r="BP1492" s="84"/>
      <c r="BQ1492" s="84"/>
      <c r="BR1492" s="84"/>
      <c r="BS1492" s="84"/>
      <c r="BT1492" s="84"/>
      <c r="BU1492" s="84"/>
      <c r="BV1492" s="84"/>
      <c r="BW1492" s="84"/>
      <c r="BX1492" s="84"/>
      <c r="BY1492" s="84"/>
      <c r="BZ1492" s="84"/>
      <c r="CA1492" s="84"/>
      <c r="CB1492" s="84"/>
      <c r="CC1492" s="84"/>
      <c r="CD1492" s="84"/>
      <c r="CE1492" s="84"/>
      <c r="CF1492" s="84"/>
      <c r="CG1492" s="84"/>
      <c r="CH1492" s="84"/>
      <c r="CI1492" s="84"/>
      <c r="CJ1492" s="84"/>
      <c r="CK1492" s="84"/>
      <c r="CL1492" s="84"/>
      <c r="CM1492" s="84"/>
      <c r="CN1492" s="84"/>
      <c r="CO1492" s="84"/>
      <c r="CP1492" s="84"/>
      <c r="CQ1492" s="84"/>
      <c r="CR1492" s="84"/>
      <c r="CS1492" s="84"/>
      <c r="CT1492" s="84"/>
      <c r="CU1492" s="84"/>
      <c r="CV1492" s="84"/>
      <c r="CW1492" s="84"/>
      <c r="CX1492" s="84"/>
      <c r="CY1492" s="84"/>
      <c r="CZ1492" s="84"/>
      <c r="DA1492" s="84"/>
      <c r="DB1492" s="84"/>
      <c r="DC1492" s="84"/>
      <c r="DD1492" s="84"/>
      <c r="DE1492" s="84"/>
      <c r="DF1492" s="84"/>
      <c r="DG1492" s="84"/>
      <c r="DH1492" s="84"/>
      <c r="DI1492" s="84"/>
      <c r="DJ1492" s="84"/>
      <c r="DK1492" s="84"/>
      <c r="DL1492" s="84"/>
      <c r="DM1492" s="84"/>
      <c r="DN1492" s="84"/>
      <c r="DO1492" s="84"/>
      <c r="DP1492" s="84"/>
      <c r="DQ1492" s="84"/>
      <c r="DR1492" s="84"/>
      <c r="DS1492" s="84"/>
      <c r="DT1492" s="84"/>
      <c r="DU1492" s="84"/>
      <c r="DV1492" s="84"/>
      <c r="DW1492" s="84"/>
      <c r="DX1492" s="84"/>
      <c r="DY1492" s="84"/>
      <c r="DZ1492" s="84"/>
      <c r="EA1492" s="10"/>
      <c r="EB1492" s="10"/>
      <c r="EC1492" s="10"/>
    </row>
    <row r="1493" spans="1:133" s="76" customFormat="1" ht="17" x14ac:dyDescent="0.2">
      <c r="A1493" s="100" t="str">
        <f>CONCATENATE(E1493," ",F1493)</f>
        <v>Equus sp.</v>
      </c>
      <c r="B1493" s="9"/>
      <c r="C1493" s="69" t="s">
        <v>485</v>
      </c>
      <c r="D1493" s="69" t="s">
        <v>2335</v>
      </c>
      <c r="E1493" s="2" t="s">
        <v>10</v>
      </c>
      <c r="F1493" s="2" t="s">
        <v>15</v>
      </c>
      <c r="G1493" s="9">
        <v>908</v>
      </c>
      <c r="H1493" s="8">
        <v>2455</v>
      </c>
      <c r="I1493" s="9" t="s">
        <v>100</v>
      </c>
      <c r="J1493" s="8" t="s">
        <v>391</v>
      </c>
      <c r="K1493" s="69" t="s">
        <v>175</v>
      </c>
      <c r="L1493" s="175" t="s">
        <v>106</v>
      </c>
      <c r="M1493" s="99"/>
      <c r="N1493" s="105"/>
      <c r="O1493" s="105"/>
      <c r="P1493" s="63"/>
      <c r="Q1493" s="69" t="s">
        <v>135</v>
      </c>
      <c r="R1493" s="69" t="s">
        <v>2355</v>
      </c>
      <c r="S1493" s="69" t="s">
        <v>2355</v>
      </c>
      <c r="T1493" s="63" t="s">
        <v>171</v>
      </c>
      <c r="U1493" s="63" t="s">
        <v>13</v>
      </c>
      <c r="V1493" s="63"/>
      <c r="W1493" s="63"/>
      <c r="X1493" s="119">
        <v>33.76</v>
      </c>
      <c r="Y1493" s="119">
        <v>14.87</v>
      </c>
      <c r="Z1493" s="69"/>
      <c r="AA1493" s="179"/>
      <c r="AB1493" s="98"/>
      <c r="AC1493" s="9"/>
      <c r="AD1493" s="9" t="s">
        <v>134</v>
      </c>
      <c r="AE1493" s="63"/>
      <c r="AF1493" s="63"/>
      <c r="EA1493" s="84"/>
      <c r="EB1493" s="84"/>
      <c r="EC1493" s="84"/>
    </row>
    <row r="1494" spans="1:133" s="76" customFormat="1" ht="17" x14ac:dyDescent="0.2">
      <c r="A1494" s="100" t="str">
        <f>CONCATENATE(E1494," ",F1494)</f>
        <v>Equus sp.</v>
      </c>
      <c r="B1494" s="9"/>
      <c r="C1494" s="69" t="s">
        <v>485</v>
      </c>
      <c r="D1494" s="69" t="s">
        <v>2335</v>
      </c>
      <c r="E1494" s="2" t="s">
        <v>10</v>
      </c>
      <c r="F1494" s="2" t="s">
        <v>15</v>
      </c>
      <c r="G1494" s="9">
        <v>908</v>
      </c>
      <c r="H1494" s="8">
        <v>2455</v>
      </c>
      <c r="I1494" s="9" t="s">
        <v>100</v>
      </c>
      <c r="J1494" s="8" t="s">
        <v>391</v>
      </c>
      <c r="K1494" s="69" t="s">
        <v>175</v>
      </c>
      <c r="L1494" s="175" t="s">
        <v>106</v>
      </c>
      <c r="M1494" s="99"/>
      <c r="N1494" s="105"/>
      <c r="O1494" s="105"/>
      <c r="P1494" s="63"/>
      <c r="Q1494" s="69" t="s">
        <v>133</v>
      </c>
      <c r="R1494" s="69" t="s">
        <v>2356</v>
      </c>
      <c r="S1494" s="69" t="s">
        <v>2356</v>
      </c>
      <c r="T1494" s="63" t="s">
        <v>171</v>
      </c>
      <c r="U1494" s="63" t="s">
        <v>13</v>
      </c>
      <c r="V1494" s="63"/>
      <c r="W1494" s="63"/>
      <c r="X1494" s="119">
        <v>30.38</v>
      </c>
      <c r="Y1494" s="119">
        <v>16.77</v>
      </c>
      <c r="Z1494" s="69"/>
      <c r="AA1494" s="179"/>
      <c r="AB1494" s="98"/>
      <c r="AC1494" s="9"/>
      <c r="AD1494" s="9" t="s">
        <v>134</v>
      </c>
      <c r="AE1494" s="63"/>
      <c r="AF1494" s="63"/>
      <c r="EA1494" s="84"/>
      <c r="EB1494" s="84"/>
      <c r="EC1494" s="84"/>
    </row>
    <row r="1495" spans="1:133" s="76" customFormat="1" ht="17" x14ac:dyDescent="0.2">
      <c r="A1495" s="100" t="str">
        <f>CONCATENATE(E1495," ",F1495)</f>
        <v>Equus sp.</v>
      </c>
      <c r="B1495" s="9"/>
      <c r="C1495" s="69" t="s">
        <v>485</v>
      </c>
      <c r="D1495" s="69" t="s">
        <v>2335</v>
      </c>
      <c r="E1495" s="2" t="s">
        <v>10</v>
      </c>
      <c r="F1495" s="2" t="s">
        <v>15</v>
      </c>
      <c r="G1495" s="9">
        <v>908</v>
      </c>
      <c r="H1495" s="8">
        <v>2434</v>
      </c>
      <c r="I1495" s="9" t="s">
        <v>100</v>
      </c>
      <c r="J1495" s="8" t="s">
        <v>391</v>
      </c>
      <c r="K1495" s="69" t="s">
        <v>175</v>
      </c>
      <c r="L1495" s="175" t="s">
        <v>127</v>
      </c>
      <c r="M1495" s="99"/>
      <c r="N1495" s="105"/>
      <c r="O1495" s="105"/>
      <c r="P1495" s="63"/>
      <c r="Q1495" s="69" t="s">
        <v>377</v>
      </c>
      <c r="R1495" s="69" t="s">
        <v>2372</v>
      </c>
      <c r="S1495" s="69"/>
      <c r="T1495" s="63" t="s">
        <v>171</v>
      </c>
      <c r="U1495" s="63" t="s">
        <v>13</v>
      </c>
      <c r="V1495" s="63"/>
      <c r="W1495" s="63"/>
      <c r="X1495" s="119">
        <v>35.96</v>
      </c>
      <c r="Y1495" s="119">
        <v>12.6</v>
      </c>
      <c r="Z1495" s="69"/>
      <c r="AA1495" s="179"/>
      <c r="AB1495" s="98"/>
      <c r="AC1495" s="9"/>
      <c r="AD1495" s="9" t="s">
        <v>140</v>
      </c>
      <c r="AE1495" s="190"/>
      <c r="AF1495" s="190"/>
      <c r="AG1495" s="197"/>
      <c r="AH1495" s="197"/>
      <c r="AI1495" s="197"/>
      <c r="AJ1495" s="197"/>
      <c r="AK1495" s="197"/>
      <c r="AL1495" s="197"/>
      <c r="AM1495" s="197"/>
      <c r="AN1495" s="197"/>
      <c r="AO1495" s="197"/>
      <c r="AP1495" s="197"/>
      <c r="AQ1495" s="197"/>
      <c r="AR1495" s="197"/>
      <c r="AS1495" s="197"/>
      <c r="AT1495" s="197"/>
      <c r="AU1495" s="197"/>
      <c r="AV1495" s="197"/>
      <c r="AW1495" s="197"/>
      <c r="AX1495" s="197"/>
      <c r="AY1495" s="197"/>
      <c r="AZ1495" s="197"/>
      <c r="BA1495" s="197"/>
      <c r="BB1495" s="197"/>
      <c r="BC1495" s="197"/>
      <c r="BD1495" s="197"/>
      <c r="BE1495" s="197"/>
      <c r="BF1495" s="197"/>
      <c r="BG1495" s="197"/>
      <c r="BH1495" s="197"/>
      <c r="BI1495" s="197"/>
      <c r="BJ1495" s="197"/>
      <c r="BK1495" s="197"/>
      <c r="BL1495" s="197"/>
      <c r="BM1495" s="197"/>
      <c r="BN1495" s="197"/>
      <c r="BO1495" s="197"/>
      <c r="BP1495" s="197"/>
      <c r="BQ1495" s="197"/>
      <c r="BR1495" s="197"/>
      <c r="BS1495" s="197"/>
      <c r="BT1495" s="197"/>
      <c r="BU1495" s="197"/>
      <c r="BV1495" s="197"/>
      <c r="BW1495" s="197"/>
      <c r="BX1495" s="197"/>
      <c r="BY1495" s="197"/>
      <c r="BZ1495" s="197"/>
      <c r="CA1495" s="197"/>
      <c r="CB1495" s="197"/>
      <c r="CC1495" s="197"/>
      <c r="CD1495" s="197"/>
      <c r="CE1495" s="197"/>
      <c r="CF1495" s="197"/>
      <c r="CG1495" s="197"/>
      <c r="CH1495" s="197"/>
      <c r="CI1495" s="197"/>
      <c r="CJ1495" s="197"/>
      <c r="CK1495" s="197"/>
      <c r="CL1495" s="197"/>
      <c r="CM1495" s="197"/>
      <c r="CN1495" s="197"/>
      <c r="CO1495" s="197"/>
      <c r="CP1495" s="197"/>
      <c r="CQ1495" s="197"/>
      <c r="CR1495" s="197"/>
      <c r="CS1495" s="197"/>
      <c r="CT1495" s="197"/>
      <c r="CU1495" s="197"/>
      <c r="CV1495" s="197"/>
      <c r="CW1495" s="197"/>
      <c r="CX1495" s="197"/>
      <c r="CY1495" s="197"/>
      <c r="CZ1495" s="197"/>
      <c r="DA1495" s="197"/>
      <c r="DB1495" s="197"/>
      <c r="DC1495" s="197"/>
      <c r="DD1495" s="197"/>
      <c r="DE1495" s="197"/>
      <c r="DF1495" s="197"/>
      <c r="DG1495" s="197"/>
      <c r="DH1495" s="197"/>
      <c r="DI1495" s="197"/>
      <c r="DJ1495" s="197"/>
      <c r="DK1495" s="197"/>
      <c r="DL1495" s="197"/>
      <c r="DM1495" s="197"/>
      <c r="DN1495" s="197"/>
      <c r="DO1495" s="197"/>
      <c r="DP1495" s="197"/>
      <c r="DQ1495" s="197"/>
      <c r="DR1495" s="197"/>
      <c r="DS1495" s="197"/>
      <c r="DT1495" s="197"/>
      <c r="DU1495" s="197"/>
      <c r="DV1495" s="197"/>
      <c r="DW1495" s="197"/>
      <c r="DX1495" s="197"/>
      <c r="DY1495" s="197"/>
      <c r="DZ1495" s="197"/>
      <c r="EA1495" s="84"/>
      <c r="EB1495" s="84"/>
      <c r="EC1495" s="84"/>
    </row>
    <row r="1496" spans="1:133" s="76" customFormat="1" ht="17" x14ac:dyDescent="0.2">
      <c r="A1496" s="100" t="str">
        <f>CONCATENATE(E1496," ",F1496)</f>
        <v>Equus sp.</v>
      </c>
      <c r="B1496" s="9"/>
      <c r="C1496" s="69" t="s">
        <v>485</v>
      </c>
      <c r="D1496" s="69" t="s">
        <v>2335</v>
      </c>
      <c r="E1496" s="2" t="s">
        <v>10</v>
      </c>
      <c r="F1496" s="2" t="s">
        <v>15</v>
      </c>
      <c r="G1496" s="9">
        <v>908</v>
      </c>
      <c r="H1496" s="8">
        <v>2299</v>
      </c>
      <c r="I1496" s="9" t="s">
        <v>100</v>
      </c>
      <c r="J1496" s="8" t="s">
        <v>391</v>
      </c>
      <c r="K1496" s="69" t="s">
        <v>175</v>
      </c>
      <c r="L1496" s="175" t="s">
        <v>127</v>
      </c>
      <c r="M1496" s="99"/>
      <c r="N1496" s="105"/>
      <c r="O1496" s="105"/>
      <c r="P1496" s="63"/>
      <c r="Q1496" s="69" t="s">
        <v>128</v>
      </c>
      <c r="R1496" s="69" t="s">
        <v>2382</v>
      </c>
      <c r="S1496" s="69"/>
      <c r="T1496" s="63" t="s">
        <v>166</v>
      </c>
      <c r="U1496" s="63" t="s">
        <v>13</v>
      </c>
      <c r="V1496" s="63"/>
      <c r="W1496" s="63"/>
      <c r="X1496" s="119">
        <v>29.63</v>
      </c>
      <c r="Y1496" s="119">
        <v>16.89</v>
      </c>
      <c r="Z1496" s="69"/>
      <c r="AA1496" s="179"/>
      <c r="AB1496" s="98"/>
      <c r="AC1496" s="9"/>
      <c r="AD1496" s="9"/>
      <c r="AE1496" s="63"/>
      <c r="AF1496" s="63"/>
      <c r="BK1496" s="10"/>
      <c r="BL1496" s="10"/>
      <c r="BM1496" s="10"/>
      <c r="BN1496" s="10"/>
      <c r="BO1496" s="10"/>
      <c r="BP1496" s="10"/>
      <c r="BQ1496" s="10"/>
      <c r="BR1496" s="10"/>
      <c r="BS1496" s="10"/>
      <c r="BT1496" s="10"/>
      <c r="BU1496" s="10"/>
      <c r="BV1496" s="10"/>
      <c r="BW1496" s="10"/>
      <c r="BX1496" s="10"/>
      <c r="BY1496" s="10"/>
      <c r="BZ1496" s="10"/>
      <c r="CA1496" s="10"/>
      <c r="CB1496" s="10"/>
      <c r="CC1496" s="10"/>
      <c r="CD1496" s="10"/>
      <c r="CE1496" s="10"/>
      <c r="CF1496" s="10"/>
      <c r="CG1496" s="10"/>
      <c r="CH1496" s="10"/>
      <c r="CI1496" s="10"/>
      <c r="CJ1496" s="10"/>
      <c r="CK1496" s="10"/>
      <c r="CL1496" s="10"/>
      <c r="CM1496" s="10"/>
      <c r="CN1496" s="10"/>
      <c r="CO1496" s="10"/>
      <c r="CP1496" s="10"/>
      <c r="CQ1496" s="10"/>
      <c r="CR1496" s="10"/>
      <c r="CS1496" s="10"/>
      <c r="CT1496" s="10"/>
      <c r="CU1496" s="10"/>
      <c r="CV1496" s="10"/>
      <c r="CW1496" s="10"/>
      <c r="CX1496" s="84"/>
      <c r="CY1496" s="84"/>
      <c r="CZ1496" s="84"/>
      <c r="DA1496" s="84"/>
      <c r="DB1496" s="84"/>
      <c r="DC1496" s="84"/>
      <c r="DD1496" s="84"/>
      <c r="DE1496" s="84"/>
      <c r="DF1496" s="84"/>
      <c r="DG1496" s="84"/>
      <c r="DH1496" s="84"/>
      <c r="DI1496" s="84"/>
      <c r="DJ1496" s="84"/>
      <c r="DK1496" s="84"/>
      <c r="DL1496" s="84"/>
      <c r="DM1496" s="84"/>
      <c r="DN1496" s="84"/>
      <c r="DO1496" s="84"/>
      <c r="DP1496" s="84"/>
      <c r="DQ1496" s="84"/>
      <c r="DR1496" s="84"/>
      <c r="DS1496" s="84"/>
      <c r="DT1496" s="84"/>
      <c r="DU1496" s="84"/>
      <c r="DV1496" s="84"/>
      <c r="DW1496" s="84"/>
      <c r="DX1496" s="84"/>
      <c r="DY1496" s="84"/>
      <c r="DZ1496" s="84"/>
      <c r="EA1496" s="84"/>
      <c r="EB1496" s="84"/>
      <c r="EC1496" s="84"/>
    </row>
    <row r="1497" spans="1:133" s="76" customFormat="1" ht="17" x14ac:dyDescent="0.2">
      <c r="A1497" s="100" t="str">
        <f>CONCATENATE(E1497," ",F1497)</f>
        <v>Equus sp.</v>
      </c>
      <c r="B1497" s="69" t="s">
        <v>1625</v>
      </c>
      <c r="C1497" s="69" t="s">
        <v>485</v>
      </c>
      <c r="D1497" s="69" t="s">
        <v>2335</v>
      </c>
      <c r="E1497" s="106" t="s">
        <v>10</v>
      </c>
      <c r="F1497" s="106" t="s">
        <v>15</v>
      </c>
      <c r="G1497" s="69">
        <v>998</v>
      </c>
      <c r="H1497" s="63">
        <v>1</v>
      </c>
      <c r="I1497" s="69" t="s">
        <v>323</v>
      </c>
      <c r="J1497" s="63" t="s">
        <v>324</v>
      </c>
      <c r="K1497" s="69" t="s">
        <v>175</v>
      </c>
      <c r="L1497" s="175"/>
      <c r="M1497" s="134"/>
      <c r="N1497" s="105"/>
      <c r="O1497" s="105"/>
      <c r="P1497" s="63"/>
      <c r="Q1497" s="69" t="s">
        <v>207</v>
      </c>
      <c r="R1497" s="69" t="s">
        <v>2363</v>
      </c>
      <c r="S1497" s="69"/>
      <c r="T1497" s="63" t="s">
        <v>166</v>
      </c>
      <c r="U1497" s="63" t="s">
        <v>13</v>
      </c>
      <c r="V1497" s="63"/>
      <c r="W1497" s="63"/>
      <c r="X1497" s="119">
        <v>31.7</v>
      </c>
      <c r="Y1497" s="119">
        <v>20.350000000000001</v>
      </c>
      <c r="Z1497" s="69"/>
      <c r="AA1497" s="180"/>
      <c r="AB1497" s="98"/>
      <c r="AC1497" s="69"/>
      <c r="AD1497" s="69"/>
      <c r="AE1497" s="63"/>
      <c r="AF1497" s="63"/>
      <c r="BK1497" s="10"/>
      <c r="BL1497" s="10"/>
      <c r="BM1497" s="10"/>
      <c r="BN1497" s="10"/>
      <c r="BO1497" s="10"/>
      <c r="BP1497" s="10"/>
      <c r="BQ1497" s="10"/>
      <c r="BR1497" s="10"/>
      <c r="BS1497" s="10"/>
      <c r="BT1497" s="10"/>
      <c r="BU1497" s="10"/>
      <c r="BV1497" s="10"/>
      <c r="BW1497" s="10"/>
      <c r="BX1497" s="10"/>
      <c r="BY1497" s="10"/>
      <c r="BZ1497" s="10"/>
      <c r="CA1497" s="10"/>
      <c r="CB1497" s="10"/>
      <c r="CC1497" s="10"/>
      <c r="CD1497" s="10"/>
      <c r="CE1497" s="10"/>
      <c r="CF1497" s="10"/>
      <c r="CG1497" s="10"/>
      <c r="CH1497" s="10"/>
      <c r="CI1497" s="10"/>
      <c r="CJ1497" s="10"/>
      <c r="CK1497" s="10"/>
      <c r="CL1497" s="10"/>
      <c r="CM1497" s="10"/>
      <c r="CN1497" s="10"/>
      <c r="CO1497" s="10"/>
      <c r="CP1497" s="10"/>
      <c r="CQ1497" s="10"/>
      <c r="CR1497" s="10"/>
      <c r="CS1497" s="10"/>
      <c r="CT1497" s="10"/>
      <c r="CU1497" s="10"/>
      <c r="CV1497" s="10"/>
      <c r="CW1497" s="10"/>
      <c r="CX1497" s="10"/>
      <c r="CY1497" s="10"/>
      <c r="CZ1497" s="10"/>
      <c r="DA1497" s="10"/>
      <c r="DB1497" s="10"/>
      <c r="DC1497" s="10"/>
      <c r="DD1497" s="10"/>
      <c r="DE1497" s="10"/>
      <c r="DF1497" s="10"/>
      <c r="DG1497" s="10"/>
      <c r="DH1497" s="10"/>
      <c r="DI1497" s="10"/>
      <c r="DJ1497" s="10"/>
      <c r="DK1497" s="10"/>
      <c r="DL1497" s="10"/>
      <c r="DM1497" s="10"/>
      <c r="DN1497" s="10"/>
      <c r="DO1497" s="10"/>
      <c r="DP1497" s="10"/>
      <c r="DQ1497" s="10"/>
      <c r="DR1497" s="10"/>
      <c r="DS1497" s="10"/>
      <c r="DT1497" s="10"/>
      <c r="DU1497" s="10"/>
      <c r="DV1497" s="10"/>
      <c r="DW1497" s="10"/>
      <c r="DX1497" s="10"/>
      <c r="DY1497" s="10"/>
      <c r="DZ1497" s="10"/>
      <c r="EA1497" s="10"/>
      <c r="EB1497" s="10"/>
      <c r="EC1497" s="10"/>
    </row>
    <row r="1498" spans="1:133" s="76" customFormat="1" ht="17" x14ac:dyDescent="0.2">
      <c r="A1498" s="100" t="str">
        <f>CONCATENATE(E1498," ",F1498)</f>
        <v>Equus sp.</v>
      </c>
      <c r="B1498" s="9"/>
      <c r="C1498" s="69" t="s">
        <v>485</v>
      </c>
      <c r="D1498" s="69" t="s">
        <v>2335</v>
      </c>
      <c r="E1498" s="2" t="s">
        <v>10</v>
      </c>
      <c r="F1498" s="2" t="s">
        <v>15</v>
      </c>
      <c r="G1498" s="9">
        <v>999</v>
      </c>
      <c r="H1498" s="8">
        <v>-999</v>
      </c>
      <c r="I1498" s="9"/>
      <c r="J1498" s="8"/>
      <c r="K1498" s="69" t="s">
        <v>175</v>
      </c>
      <c r="L1498" s="175"/>
      <c r="M1498" s="134"/>
      <c r="N1498" s="105"/>
      <c r="O1498" s="105"/>
      <c r="P1498" s="63"/>
      <c r="Q1498" s="69" t="s">
        <v>16</v>
      </c>
      <c r="R1498" s="69" t="s">
        <v>1271</v>
      </c>
      <c r="S1498" s="69"/>
      <c r="T1498" s="63"/>
      <c r="U1498" s="63" t="s">
        <v>13</v>
      </c>
      <c r="V1498" s="63"/>
      <c r="W1498" s="63"/>
      <c r="X1498" s="119">
        <v>28.47</v>
      </c>
      <c r="Y1498" s="119">
        <v>17.2</v>
      </c>
      <c r="Z1498" s="69"/>
      <c r="AA1498" s="179"/>
      <c r="AB1498" s="98"/>
      <c r="AC1498" s="9"/>
      <c r="AD1498" s="9" t="s">
        <v>473</v>
      </c>
      <c r="AE1498" s="63"/>
      <c r="AF1498" s="63"/>
      <c r="EA1498" s="10"/>
      <c r="EB1498" s="10"/>
      <c r="EC1498" s="10"/>
    </row>
    <row r="1499" spans="1:133" s="76" customFormat="1" ht="17" x14ac:dyDescent="0.2">
      <c r="A1499" s="100" t="str">
        <f>CONCATENATE(E1499," ",F1499)</f>
        <v>Equus sp.</v>
      </c>
      <c r="B1499" s="9" t="s">
        <v>305</v>
      </c>
      <c r="C1499" s="69" t="s">
        <v>485</v>
      </c>
      <c r="D1499" s="69" t="s">
        <v>2335</v>
      </c>
      <c r="E1499" s="2" t="s">
        <v>10</v>
      </c>
      <c r="F1499" s="2" t="s">
        <v>15</v>
      </c>
      <c r="G1499" s="9">
        <v>2271</v>
      </c>
      <c r="H1499" s="8">
        <v>-999</v>
      </c>
      <c r="I1499" s="9" t="s">
        <v>1205</v>
      </c>
      <c r="J1499" s="8" t="s">
        <v>396</v>
      </c>
      <c r="K1499" s="69" t="s">
        <v>175</v>
      </c>
      <c r="L1499" s="175"/>
      <c r="M1499" s="134"/>
      <c r="N1499" s="105"/>
      <c r="O1499" s="105"/>
      <c r="P1499" s="63"/>
      <c r="Q1499" s="69" t="s">
        <v>36</v>
      </c>
      <c r="R1499" s="69" t="s">
        <v>1380</v>
      </c>
      <c r="S1499" s="69"/>
      <c r="T1499" s="63"/>
      <c r="U1499" s="63" t="s">
        <v>13</v>
      </c>
      <c r="V1499" s="63"/>
      <c r="W1499" s="63"/>
      <c r="X1499" s="119">
        <v>30.17</v>
      </c>
      <c r="Y1499" s="119">
        <v>19.53</v>
      </c>
      <c r="Z1499" s="69"/>
      <c r="AA1499" s="179"/>
      <c r="AB1499" s="98"/>
      <c r="AC1499" s="9"/>
      <c r="AD1499" s="9" t="s">
        <v>454</v>
      </c>
      <c r="AE1499" s="63"/>
      <c r="AF1499" s="63"/>
      <c r="BK1499" s="10"/>
      <c r="BL1499" s="10"/>
      <c r="BM1499" s="10"/>
      <c r="BN1499" s="10"/>
      <c r="BO1499" s="10"/>
      <c r="BP1499" s="10"/>
      <c r="BQ1499" s="10"/>
      <c r="BR1499" s="10"/>
      <c r="BS1499" s="10"/>
      <c r="BT1499" s="10"/>
      <c r="BU1499" s="10"/>
      <c r="BV1499" s="10"/>
      <c r="BW1499" s="10"/>
      <c r="BX1499" s="10"/>
      <c r="BY1499" s="10"/>
      <c r="BZ1499" s="10"/>
      <c r="CA1499" s="10"/>
      <c r="CB1499" s="10"/>
      <c r="CC1499" s="10"/>
      <c r="CD1499" s="10"/>
      <c r="CE1499" s="10"/>
      <c r="CF1499" s="10"/>
      <c r="CG1499" s="10"/>
      <c r="CH1499" s="10"/>
      <c r="CI1499" s="10"/>
      <c r="CJ1499" s="10"/>
      <c r="CK1499" s="10"/>
      <c r="CL1499" s="10"/>
      <c r="CM1499" s="10"/>
      <c r="CN1499" s="10"/>
      <c r="CO1499" s="10"/>
      <c r="CP1499" s="10"/>
      <c r="CQ1499" s="10"/>
      <c r="CR1499" s="10"/>
      <c r="CS1499" s="10"/>
      <c r="CT1499" s="10"/>
      <c r="CU1499" s="10"/>
      <c r="CV1499" s="10"/>
      <c r="CW1499" s="10"/>
      <c r="CX1499" s="10"/>
      <c r="CY1499" s="10"/>
      <c r="CZ1499" s="10"/>
      <c r="DA1499" s="10"/>
      <c r="DB1499" s="10"/>
      <c r="DC1499" s="10"/>
      <c r="DD1499" s="10"/>
      <c r="DE1499" s="10"/>
      <c r="DF1499" s="10"/>
      <c r="DG1499" s="10"/>
      <c r="DH1499" s="10"/>
      <c r="DI1499" s="10"/>
      <c r="DJ1499" s="10"/>
      <c r="DK1499" s="10"/>
      <c r="DL1499" s="10"/>
      <c r="DM1499" s="10"/>
      <c r="DN1499" s="10"/>
      <c r="DO1499" s="10"/>
      <c r="DP1499" s="10"/>
      <c r="DQ1499" s="10"/>
      <c r="DR1499" s="10"/>
      <c r="DS1499" s="10"/>
      <c r="DT1499" s="10"/>
      <c r="DU1499" s="10"/>
      <c r="DV1499" s="10"/>
      <c r="DW1499" s="10"/>
      <c r="DX1499" s="10"/>
      <c r="DY1499" s="10"/>
      <c r="DZ1499" s="10"/>
      <c r="EA1499" s="10"/>
      <c r="EB1499" s="10"/>
      <c r="EC1499" s="10"/>
    </row>
    <row r="1500" spans="1:133" s="76" customFormat="1" ht="17" x14ac:dyDescent="0.2">
      <c r="A1500" s="100" t="str">
        <f>CONCATENATE(E1500," ",F1500)</f>
        <v>Equus sp.</v>
      </c>
      <c r="B1500" s="9" t="s">
        <v>305</v>
      </c>
      <c r="C1500" s="69" t="s">
        <v>485</v>
      </c>
      <c r="D1500" s="69" t="s">
        <v>2335</v>
      </c>
      <c r="E1500" s="2" t="s">
        <v>10</v>
      </c>
      <c r="F1500" s="2" t="s">
        <v>15</v>
      </c>
      <c r="G1500" s="9">
        <v>2271</v>
      </c>
      <c r="H1500" s="8">
        <v>-999</v>
      </c>
      <c r="I1500" s="9" t="s">
        <v>1205</v>
      </c>
      <c r="J1500" s="8" t="s">
        <v>396</v>
      </c>
      <c r="K1500" s="69" t="s">
        <v>175</v>
      </c>
      <c r="L1500" s="175"/>
      <c r="M1500" s="134"/>
      <c r="N1500" s="105"/>
      <c r="O1500" s="105"/>
      <c r="P1500" s="63"/>
      <c r="Q1500" s="69" t="s">
        <v>38</v>
      </c>
      <c r="R1500" s="69" t="s">
        <v>2383</v>
      </c>
      <c r="S1500" s="69"/>
      <c r="T1500" s="63"/>
      <c r="U1500" s="63" t="s">
        <v>13</v>
      </c>
      <c r="V1500" s="63"/>
      <c r="W1500" s="63"/>
      <c r="X1500" s="119">
        <v>30.2</v>
      </c>
      <c r="Y1500" s="119">
        <v>13.45</v>
      </c>
      <c r="Z1500" s="69"/>
      <c r="AA1500" s="179"/>
      <c r="AB1500" s="98"/>
      <c r="AC1500" s="9"/>
      <c r="AD1500" s="9"/>
      <c r="AE1500" s="63"/>
      <c r="AF1500" s="63"/>
      <c r="BK1500" s="10"/>
      <c r="BL1500" s="10"/>
      <c r="BM1500" s="10"/>
      <c r="BN1500" s="10"/>
      <c r="BO1500" s="10"/>
      <c r="BP1500" s="10"/>
      <c r="BQ1500" s="10"/>
      <c r="BR1500" s="10"/>
      <c r="BS1500" s="10"/>
      <c r="BT1500" s="10"/>
      <c r="BU1500" s="10"/>
      <c r="BV1500" s="10"/>
      <c r="BW1500" s="10"/>
      <c r="BX1500" s="10"/>
      <c r="BY1500" s="10"/>
      <c r="BZ1500" s="10"/>
      <c r="CA1500" s="10"/>
      <c r="CB1500" s="10"/>
      <c r="CC1500" s="10"/>
      <c r="CD1500" s="10"/>
      <c r="CE1500" s="10"/>
      <c r="CF1500" s="10"/>
      <c r="CG1500" s="10"/>
      <c r="CH1500" s="10"/>
      <c r="CI1500" s="10"/>
      <c r="CJ1500" s="10"/>
      <c r="CK1500" s="10"/>
      <c r="CL1500" s="10"/>
      <c r="CM1500" s="10"/>
      <c r="CN1500" s="10"/>
      <c r="CO1500" s="10"/>
      <c r="CP1500" s="10"/>
      <c r="CQ1500" s="10"/>
      <c r="CR1500" s="10"/>
      <c r="CS1500" s="10"/>
      <c r="CT1500" s="10"/>
      <c r="CU1500" s="10"/>
      <c r="CV1500" s="10"/>
      <c r="CW1500" s="10"/>
      <c r="CX1500" s="10"/>
      <c r="CY1500" s="10"/>
      <c r="CZ1500" s="10"/>
      <c r="DA1500" s="10"/>
      <c r="DB1500" s="10"/>
      <c r="DC1500" s="10"/>
      <c r="DD1500" s="10"/>
      <c r="DE1500" s="10"/>
      <c r="DF1500" s="10"/>
      <c r="DG1500" s="10"/>
      <c r="DH1500" s="10"/>
      <c r="DI1500" s="10"/>
      <c r="DJ1500" s="10"/>
      <c r="DK1500" s="10"/>
      <c r="DL1500" s="10"/>
      <c r="DM1500" s="10"/>
      <c r="DN1500" s="10"/>
      <c r="DO1500" s="10"/>
      <c r="DP1500" s="10"/>
      <c r="DQ1500" s="10"/>
      <c r="DR1500" s="10"/>
      <c r="DS1500" s="10"/>
      <c r="DT1500" s="10"/>
      <c r="DU1500" s="10"/>
      <c r="DV1500" s="10"/>
      <c r="DW1500" s="10"/>
      <c r="DX1500" s="10"/>
      <c r="DY1500" s="10"/>
      <c r="DZ1500" s="10"/>
      <c r="EA1500" s="10"/>
      <c r="EB1500" s="10"/>
      <c r="EC1500" s="10"/>
    </row>
    <row r="1501" spans="1:133" s="76" customFormat="1" ht="17" x14ac:dyDescent="0.2">
      <c r="A1501" s="100" t="str">
        <f>CONCATENATE(E1501," ",F1501)</f>
        <v>Equus sp.</v>
      </c>
      <c r="B1501" s="9" t="s">
        <v>305</v>
      </c>
      <c r="C1501" s="69" t="s">
        <v>485</v>
      </c>
      <c r="D1501" s="69" t="s">
        <v>2335</v>
      </c>
      <c r="E1501" s="2" t="s">
        <v>10</v>
      </c>
      <c r="F1501" s="2" t="s">
        <v>15</v>
      </c>
      <c r="G1501" s="9">
        <v>2271</v>
      </c>
      <c r="H1501" s="8">
        <v>-999</v>
      </c>
      <c r="I1501" s="9" t="s">
        <v>1205</v>
      </c>
      <c r="J1501" s="8" t="s">
        <v>396</v>
      </c>
      <c r="K1501" s="69" t="s">
        <v>175</v>
      </c>
      <c r="L1501" s="175"/>
      <c r="M1501" s="134"/>
      <c r="N1501" s="105"/>
      <c r="O1501" s="105"/>
      <c r="P1501" s="63"/>
      <c r="Q1501" s="69" t="s">
        <v>98</v>
      </c>
      <c r="R1501" s="69" t="s">
        <v>2383</v>
      </c>
      <c r="S1501" s="69"/>
      <c r="T1501" s="63"/>
      <c r="U1501" s="63" t="s">
        <v>13</v>
      </c>
      <c r="V1501" s="63"/>
      <c r="W1501" s="63"/>
      <c r="X1501" s="119">
        <v>32.21</v>
      </c>
      <c r="Y1501" s="119">
        <v>15.28</v>
      </c>
      <c r="Z1501" s="69"/>
      <c r="AA1501" s="179"/>
      <c r="AB1501" s="98"/>
      <c r="AC1501" s="9"/>
      <c r="AD1501" s="9"/>
      <c r="AE1501" s="63"/>
      <c r="AF1501" s="63"/>
      <c r="BK1501" s="10"/>
      <c r="BL1501" s="10"/>
      <c r="BM1501" s="10"/>
      <c r="BN1501" s="10"/>
      <c r="BO1501" s="10"/>
      <c r="BP1501" s="10"/>
      <c r="BQ1501" s="10"/>
      <c r="BR1501" s="10"/>
      <c r="BS1501" s="10"/>
      <c r="BT1501" s="10"/>
      <c r="BU1501" s="10"/>
      <c r="BV1501" s="10"/>
      <c r="BW1501" s="10"/>
      <c r="BX1501" s="10"/>
      <c r="BY1501" s="10"/>
      <c r="BZ1501" s="10"/>
      <c r="CA1501" s="10"/>
      <c r="CB1501" s="10"/>
      <c r="CC1501" s="10"/>
      <c r="CD1501" s="10"/>
      <c r="CE1501" s="10"/>
      <c r="CF1501" s="10"/>
      <c r="CG1501" s="10"/>
      <c r="CH1501" s="10"/>
      <c r="CI1501" s="10"/>
      <c r="CJ1501" s="10"/>
      <c r="CK1501" s="10"/>
      <c r="CL1501" s="10"/>
      <c r="CM1501" s="10"/>
      <c r="CN1501" s="10"/>
      <c r="CO1501" s="10"/>
      <c r="CP1501" s="10"/>
      <c r="CQ1501" s="10"/>
      <c r="CR1501" s="10"/>
      <c r="CS1501" s="10"/>
      <c r="CT1501" s="10"/>
      <c r="CU1501" s="10"/>
      <c r="CV1501" s="10"/>
      <c r="CW1501" s="10"/>
      <c r="CX1501" s="10"/>
      <c r="CY1501" s="10"/>
      <c r="CZ1501" s="10"/>
      <c r="DA1501" s="10"/>
      <c r="DB1501" s="10"/>
      <c r="DC1501" s="10"/>
      <c r="DD1501" s="10"/>
      <c r="DE1501" s="10"/>
      <c r="DF1501" s="10"/>
      <c r="DG1501" s="10"/>
      <c r="DH1501" s="10"/>
      <c r="DI1501" s="10"/>
      <c r="DJ1501" s="10"/>
      <c r="DK1501" s="10"/>
      <c r="DL1501" s="10"/>
      <c r="DM1501" s="10"/>
      <c r="DN1501" s="10"/>
      <c r="DO1501" s="10"/>
      <c r="DP1501" s="10"/>
      <c r="DQ1501" s="10"/>
      <c r="DR1501" s="10"/>
      <c r="DS1501" s="10"/>
      <c r="DT1501" s="10"/>
      <c r="DU1501" s="10"/>
      <c r="DV1501" s="10"/>
      <c r="DW1501" s="10"/>
      <c r="DX1501" s="10"/>
      <c r="DY1501" s="10"/>
      <c r="DZ1501" s="10"/>
      <c r="EA1501" s="10"/>
      <c r="EB1501" s="10"/>
      <c r="EC1501" s="10"/>
    </row>
    <row r="1502" spans="1:133" s="76" customFormat="1" ht="17" x14ac:dyDescent="0.2">
      <c r="A1502" s="100" t="str">
        <f>CONCATENATE(E1502," ",F1502)</f>
        <v>Equus sp.</v>
      </c>
      <c r="B1502" s="9" t="s">
        <v>305</v>
      </c>
      <c r="C1502" s="69" t="s">
        <v>485</v>
      </c>
      <c r="D1502" s="69" t="s">
        <v>2335</v>
      </c>
      <c r="E1502" s="2" t="s">
        <v>10</v>
      </c>
      <c r="F1502" s="2" t="s">
        <v>15</v>
      </c>
      <c r="G1502" s="9">
        <v>2351</v>
      </c>
      <c r="H1502" s="8">
        <v>10</v>
      </c>
      <c r="I1502" s="9" t="s">
        <v>1205</v>
      </c>
      <c r="J1502" s="8" t="s">
        <v>396</v>
      </c>
      <c r="K1502" s="69" t="s">
        <v>175</v>
      </c>
      <c r="L1502" s="175"/>
      <c r="M1502" s="134"/>
      <c r="N1502" s="105"/>
      <c r="O1502" s="105"/>
      <c r="P1502" s="63"/>
      <c r="Q1502" s="69" t="s">
        <v>36</v>
      </c>
      <c r="R1502" s="69" t="s">
        <v>1380</v>
      </c>
      <c r="S1502" s="69"/>
      <c r="T1502" s="63" t="s">
        <v>166</v>
      </c>
      <c r="U1502" s="63" t="s">
        <v>13</v>
      </c>
      <c r="V1502" s="63"/>
      <c r="W1502" s="63"/>
      <c r="X1502" s="119">
        <v>30.92</v>
      </c>
      <c r="Y1502" s="119">
        <v>16.66</v>
      </c>
      <c r="Z1502" s="69"/>
      <c r="AA1502" s="179"/>
      <c r="AB1502" s="98"/>
      <c r="AC1502" s="9"/>
      <c r="AD1502" s="9" t="s">
        <v>86</v>
      </c>
      <c r="AE1502" s="63"/>
      <c r="AF1502" s="63"/>
      <c r="BK1502" s="10"/>
      <c r="BL1502" s="10"/>
      <c r="BM1502" s="10"/>
      <c r="BN1502" s="10"/>
      <c r="BO1502" s="10"/>
      <c r="BP1502" s="10"/>
      <c r="BQ1502" s="10"/>
      <c r="BR1502" s="10"/>
      <c r="BS1502" s="10"/>
      <c r="BT1502" s="10"/>
      <c r="BU1502" s="10"/>
      <c r="BV1502" s="10"/>
      <c r="BW1502" s="10"/>
      <c r="BX1502" s="10"/>
      <c r="BY1502" s="10"/>
      <c r="BZ1502" s="10"/>
      <c r="CA1502" s="10"/>
      <c r="CB1502" s="10"/>
      <c r="CC1502" s="10"/>
      <c r="CD1502" s="10"/>
      <c r="CE1502" s="10"/>
      <c r="CF1502" s="10"/>
      <c r="CG1502" s="10"/>
      <c r="CH1502" s="10"/>
      <c r="CI1502" s="10"/>
      <c r="CJ1502" s="10"/>
      <c r="CK1502" s="10"/>
      <c r="CL1502" s="10"/>
      <c r="CM1502" s="10"/>
      <c r="CN1502" s="10"/>
      <c r="CO1502" s="10"/>
      <c r="CP1502" s="10"/>
      <c r="CQ1502" s="10"/>
      <c r="CR1502" s="10"/>
      <c r="CS1502" s="10"/>
      <c r="CT1502" s="10"/>
      <c r="CU1502" s="10"/>
      <c r="CV1502" s="10"/>
      <c r="CW1502" s="10"/>
      <c r="CX1502" s="10"/>
      <c r="CY1502" s="10"/>
      <c r="CZ1502" s="10"/>
      <c r="DA1502" s="10"/>
      <c r="DB1502" s="10"/>
      <c r="DC1502" s="10"/>
      <c r="DD1502" s="10"/>
      <c r="DE1502" s="10"/>
      <c r="DF1502" s="10"/>
      <c r="DG1502" s="10"/>
      <c r="DH1502" s="10"/>
      <c r="DI1502" s="10"/>
      <c r="DJ1502" s="10"/>
      <c r="DK1502" s="10"/>
      <c r="DL1502" s="10"/>
      <c r="DM1502" s="10"/>
      <c r="DN1502" s="10"/>
      <c r="DO1502" s="10"/>
      <c r="DP1502" s="10"/>
      <c r="DQ1502" s="10"/>
      <c r="DR1502" s="10"/>
      <c r="DS1502" s="10"/>
      <c r="DT1502" s="10"/>
      <c r="DU1502" s="10"/>
      <c r="DV1502" s="10"/>
      <c r="DW1502" s="10"/>
      <c r="DX1502" s="10"/>
      <c r="DY1502" s="10"/>
      <c r="DZ1502" s="10"/>
      <c r="EA1502" s="10"/>
      <c r="EB1502" s="10"/>
      <c r="EC1502" s="10"/>
    </row>
    <row r="1503" spans="1:133" s="76" customFormat="1" ht="17" x14ac:dyDescent="0.2">
      <c r="A1503" s="100" t="str">
        <f>CONCATENATE(E1503," ",F1503)</f>
        <v>Equus sp.</v>
      </c>
      <c r="B1503" s="9" t="s">
        <v>305</v>
      </c>
      <c r="C1503" s="69" t="s">
        <v>485</v>
      </c>
      <c r="D1503" s="69" t="s">
        <v>2335</v>
      </c>
      <c r="E1503" s="2" t="s">
        <v>10</v>
      </c>
      <c r="F1503" s="2" t="s">
        <v>15</v>
      </c>
      <c r="G1503" s="9">
        <v>2351</v>
      </c>
      <c r="H1503" s="8">
        <v>11</v>
      </c>
      <c r="I1503" s="9" t="s">
        <v>1205</v>
      </c>
      <c r="J1503" s="8" t="s">
        <v>396</v>
      </c>
      <c r="K1503" s="69" t="s">
        <v>175</v>
      </c>
      <c r="L1503" s="175"/>
      <c r="M1503" s="134"/>
      <c r="N1503" s="105"/>
      <c r="O1503" s="105"/>
      <c r="P1503" s="63"/>
      <c r="Q1503" s="69" t="s">
        <v>36</v>
      </c>
      <c r="R1503" s="69" t="s">
        <v>1380</v>
      </c>
      <c r="S1503" s="69"/>
      <c r="T1503" s="63" t="s">
        <v>166</v>
      </c>
      <c r="U1503" s="63" t="s">
        <v>13</v>
      </c>
      <c r="V1503" s="63"/>
      <c r="W1503" s="63"/>
      <c r="X1503" s="119">
        <v>27.67</v>
      </c>
      <c r="Y1503" s="119">
        <v>17.98</v>
      </c>
      <c r="Z1503" s="69"/>
      <c r="AA1503" s="179"/>
      <c r="AB1503" s="98"/>
      <c r="AC1503" s="9"/>
      <c r="AD1503" s="9" t="s">
        <v>87</v>
      </c>
      <c r="AE1503" s="63"/>
      <c r="AF1503" s="63"/>
      <c r="BK1503" s="10"/>
      <c r="BL1503" s="10"/>
      <c r="BM1503" s="10"/>
      <c r="BN1503" s="10"/>
      <c r="BO1503" s="10"/>
      <c r="BP1503" s="10"/>
      <c r="BQ1503" s="10"/>
      <c r="BR1503" s="10"/>
      <c r="BS1503" s="10"/>
      <c r="BT1503" s="10"/>
      <c r="BU1503" s="10"/>
      <c r="BV1503" s="10"/>
      <c r="BW1503" s="10"/>
      <c r="BX1503" s="10"/>
      <c r="BY1503" s="10"/>
      <c r="BZ1503" s="10"/>
      <c r="CA1503" s="10"/>
      <c r="CB1503" s="10"/>
      <c r="CC1503" s="10"/>
      <c r="CD1503" s="10"/>
      <c r="CE1503" s="10"/>
      <c r="CF1503" s="10"/>
      <c r="CG1503" s="10"/>
      <c r="CH1503" s="10"/>
      <c r="CI1503" s="10"/>
      <c r="CJ1503" s="10"/>
      <c r="CK1503" s="10"/>
      <c r="CL1503" s="10"/>
      <c r="CM1503" s="10"/>
      <c r="CN1503" s="10"/>
      <c r="CO1503" s="10"/>
      <c r="CP1503" s="10"/>
      <c r="CQ1503" s="10"/>
      <c r="CR1503" s="10"/>
      <c r="CS1503" s="10"/>
      <c r="CT1503" s="10"/>
      <c r="CU1503" s="10"/>
      <c r="CV1503" s="10"/>
      <c r="CW1503" s="10"/>
      <c r="CX1503" s="10"/>
      <c r="CY1503" s="10"/>
      <c r="CZ1503" s="10"/>
      <c r="DA1503" s="10"/>
      <c r="DB1503" s="10"/>
      <c r="DC1503" s="10"/>
      <c r="DD1503" s="10"/>
      <c r="DE1503" s="10"/>
      <c r="DF1503" s="10"/>
      <c r="DG1503" s="10"/>
      <c r="DH1503" s="10"/>
      <c r="DI1503" s="10"/>
      <c r="DJ1503" s="10"/>
      <c r="DK1503" s="10"/>
      <c r="DL1503" s="10"/>
      <c r="DM1503" s="10"/>
      <c r="DN1503" s="10"/>
      <c r="DO1503" s="10"/>
      <c r="DP1503" s="10"/>
      <c r="DQ1503" s="10"/>
      <c r="DR1503" s="10"/>
      <c r="DS1503" s="10"/>
      <c r="DT1503" s="10"/>
      <c r="DU1503" s="10"/>
      <c r="DV1503" s="10"/>
      <c r="DW1503" s="10"/>
      <c r="DX1503" s="10"/>
      <c r="DY1503" s="10"/>
      <c r="DZ1503" s="10"/>
      <c r="EA1503" s="10"/>
      <c r="EB1503" s="10"/>
      <c r="EC1503" s="10"/>
    </row>
    <row r="1504" spans="1:133" s="76" customFormat="1" ht="17" x14ac:dyDescent="0.2">
      <c r="A1504" s="100" t="str">
        <f>CONCATENATE(E1504," ",F1504)</f>
        <v>Equus sp.</v>
      </c>
      <c r="B1504" s="9" t="s">
        <v>305</v>
      </c>
      <c r="C1504" s="69" t="s">
        <v>485</v>
      </c>
      <c r="D1504" s="69" t="s">
        <v>2335</v>
      </c>
      <c r="E1504" s="2" t="s">
        <v>10</v>
      </c>
      <c r="F1504" s="2" t="s">
        <v>15</v>
      </c>
      <c r="G1504" s="9">
        <v>2351</v>
      </c>
      <c r="H1504" s="8">
        <v>12</v>
      </c>
      <c r="I1504" s="9" t="s">
        <v>1205</v>
      </c>
      <c r="J1504" s="8" t="s">
        <v>396</v>
      </c>
      <c r="K1504" s="69" t="s">
        <v>175</v>
      </c>
      <c r="L1504" s="175"/>
      <c r="M1504" s="134"/>
      <c r="N1504" s="105"/>
      <c r="O1504" s="105"/>
      <c r="P1504" s="63"/>
      <c r="Q1504" s="69" t="s">
        <v>36</v>
      </c>
      <c r="R1504" s="69" t="s">
        <v>1380</v>
      </c>
      <c r="S1504" s="69"/>
      <c r="T1504" s="63" t="s">
        <v>166</v>
      </c>
      <c r="U1504" s="63" t="s">
        <v>13</v>
      </c>
      <c r="V1504" s="63"/>
      <c r="W1504" s="63"/>
      <c r="X1504" s="119">
        <v>33</v>
      </c>
      <c r="Y1504" s="119">
        <v>18.61</v>
      </c>
      <c r="Z1504" s="69"/>
      <c r="AA1504" s="179"/>
      <c r="AB1504" s="98"/>
      <c r="AC1504" s="9"/>
      <c r="AD1504" s="9" t="s">
        <v>87</v>
      </c>
      <c r="AE1504" s="63"/>
      <c r="AF1504" s="63"/>
      <c r="EA1504" s="10"/>
      <c r="EB1504" s="10"/>
      <c r="EC1504" s="10"/>
    </row>
    <row r="1505" spans="1:133" s="76" customFormat="1" ht="17" x14ac:dyDescent="0.2">
      <c r="A1505" s="100" t="str">
        <f>CONCATENATE(E1505," ",F1505)</f>
        <v>Equus sp.</v>
      </c>
      <c r="B1505" s="9" t="s">
        <v>305</v>
      </c>
      <c r="C1505" s="69" t="s">
        <v>485</v>
      </c>
      <c r="D1505" s="69" t="s">
        <v>2335</v>
      </c>
      <c r="E1505" s="2" t="s">
        <v>10</v>
      </c>
      <c r="F1505" s="2" t="s">
        <v>15</v>
      </c>
      <c r="G1505" s="9">
        <v>2351</v>
      </c>
      <c r="H1505" s="8">
        <v>13</v>
      </c>
      <c r="I1505" s="9" t="s">
        <v>1205</v>
      </c>
      <c r="J1505" s="8" t="s">
        <v>396</v>
      </c>
      <c r="K1505" s="69" t="s">
        <v>175</v>
      </c>
      <c r="L1505" s="175"/>
      <c r="M1505" s="134"/>
      <c r="N1505" s="105"/>
      <c r="O1505" s="105"/>
      <c r="P1505" s="63"/>
      <c r="Q1505" s="69" t="s">
        <v>36</v>
      </c>
      <c r="R1505" s="69" t="s">
        <v>1380</v>
      </c>
      <c r="S1505" s="69"/>
      <c r="T1505" s="63" t="s">
        <v>166</v>
      </c>
      <c r="U1505" s="63" t="s">
        <v>13</v>
      </c>
      <c r="V1505" s="63"/>
      <c r="W1505" s="63"/>
      <c r="X1505" s="119">
        <v>28.61</v>
      </c>
      <c r="Y1505" s="119">
        <v>18.600000000000001</v>
      </c>
      <c r="Z1505" s="69"/>
      <c r="AA1505" s="179"/>
      <c r="AB1505" s="98"/>
      <c r="AC1505" s="9"/>
      <c r="AD1505" s="9" t="s">
        <v>87</v>
      </c>
      <c r="AE1505" s="63"/>
      <c r="AF1505" s="63"/>
      <c r="BK1505" s="10"/>
      <c r="BL1505" s="10"/>
      <c r="BM1505" s="10"/>
      <c r="BN1505" s="10"/>
      <c r="BO1505" s="10"/>
      <c r="BP1505" s="10"/>
      <c r="BQ1505" s="10"/>
      <c r="BR1505" s="10"/>
      <c r="BS1505" s="10"/>
      <c r="BT1505" s="10"/>
      <c r="BU1505" s="10"/>
      <c r="BV1505" s="10"/>
      <c r="BW1505" s="10"/>
      <c r="BX1505" s="10"/>
      <c r="BY1505" s="10"/>
      <c r="BZ1505" s="10"/>
      <c r="CA1505" s="10"/>
      <c r="CB1505" s="10"/>
      <c r="CC1505" s="10"/>
      <c r="CD1505" s="10"/>
      <c r="CE1505" s="10"/>
      <c r="CF1505" s="10"/>
      <c r="CG1505" s="10"/>
      <c r="CH1505" s="10"/>
      <c r="CI1505" s="10"/>
      <c r="CJ1505" s="10"/>
      <c r="CK1505" s="10"/>
      <c r="CL1505" s="10"/>
      <c r="CM1505" s="10"/>
      <c r="CN1505" s="10"/>
      <c r="CO1505" s="10"/>
      <c r="CP1505" s="10"/>
      <c r="CQ1505" s="10"/>
      <c r="CR1505" s="10"/>
      <c r="CS1505" s="10"/>
      <c r="CT1505" s="10"/>
      <c r="CU1505" s="10"/>
      <c r="CV1505" s="10"/>
      <c r="CW1505" s="10"/>
      <c r="CX1505" s="10"/>
      <c r="CY1505" s="10"/>
      <c r="CZ1505" s="10"/>
      <c r="DA1505" s="10"/>
      <c r="DB1505" s="10"/>
      <c r="DC1505" s="10"/>
      <c r="DD1505" s="10"/>
      <c r="DE1505" s="10"/>
      <c r="DF1505" s="10"/>
      <c r="DG1505" s="10"/>
      <c r="DH1505" s="10"/>
      <c r="DI1505" s="10"/>
      <c r="DJ1505" s="10"/>
      <c r="DK1505" s="10"/>
      <c r="DL1505" s="10"/>
      <c r="DM1505" s="10"/>
      <c r="DN1505" s="10"/>
      <c r="DO1505" s="10"/>
      <c r="DP1505" s="10"/>
      <c r="DQ1505" s="10"/>
      <c r="DR1505" s="10"/>
      <c r="DS1505" s="10"/>
      <c r="DT1505" s="10"/>
      <c r="DU1505" s="10"/>
      <c r="DV1505" s="10"/>
      <c r="DW1505" s="10"/>
      <c r="DX1505" s="10"/>
      <c r="DY1505" s="10"/>
      <c r="DZ1505" s="10"/>
      <c r="EA1505" s="10"/>
      <c r="EB1505" s="10"/>
      <c r="EC1505" s="10"/>
    </row>
    <row r="1506" spans="1:133" s="76" customFormat="1" ht="17" x14ac:dyDescent="0.2">
      <c r="A1506" s="100" t="str">
        <f>CONCATENATE(E1506," ",F1506)</f>
        <v>Equus sp.</v>
      </c>
      <c r="B1506" s="9" t="s">
        <v>305</v>
      </c>
      <c r="C1506" s="69" t="s">
        <v>485</v>
      </c>
      <c r="D1506" s="69" t="s">
        <v>2335</v>
      </c>
      <c r="E1506" s="2" t="s">
        <v>10</v>
      </c>
      <c r="F1506" s="2" t="s">
        <v>15</v>
      </c>
      <c r="G1506" s="9">
        <v>2351</v>
      </c>
      <c r="H1506" s="8">
        <v>15</v>
      </c>
      <c r="I1506" s="9" t="s">
        <v>1205</v>
      </c>
      <c r="J1506" s="8" t="s">
        <v>396</v>
      </c>
      <c r="K1506" s="69" t="s">
        <v>175</v>
      </c>
      <c r="L1506" s="175"/>
      <c r="M1506" s="134"/>
      <c r="N1506" s="105"/>
      <c r="O1506" s="105"/>
      <c r="P1506" s="63"/>
      <c r="Q1506" s="69" t="s">
        <v>36</v>
      </c>
      <c r="R1506" s="69" t="s">
        <v>1380</v>
      </c>
      <c r="S1506" s="69"/>
      <c r="T1506" s="63" t="s">
        <v>166</v>
      </c>
      <c r="U1506" s="63" t="s">
        <v>13</v>
      </c>
      <c r="V1506" s="63"/>
      <c r="W1506" s="63"/>
      <c r="X1506" s="119">
        <v>26.41</v>
      </c>
      <c r="Y1506" s="119">
        <v>18.77</v>
      </c>
      <c r="Z1506" s="69"/>
      <c r="AA1506" s="179"/>
      <c r="AB1506" s="98"/>
      <c r="AC1506" s="9"/>
      <c r="AD1506" s="9" t="s">
        <v>86</v>
      </c>
      <c r="AE1506" s="63"/>
      <c r="AF1506" s="63"/>
      <c r="EA1506" s="10"/>
      <c r="EB1506" s="10"/>
      <c r="EC1506" s="10"/>
    </row>
    <row r="1507" spans="1:133" s="76" customFormat="1" ht="17" x14ac:dyDescent="0.2">
      <c r="A1507" s="100" t="str">
        <f>CONCATENATE(E1507," ",F1507)</f>
        <v>Equus sp.</v>
      </c>
      <c r="B1507" s="9" t="s">
        <v>305</v>
      </c>
      <c r="C1507" s="69" t="s">
        <v>485</v>
      </c>
      <c r="D1507" s="69" t="s">
        <v>2335</v>
      </c>
      <c r="E1507" s="2" t="s">
        <v>10</v>
      </c>
      <c r="F1507" s="2" t="s">
        <v>15</v>
      </c>
      <c r="G1507" s="9">
        <v>2351</v>
      </c>
      <c r="H1507" s="8">
        <v>16</v>
      </c>
      <c r="I1507" s="9" t="s">
        <v>1205</v>
      </c>
      <c r="J1507" s="8" t="s">
        <v>396</v>
      </c>
      <c r="K1507" s="69" t="s">
        <v>175</v>
      </c>
      <c r="L1507" s="175"/>
      <c r="M1507" s="134"/>
      <c r="N1507" s="105"/>
      <c r="O1507" s="105"/>
      <c r="P1507" s="63"/>
      <c r="Q1507" s="69" t="s">
        <v>36</v>
      </c>
      <c r="R1507" s="69" t="s">
        <v>1380</v>
      </c>
      <c r="S1507" s="69"/>
      <c r="T1507" s="63" t="s">
        <v>166</v>
      </c>
      <c r="U1507" s="63" t="s">
        <v>13</v>
      </c>
      <c r="V1507" s="63"/>
      <c r="W1507" s="63"/>
      <c r="X1507" s="119">
        <v>28.44</v>
      </c>
      <c r="Y1507" s="119">
        <v>18.78</v>
      </c>
      <c r="Z1507" s="69"/>
      <c r="AA1507" s="179"/>
      <c r="AB1507" s="98"/>
      <c r="AC1507" s="9"/>
      <c r="AD1507" s="9" t="s">
        <v>87</v>
      </c>
      <c r="AE1507" s="63"/>
      <c r="AF1507" s="63"/>
      <c r="EA1507" s="10"/>
      <c r="EB1507" s="10"/>
      <c r="EC1507" s="10"/>
    </row>
    <row r="1508" spans="1:133" s="76" customFormat="1" ht="17" x14ac:dyDescent="0.2">
      <c r="A1508" s="100" t="str">
        <f>CONCATENATE(E1508," ",F1508)</f>
        <v>Equus sp.</v>
      </c>
      <c r="B1508" s="9" t="s">
        <v>305</v>
      </c>
      <c r="C1508" s="69" t="s">
        <v>485</v>
      </c>
      <c r="D1508" s="69" t="s">
        <v>2335</v>
      </c>
      <c r="E1508" s="2" t="s">
        <v>10</v>
      </c>
      <c r="F1508" s="2" t="s">
        <v>15</v>
      </c>
      <c r="G1508" s="9">
        <v>2351</v>
      </c>
      <c r="H1508" s="8">
        <v>19</v>
      </c>
      <c r="I1508" s="9" t="s">
        <v>1205</v>
      </c>
      <c r="J1508" s="8" t="s">
        <v>396</v>
      </c>
      <c r="K1508" s="69" t="s">
        <v>175</v>
      </c>
      <c r="L1508" s="175"/>
      <c r="M1508" s="134"/>
      <c r="N1508" s="105"/>
      <c r="O1508" s="105"/>
      <c r="P1508" s="63"/>
      <c r="Q1508" s="69" t="s">
        <v>36</v>
      </c>
      <c r="R1508" s="69" t="s">
        <v>1380</v>
      </c>
      <c r="S1508" s="69"/>
      <c r="T1508" s="63" t="s">
        <v>166</v>
      </c>
      <c r="U1508" s="63" t="s">
        <v>13</v>
      </c>
      <c r="V1508" s="63"/>
      <c r="W1508" s="63"/>
      <c r="X1508" s="119">
        <v>28.58</v>
      </c>
      <c r="Y1508" s="119">
        <v>21.2</v>
      </c>
      <c r="Z1508" s="69"/>
      <c r="AA1508" s="179"/>
      <c r="AB1508" s="98"/>
      <c r="AC1508" s="9"/>
      <c r="AD1508" s="9" t="s">
        <v>87</v>
      </c>
      <c r="AE1508" s="63"/>
      <c r="AF1508" s="63"/>
      <c r="EA1508" s="10"/>
      <c r="EB1508" s="10"/>
      <c r="EC1508" s="10"/>
    </row>
    <row r="1509" spans="1:133" s="76" customFormat="1" ht="17" x14ac:dyDescent="0.2">
      <c r="A1509" s="100" t="str">
        <f>CONCATENATE(E1509," ",F1509)</f>
        <v>Equus sp.</v>
      </c>
      <c r="B1509" s="9" t="s">
        <v>305</v>
      </c>
      <c r="C1509" s="69" t="s">
        <v>485</v>
      </c>
      <c r="D1509" s="69" t="s">
        <v>2335</v>
      </c>
      <c r="E1509" s="2" t="s">
        <v>10</v>
      </c>
      <c r="F1509" s="2" t="s">
        <v>15</v>
      </c>
      <c r="G1509" s="9">
        <v>2351</v>
      </c>
      <c r="H1509" s="8">
        <v>20</v>
      </c>
      <c r="I1509" s="9" t="s">
        <v>1205</v>
      </c>
      <c r="J1509" s="8" t="s">
        <v>396</v>
      </c>
      <c r="K1509" s="69" t="s">
        <v>175</v>
      </c>
      <c r="L1509" s="175"/>
      <c r="M1509" s="134"/>
      <c r="N1509" s="105"/>
      <c r="O1509" s="105"/>
      <c r="P1509" s="63"/>
      <c r="Q1509" s="69" t="s">
        <v>36</v>
      </c>
      <c r="R1509" s="69" t="s">
        <v>1380</v>
      </c>
      <c r="S1509" s="69"/>
      <c r="T1509" s="63" t="s">
        <v>166</v>
      </c>
      <c r="U1509" s="63" t="s">
        <v>13</v>
      </c>
      <c r="V1509" s="63"/>
      <c r="W1509" s="63"/>
      <c r="X1509" s="119">
        <v>33.049999999999997</v>
      </c>
      <c r="Y1509" s="119">
        <v>21.24</v>
      </c>
      <c r="Z1509" s="69"/>
      <c r="AA1509" s="179"/>
      <c r="AB1509" s="98"/>
      <c r="AC1509" s="9"/>
      <c r="AD1509" s="9" t="s">
        <v>87</v>
      </c>
      <c r="AE1509" s="63"/>
      <c r="AF1509" s="63"/>
      <c r="EA1509" s="10"/>
      <c r="EB1509" s="10"/>
      <c r="EC1509" s="10"/>
    </row>
    <row r="1510" spans="1:133" s="76" customFormat="1" ht="17" x14ac:dyDescent="0.2">
      <c r="A1510" s="100" t="str">
        <f>CONCATENATE(E1510," ",F1510)</f>
        <v>Equus sp.</v>
      </c>
      <c r="B1510" s="9" t="s">
        <v>305</v>
      </c>
      <c r="C1510" s="69" t="s">
        <v>485</v>
      </c>
      <c r="D1510" s="69" t="s">
        <v>2335</v>
      </c>
      <c r="E1510" s="2" t="s">
        <v>10</v>
      </c>
      <c r="F1510" s="2" t="s">
        <v>15</v>
      </c>
      <c r="G1510" s="9">
        <v>2351</v>
      </c>
      <c r="H1510" s="8">
        <v>5</v>
      </c>
      <c r="I1510" s="9" t="s">
        <v>1205</v>
      </c>
      <c r="J1510" s="8" t="s">
        <v>396</v>
      </c>
      <c r="K1510" s="69" t="s">
        <v>175</v>
      </c>
      <c r="L1510" s="175"/>
      <c r="M1510" s="134"/>
      <c r="N1510" s="105"/>
      <c r="O1510" s="105"/>
      <c r="P1510" s="63"/>
      <c r="Q1510" s="69" t="s">
        <v>24</v>
      </c>
      <c r="R1510" s="69" t="s">
        <v>2379</v>
      </c>
      <c r="S1510" s="69"/>
      <c r="T1510" s="63" t="s">
        <v>166</v>
      </c>
      <c r="U1510" s="63" t="s">
        <v>13</v>
      </c>
      <c r="V1510" s="63"/>
      <c r="W1510" s="63"/>
      <c r="X1510" s="119">
        <v>30.84</v>
      </c>
      <c r="Y1510" s="119">
        <v>13.44</v>
      </c>
      <c r="Z1510" s="69"/>
      <c r="AA1510" s="179"/>
      <c r="AB1510" s="98"/>
      <c r="AC1510" s="9"/>
      <c r="AD1510" s="9"/>
      <c r="AE1510" s="63"/>
      <c r="AF1510" s="63"/>
      <c r="EA1510" s="10"/>
      <c r="EB1510" s="10"/>
      <c r="EC1510" s="10"/>
    </row>
    <row r="1511" spans="1:133" s="76" customFormat="1" ht="17" x14ac:dyDescent="0.2">
      <c r="A1511" s="100" t="str">
        <f>CONCATENATE(E1511," ",F1511)</f>
        <v>Equus sp.</v>
      </c>
      <c r="B1511" s="9" t="s">
        <v>305</v>
      </c>
      <c r="C1511" s="69" t="s">
        <v>485</v>
      </c>
      <c r="D1511" s="69" t="s">
        <v>2335</v>
      </c>
      <c r="E1511" s="2" t="s">
        <v>10</v>
      </c>
      <c r="F1511" s="2" t="s">
        <v>15</v>
      </c>
      <c r="G1511" s="9">
        <v>2351</v>
      </c>
      <c r="H1511" s="8">
        <v>9</v>
      </c>
      <c r="I1511" s="9" t="s">
        <v>1205</v>
      </c>
      <c r="J1511" s="8" t="s">
        <v>396</v>
      </c>
      <c r="K1511" s="69" t="s">
        <v>175</v>
      </c>
      <c r="L1511" s="175"/>
      <c r="M1511" s="134"/>
      <c r="N1511" s="105"/>
      <c r="O1511" s="105"/>
      <c r="P1511" s="63"/>
      <c r="Q1511" s="69" t="s">
        <v>24</v>
      </c>
      <c r="R1511" s="69" t="s">
        <v>2379</v>
      </c>
      <c r="S1511" s="69"/>
      <c r="T1511" s="63" t="s">
        <v>166</v>
      </c>
      <c r="U1511" s="63" t="s">
        <v>13</v>
      </c>
      <c r="V1511" s="63"/>
      <c r="W1511" s="63"/>
      <c r="X1511" s="119">
        <v>24.75</v>
      </c>
      <c r="Y1511" s="119">
        <v>11.63</v>
      </c>
      <c r="Z1511" s="69"/>
      <c r="AA1511" s="179"/>
      <c r="AB1511" s="98"/>
      <c r="AC1511" s="9"/>
      <c r="AD1511" s="9" t="s">
        <v>88</v>
      </c>
      <c r="AE1511" s="63"/>
      <c r="AF1511" s="63"/>
      <c r="EA1511" s="10"/>
      <c r="EB1511" s="10"/>
      <c r="EC1511" s="10"/>
    </row>
    <row r="1512" spans="1:133" s="76" customFormat="1" ht="17" x14ac:dyDescent="0.2">
      <c r="A1512" s="100" t="str">
        <f>CONCATENATE(E1512," ",F1512)</f>
        <v>Equus sp.</v>
      </c>
      <c r="B1512" s="9" t="s">
        <v>305</v>
      </c>
      <c r="C1512" s="69" t="s">
        <v>485</v>
      </c>
      <c r="D1512" s="69" t="s">
        <v>2335</v>
      </c>
      <c r="E1512" s="2" t="s">
        <v>10</v>
      </c>
      <c r="F1512" s="2" t="s">
        <v>15</v>
      </c>
      <c r="G1512" s="9">
        <v>2351</v>
      </c>
      <c r="H1512" s="8">
        <v>6</v>
      </c>
      <c r="I1512" s="9" t="s">
        <v>1205</v>
      </c>
      <c r="J1512" s="8" t="s">
        <v>396</v>
      </c>
      <c r="K1512" s="69" t="s">
        <v>175</v>
      </c>
      <c r="L1512" s="175"/>
      <c r="M1512" s="134"/>
      <c r="N1512" s="105"/>
      <c r="O1512" s="105"/>
      <c r="P1512" s="63"/>
      <c r="Q1512" s="69" t="s">
        <v>38</v>
      </c>
      <c r="R1512" s="69" t="s">
        <v>2383</v>
      </c>
      <c r="S1512" s="69"/>
      <c r="T1512" s="63" t="s">
        <v>166</v>
      </c>
      <c r="U1512" s="63" t="s">
        <v>13</v>
      </c>
      <c r="V1512" s="63"/>
      <c r="W1512" s="63"/>
      <c r="X1512" s="119">
        <v>31.5</v>
      </c>
      <c r="Y1512" s="119">
        <v>13.9</v>
      </c>
      <c r="Z1512" s="69"/>
      <c r="AA1512" s="179"/>
      <c r="AB1512" s="98"/>
      <c r="AC1512" s="9"/>
      <c r="AD1512" s="9"/>
      <c r="AE1512" s="63"/>
      <c r="AF1512" s="63"/>
      <c r="EA1512" s="10"/>
      <c r="EB1512" s="10"/>
      <c r="EC1512" s="10"/>
    </row>
    <row r="1513" spans="1:133" s="76" customFormat="1" ht="17" x14ac:dyDescent="0.2">
      <c r="A1513" s="100" t="str">
        <f>CONCATENATE(E1513," ",F1513)</f>
        <v>Equus sp.</v>
      </c>
      <c r="B1513" s="9" t="s">
        <v>305</v>
      </c>
      <c r="C1513" s="69" t="s">
        <v>485</v>
      </c>
      <c r="D1513" s="69" t="s">
        <v>2335</v>
      </c>
      <c r="E1513" s="2" t="s">
        <v>10</v>
      </c>
      <c r="F1513" s="2" t="s">
        <v>15</v>
      </c>
      <c r="G1513" s="9">
        <v>2351</v>
      </c>
      <c r="H1513" s="8">
        <v>8</v>
      </c>
      <c r="I1513" s="9" t="s">
        <v>1205</v>
      </c>
      <c r="J1513" s="8" t="s">
        <v>396</v>
      </c>
      <c r="K1513" s="69" t="s">
        <v>175</v>
      </c>
      <c r="L1513" s="175"/>
      <c r="M1513" s="134"/>
      <c r="N1513" s="105"/>
      <c r="O1513" s="105"/>
      <c r="P1513" s="63"/>
      <c r="Q1513" s="69" t="s">
        <v>38</v>
      </c>
      <c r="R1513" s="69" t="s">
        <v>2383</v>
      </c>
      <c r="S1513" s="69"/>
      <c r="T1513" s="63" t="s">
        <v>166</v>
      </c>
      <c r="U1513" s="63" t="s">
        <v>13</v>
      </c>
      <c r="V1513" s="63"/>
      <c r="W1513" s="63"/>
      <c r="X1513" s="119">
        <v>27.4</v>
      </c>
      <c r="Y1513" s="119">
        <v>12.81</v>
      </c>
      <c r="Z1513" s="69"/>
      <c r="AA1513" s="179"/>
      <c r="AB1513" s="98"/>
      <c r="AC1513" s="9"/>
      <c r="AD1513" s="9" t="s">
        <v>89</v>
      </c>
      <c r="AE1513" s="63"/>
      <c r="AF1513" s="63"/>
      <c r="EA1513" s="10"/>
      <c r="EB1513" s="10"/>
      <c r="EC1513" s="10"/>
    </row>
    <row r="1514" spans="1:133" s="76" customFormat="1" ht="17" x14ac:dyDescent="0.2">
      <c r="A1514" s="100" t="str">
        <f>CONCATENATE(E1514," ",F1514)</f>
        <v>Equus sp.</v>
      </c>
      <c r="B1514" s="9"/>
      <c r="C1514" s="69" t="s">
        <v>485</v>
      </c>
      <c r="D1514" s="69" t="s">
        <v>2335</v>
      </c>
      <c r="E1514" s="2" t="s">
        <v>10</v>
      </c>
      <c r="F1514" s="2" t="s">
        <v>15</v>
      </c>
      <c r="G1514" s="9">
        <v>31041</v>
      </c>
      <c r="H1514" s="8">
        <v>116</v>
      </c>
      <c r="I1514" s="9" t="s">
        <v>403</v>
      </c>
      <c r="J1514" s="8" t="s">
        <v>389</v>
      </c>
      <c r="K1514" s="69" t="s">
        <v>175</v>
      </c>
      <c r="L1514" s="175"/>
      <c r="M1514" s="99"/>
      <c r="N1514" s="105"/>
      <c r="O1514" s="105"/>
      <c r="P1514" s="63"/>
      <c r="Q1514" s="69" t="s">
        <v>207</v>
      </c>
      <c r="R1514" s="69" t="s">
        <v>2363</v>
      </c>
      <c r="S1514" s="69"/>
      <c r="T1514" s="63" t="s">
        <v>171</v>
      </c>
      <c r="U1514" s="63" t="s">
        <v>13</v>
      </c>
      <c r="V1514" s="63"/>
      <c r="W1514" s="63"/>
      <c r="X1514" s="119">
        <v>30.18</v>
      </c>
      <c r="Y1514" s="119">
        <v>23</v>
      </c>
      <c r="Z1514" s="69"/>
      <c r="AA1514" s="179"/>
      <c r="AB1514" s="98"/>
      <c r="AC1514" s="9"/>
      <c r="AD1514" s="9" t="s">
        <v>409</v>
      </c>
      <c r="AE1514" s="63"/>
      <c r="AF1514" s="63"/>
    </row>
    <row r="1515" spans="1:133" s="76" customFormat="1" ht="17" x14ac:dyDescent="0.2">
      <c r="A1515" s="100" t="str">
        <f>CONCATENATE(E1515," ",F1515)</f>
        <v>Equus sp.</v>
      </c>
      <c r="B1515" s="83"/>
      <c r="C1515" s="69" t="s">
        <v>485</v>
      </c>
      <c r="D1515" s="69" t="s">
        <v>2335</v>
      </c>
      <c r="E1515" s="2" t="s">
        <v>10</v>
      </c>
      <c r="F1515" s="2" t="s">
        <v>15</v>
      </c>
      <c r="G1515" s="9">
        <v>31108</v>
      </c>
      <c r="H1515" s="8">
        <v>82</v>
      </c>
      <c r="I1515" s="9" t="s">
        <v>195</v>
      </c>
      <c r="J1515" s="8" t="s">
        <v>389</v>
      </c>
      <c r="K1515" s="69" t="s">
        <v>175</v>
      </c>
      <c r="L1515" s="175"/>
      <c r="M1515" s="134"/>
      <c r="N1515" s="105"/>
      <c r="O1515" s="105"/>
      <c r="P1515" s="63"/>
      <c r="Q1515" s="69" t="s">
        <v>154</v>
      </c>
      <c r="R1515" s="69" t="s">
        <v>2375</v>
      </c>
      <c r="S1515" s="69"/>
      <c r="T1515" s="63" t="s">
        <v>171</v>
      </c>
      <c r="U1515" s="63" t="s">
        <v>13</v>
      </c>
      <c r="V1515" s="63"/>
      <c r="W1515" s="63"/>
      <c r="X1515" s="119">
        <v>30.14</v>
      </c>
      <c r="Y1515" s="119">
        <v>29.98</v>
      </c>
      <c r="Z1515" s="69"/>
      <c r="AA1515" s="179"/>
      <c r="AB1515" s="98"/>
      <c r="AC1515" s="9"/>
      <c r="AD1515" s="9" t="s">
        <v>71</v>
      </c>
      <c r="AE1515" s="63"/>
      <c r="AF1515" s="63"/>
    </row>
    <row r="1516" spans="1:133" s="76" customFormat="1" ht="17" x14ac:dyDescent="0.2">
      <c r="A1516" s="100" t="str">
        <f>CONCATENATE(E1516," ",F1516)</f>
        <v>Equus sp.</v>
      </c>
      <c r="B1516" s="83"/>
      <c r="C1516" s="69" t="s">
        <v>485</v>
      </c>
      <c r="D1516" s="69" t="s">
        <v>2335</v>
      </c>
      <c r="E1516" s="2" t="s">
        <v>10</v>
      </c>
      <c r="F1516" s="2" t="s">
        <v>15</v>
      </c>
      <c r="G1516" s="9">
        <v>31108</v>
      </c>
      <c r="H1516" s="8">
        <v>82</v>
      </c>
      <c r="I1516" s="9" t="s">
        <v>195</v>
      </c>
      <c r="J1516" s="8" t="s">
        <v>389</v>
      </c>
      <c r="K1516" s="69" t="s">
        <v>175</v>
      </c>
      <c r="L1516" s="175"/>
      <c r="M1516" s="134"/>
      <c r="N1516" s="105"/>
      <c r="O1516" s="105"/>
      <c r="P1516" s="63"/>
      <c r="Q1516" s="69" t="s">
        <v>154</v>
      </c>
      <c r="R1516" s="69" t="s">
        <v>2375</v>
      </c>
      <c r="S1516" s="69"/>
      <c r="T1516" s="63" t="s">
        <v>166</v>
      </c>
      <c r="U1516" s="63" t="s">
        <v>13</v>
      </c>
      <c r="V1516" s="63"/>
      <c r="W1516" s="63"/>
      <c r="X1516" s="119">
        <v>33.04</v>
      </c>
      <c r="Y1516" s="119">
        <v>30.63</v>
      </c>
      <c r="Z1516" s="69"/>
      <c r="AA1516" s="179"/>
      <c r="AB1516" s="98"/>
      <c r="AC1516" s="9"/>
      <c r="AD1516" s="9" t="s">
        <v>72</v>
      </c>
      <c r="AE1516" s="63"/>
      <c r="AF1516" s="63"/>
    </row>
    <row r="1517" spans="1:133" s="76" customFormat="1" ht="17" x14ac:dyDescent="0.2">
      <c r="A1517" s="100" t="str">
        <f>CONCATENATE(E1517," ",F1517)</f>
        <v>Equus sp.</v>
      </c>
      <c r="B1517" s="9"/>
      <c r="C1517" s="69" t="s">
        <v>485</v>
      </c>
      <c r="D1517" s="69" t="s">
        <v>2335</v>
      </c>
      <c r="E1517" s="2" t="s">
        <v>10</v>
      </c>
      <c r="F1517" s="2" t="s">
        <v>15</v>
      </c>
      <c r="G1517" s="9">
        <v>31108</v>
      </c>
      <c r="H1517" s="8">
        <v>82</v>
      </c>
      <c r="I1517" s="9" t="s">
        <v>195</v>
      </c>
      <c r="J1517" s="8" t="s">
        <v>389</v>
      </c>
      <c r="K1517" s="69" t="s">
        <v>175</v>
      </c>
      <c r="L1517" s="175"/>
      <c r="M1517" s="134"/>
      <c r="N1517" s="105"/>
      <c r="O1517" s="105"/>
      <c r="P1517" s="63"/>
      <c r="Q1517" s="69" t="s">
        <v>154</v>
      </c>
      <c r="R1517" s="69" t="s">
        <v>2375</v>
      </c>
      <c r="S1517" s="69"/>
      <c r="T1517" s="63" t="s">
        <v>171</v>
      </c>
      <c r="U1517" s="63" t="s">
        <v>13</v>
      </c>
      <c r="V1517" s="63"/>
      <c r="W1517" s="63"/>
      <c r="X1517" s="119">
        <v>34.979999999999997</v>
      </c>
      <c r="Y1517" s="119">
        <v>34.26</v>
      </c>
      <c r="Z1517" s="69"/>
      <c r="AA1517" s="179"/>
      <c r="AB1517" s="98"/>
      <c r="AC1517" s="9"/>
      <c r="AD1517" s="9" t="s">
        <v>17</v>
      </c>
      <c r="AE1517" s="63"/>
      <c r="AF1517" s="63"/>
    </row>
    <row r="1518" spans="1:133" s="76" customFormat="1" ht="17" x14ac:dyDescent="0.2">
      <c r="A1518" s="100" t="str">
        <f>CONCATENATE(E1518," ",F1518)</f>
        <v>Equus sp.</v>
      </c>
      <c r="B1518" s="9"/>
      <c r="C1518" s="69" t="s">
        <v>485</v>
      </c>
      <c r="D1518" s="69" t="s">
        <v>2335</v>
      </c>
      <c r="E1518" s="2" t="s">
        <v>10</v>
      </c>
      <c r="F1518" s="2" t="s">
        <v>15</v>
      </c>
      <c r="G1518" s="9">
        <v>31108</v>
      </c>
      <c r="H1518" s="8">
        <v>82</v>
      </c>
      <c r="I1518" s="9" t="s">
        <v>195</v>
      </c>
      <c r="J1518" s="8" t="s">
        <v>389</v>
      </c>
      <c r="K1518" s="69" t="s">
        <v>175</v>
      </c>
      <c r="L1518" s="175"/>
      <c r="M1518" s="134"/>
      <c r="N1518" s="105"/>
      <c r="O1518" s="105"/>
      <c r="P1518" s="63"/>
      <c r="Q1518" s="69" t="s">
        <v>154</v>
      </c>
      <c r="R1518" s="69" t="s">
        <v>2375</v>
      </c>
      <c r="S1518" s="69"/>
      <c r="T1518" s="63" t="s">
        <v>166</v>
      </c>
      <c r="U1518" s="63" t="s">
        <v>13</v>
      </c>
      <c r="V1518" s="63"/>
      <c r="W1518" s="63"/>
      <c r="X1518" s="119">
        <v>32.299999999999997</v>
      </c>
      <c r="Y1518" s="119">
        <v>35.21</v>
      </c>
      <c r="Z1518" s="69"/>
      <c r="AA1518" s="179"/>
      <c r="AB1518" s="98"/>
      <c r="AC1518" s="9"/>
      <c r="AD1518" s="9" t="s">
        <v>18</v>
      </c>
      <c r="AE1518" s="63"/>
      <c r="AF1518" s="63"/>
    </row>
    <row r="1519" spans="1:133" s="76" customFormat="1" ht="17" x14ac:dyDescent="0.2">
      <c r="A1519" s="100" t="str">
        <f>CONCATENATE(E1519," ",F1519)</f>
        <v>Equus sp.</v>
      </c>
      <c r="B1519" s="9"/>
      <c r="C1519" s="69" t="s">
        <v>485</v>
      </c>
      <c r="D1519" s="69" t="s">
        <v>2335</v>
      </c>
      <c r="E1519" s="2" t="s">
        <v>10</v>
      </c>
      <c r="F1519" s="2" t="s">
        <v>15</v>
      </c>
      <c r="G1519" s="9">
        <v>31108</v>
      </c>
      <c r="H1519" s="8">
        <v>82</v>
      </c>
      <c r="I1519" s="9" t="s">
        <v>195</v>
      </c>
      <c r="J1519" s="8" t="s">
        <v>389</v>
      </c>
      <c r="K1519" s="69" t="s">
        <v>175</v>
      </c>
      <c r="L1519" s="175"/>
      <c r="M1519" s="134"/>
      <c r="N1519" s="105"/>
      <c r="O1519" s="105"/>
      <c r="P1519" s="63"/>
      <c r="Q1519" s="69" t="s">
        <v>211</v>
      </c>
      <c r="R1519" s="69" t="s">
        <v>2376</v>
      </c>
      <c r="S1519" s="69"/>
      <c r="T1519" s="63" t="s">
        <v>166</v>
      </c>
      <c r="U1519" s="63" t="s">
        <v>13</v>
      </c>
      <c r="V1519" s="63"/>
      <c r="W1519" s="63"/>
      <c r="X1519" s="119">
        <v>30.3</v>
      </c>
      <c r="Y1519" s="119">
        <v>30.49</v>
      </c>
      <c r="Z1519" s="69"/>
      <c r="AA1519" s="179"/>
      <c r="AB1519" s="98"/>
      <c r="AC1519" s="9"/>
      <c r="AD1519" s="9" t="s">
        <v>71</v>
      </c>
      <c r="AE1519" s="63"/>
      <c r="AF1519" s="63"/>
    </row>
    <row r="1520" spans="1:133" s="76" customFormat="1" ht="17" x14ac:dyDescent="0.2">
      <c r="A1520" s="100" t="str">
        <f>CONCATENATE(E1520," ",F1520)</f>
        <v>Equus sp.</v>
      </c>
      <c r="B1520" s="9"/>
      <c r="C1520" s="69" t="s">
        <v>485</v>
      </c>
      <c r="D1520" s="69" t="s">
        <v>2335</v>
      </c>
      <c r="E1520" s="2" t="s">
        <v>10</v>
      </c>
      <c r="F1520" s="2" t="s">
        <v>15</v>
      </c>
      <c r="G1520" s="9">
        <v>31108</v>
      </c>
      <c r="H1520" s="8">
        <v>82</v>
      </c>
      <c r="I1520" s="9" t="s">
        <v>195</v>
      </c>
      <c r="J1520" s="8" t="s">
        <v>389</v>
      </c>
      <c r="K1520" s="69" t="s">
        <v>175</v>
      </c>
      <c r="L1520" s="175"/>
      <c r="M1520" s="134"/>
      <c r="N1520" s="105"/>
      <c r="O1520" s="105"/>
      <c r="P1520" s="63"/>
      <c r="Q1520" s="69" t="s">
        <v>211</v>
      </c>
      <c r="R1520" s="69" t="s">
        <v>2376</v>
      </c>
      <c r="S1520" s="69"/>
      <c r="T1520" s="63" t="s">
        <v>166</v>
      </c>
      <c r="U1520" s="63" t="s">
        <v>13</v>
      </c>
      <c r="V1520" s="63"/>
      <c r="W1520" s="63"/>
      <c r="X1520" s="119">
        <v>30.95</v>
      </c>
      <c r="Y1520" s="119">
        <v>31.44</v>
      </c>
      <c r="Z1520" s="69"/>
      <c r="AA1520" s="179"/>
      <c r="AB1520" s="98"/>
      <c r="AC1520" s="9"/>
      <c r="AD1520" s="9" t="s">
        <v>72</v>
      </c>
      <c r="AE1520" s="63"/>
      <c r="AF1520" s="63"/>
    </row>
    <row r="1521" spans="1:32" s="76" customFormat="1" ht="17" x14ac:dyDescent="0.2">
      <c r="A1521" s="100" t="str">
        <f>CONCATENATE(E1521," ",F1521)</f>
        <v>Equus sp.</v>
      </c>
      <c r="B1521" s="9"/>
      <c r="C1521" s="69" t="s">
        <v>485</v>
      </c>
      <c r="D1521" s="69" t="s">
        <v>2335</v>
      </c>
      <c r="E1521" s="2" t="s">
        <v>10</v>
      </c>
      <c r="F1521" s="2" t="s">
        <v>15</v>
      </c>
      <c r="G1521" s="9">
        <v>31108</v>
      </c>
      <c r="H1521" s="8">
        <v>82</v>
      </c>
      <c r="I1521" s="9" t="s">
        <v>195</v>
      </c>
      <c r="J1521" s="8" t="s">
        <v>389</v>
      </c>
      <c r="K1521" s="69" t="s">
        <v>175</v>
      </c>
      <c r="L1521" s="175"/>
      <c r="M1521" s="134"/>
      <c r="N1521" s="105"/>
      <c r="O1521" s="105"/>
      <c r="P1521" s="63"/>
      <c r="Q1521" s="69" t="s">
        <v>183</v>
      </c>
      <c r="R1521" s="69" t="s">
        <v>2378</v>
      </c>
      <c r="S1521" s="69"/>
      <c r="T1521" s="63" t="s">
        <v>171</v>
      </c>
      <c r="U1521" s="63" t="s">
        <v>13</v>
      </c>
      <c r="V1521" s="63"/>
      <c r="W1521" s="63"/>
      <c r="X1521" s="119">
        <v>30.3</v>
      </c>
      <c r="Y1521" s="119">
        <v>29.81</v>
      </c>
      <c r="Z1521" s="69"/>
      <c r="AA1521" s="179"/>
      <c r="AB1521" s="98"/>
      <c r="AC1521" s="9"/>
      <c r="AD1521" s="9" t="s">
        <v>71</v>
      </c>
      <c r="AE1521" s="63"/>
      <c r="AF1521" s="63"/>
    </row>
    <row r="1522" spans="1:32" s="76" customFormat="1" ht="17" x14ac:dyDescent="0.2">
      <c r="A1522" s="100" t="str">
        <f>CONCATENATE(E1522," ",F1522)</f>
        <v>Equus sp.</v>
      </c>
      <c r="B1522" s="9"/>
      <c r="C1522" s="69" t="s">
        <v>485</v>
      </c>
      <c r="D1522" s="69" t="s">
        <v>2335</v>
      </c>
      <c r="E1522" s="2" t="s">
        <v>10</v>
      </c>
      <c r="F1522" s="2" t="s">
        <v>15</v>
      </c>
      <c r="G1522" s="9">
        <v>31108</v>
      </c>
      <c r="H1522" s="8">
        <v>82</v>
      </c>
      <c r="I1522" s="9" t="s">
        <v>195</v>
      </c>
      <c r="J1522" s="8" t="s">
        <v>389</v>
      </c>
      <c r="K1522" s="69" t="s">
        <v>175</v>
      </c>
      <c r="L1522" s="175"/>
      <c r="M1522" s="134"/>
      <c r="N1522" s="105"/>
      <c r="O1522" s="105"/>
      <c r="P1522" s="63"/>
      <c r="Q1522" s="69" t="s">
        <v>183</v>
      </c>
      <c r="R1522" s="69" t="s">
        <v>2378</v>
      </c>
      <c r="S1522" s="69"/>
      <c r="T1522" s="63" t="s">
        <v>378</v>
      </c>
      <c r="U1522" s="63" t="s">
        <v>13</v>
      </c>
      <c r="V1522" s="63"/>
      <c r="W1522" s="63"/>
      <c r="X1522" s="119">
        <v>29.3</v>
      </c>
      <c r="Y1522" s="119">
        <v>22.49</v>
      </c>
      <c r="Z1522" s="69"/>
      <c r="AA1522" s="179"/>
      <c r="AB1522" s="98"/>
      <c r="AC1522" s="9"/>
      <c r="AD1522" s="9" t="s">
        <v>72</v>
      </c>
      <c r="AE1522" s="63"/>
      <c r="AF1522" s="63"/>
    </row>
    <row r="1523" spans="1:32" s="76" customFormat="1" ht="17" x14ac:dyDescent="0.2">
      <c r="A1523" s="100" t="str">
        <f>CONCATENATE(E1523," ",F1523)</f>
        <v>Equus sp.</v>
      </c>
      <c r="B1523" s="9"/>
      <c r="C1523" s="69" t="s">
        <v>485</v>
      </c>
      <c r="D1523" s="69" t="s">
        <v>2335</v>
      </c>
      <c r="E1523" s="2" t="s">
        <v>10</v>
      </c>
      <c r="F1523" s="2" t="s">
        <v>15</v>
      </c>
      <c r="G1523" s="9">
        <v>31108</v>
      </c>
      <c r="H1523" s="8">
        <v>82</v>
      </c>
      <c r="I1523" s="9" t="s">
        <v>195</v>
      </c>
      <c r="J1523" s="8" t="s">
        <v>389</v>
      </c>
      <c r="K1523" s="69" t="s">
        <v>175</v>
      </c>
      <c r="L1523" s="175"/>
      <c r="M1523" s="134"/>
      <c r="N1523" s="105"/>
      <c r="O1523" s="105"/>
      <c r="P1523" s="63"/>
      <c r="Q1523" s="69" t="s">
        <v>208</v>
      </c>
      <c r="R1523" s="69" t="s">
        <v>2397</v>
      </c>
      <c r="S1523" s="69"/>
      <c r="T1523" s="63" t="s">
        <v>171</v>
      </c>
      <c r="U1523" s="63" t="s">
        <v>13</v>
      </c>
      <c r="V1523" s="63"/>
      <c r="W1523" s="63"/>
      <c r="X1523" s="119">
        <v>40.950000000000003</v>
      </c>
      <c r="Y1523" s="119">
        <v>21.75</v>
      </c>
      <c r="Z1523" s="69"/>
      <c r="AA1523" s="179"/>
      <c r="AB1523" s="98"/>
      <c r="AC1523" s="9"/>
      <c r="AD1523" s="9" t="s">
        <v>74</v>
      </c>
      <c r="AE1523" s="63"/>
      <c r="AF1523" s="63"/>
    </row>
    <row r="1524" spans="1:32" s="76" customFormat="1" ht="17" x14ac:dyDescent="0.2">
      <c r="A1524" s="100" t="str">
        <f>CONCATENATE(E1524," ",F1524)</f>
        <v>Equus sp.</v>
      </c>
      <c r="B1524" s="9"/>
      <c r="C1524" s="69" t="s">
        <v>485</v>
      </c>
      <c r="D1524" s="69" t="s">
        <v>2335</v>
      </c>
      <c r="E1524" s="2" t="s">
        <v>10</v>
      </c>
      <c r="F1524" s="2" t="s">
        <v>15</v>
      </c>
      <c r="G1524" s="9">
        <v>31108</v>
      </c>
      <c r="H1524" s="8">
        <v>82</v>
      </c>
      <c r="I1524" s="9" t="s">
        <v>195</v>
      </c>
      <c r="J1524" s="8" t="s">
        <v>389</v>
      </c>
      <c r="K1524" s="69" t="s">
        <v>175</v>
      </c>
      <c r="L1524" s="175"/>
      <c r="M1524" s="134"/>
      <c r="N1524" s="105"/>
      <c r="O1524" s="105"/>
      <c r="P1524" s="63"/>
      <c r="Q1524" s="69" t="s">
        <v>208</v>
      </c>
      <c r="R1524" s="69" t="s">
        <v>2397</v>
      </c>
      <c r="S1524" s="69"/>
      <c r="T1524" s="63" t="s">
        <v>166</v>
      </c>
      <c r="U1524" s="63" t="s">
        <v>13</v>
      </c>
      <c r="V1524" s="63"/>
      <c r="W1524" s="63"/>
      <c r="X1524" s="119" t="s">
        <v>77</v>
      </c>
      <c r="Y1524" s="119" t="s">
        <v>77</v>
      </c>
      <c r="Z1524" s="69"/>
      <c r="AA1524" s="179"/>
      <c r="AB1524" s="98"/>
      <c r="AC1524" s="9"/>
      <c r="AD1524" s="9" t="s">
        <v>76</v>
      </c>
      <c r="AE1524" s="63"/>
      <c r="AF1524" s="63"/>
    </row>
    <row r="1525" spans="1:32" s="76" customFormat="1" ht="17" x14ac:dyDescent="0.2">
      <c r="A1525" s="100" t="str">
        <f>CONCATENATE(E1525," ",F1525)</f>
        <v>Equus sp.</v>
      </c>
      <c r="B1525" s="9"/>
      <c r="C1525" s="69" t="s">
        <v>485</v>
      </c>
      <c r="D1525" s="69" t="s">
        <v>2335</v>
      </c>
      <c r="E1525" s="2" t="s">
        <v>10</v>
      </c>
      <c r="F1525" s="2" t="s">
        <v>15</v>
      </c>
      <c r="G1525" s="9">
        <v>31108</v>
      </c>
      <c r="H1525" s="8">
        <v>82</v>
      </c>
      <c r="I1525" s="9" t="s">
        <v>195</v>
      </c>
      <c r="J1525" s="8" t="s">
        <v>389</v>
      </c>
      <c r="K1525" s="69" t="s">
        <v>175</v>
      </c>
      <c r="L1525" s="175"/>
      <c r="M1525" s="134"/>
      <c r="N1525" s="105"/>
      <c r="O1525" s="105"/>
      <c r="P1525" s="63"/>
      <c r="Q1525" s="69" t="s">
        <v>209</v>
      </c>
      <c r="R1525" s="69" t="s">
        <v>2386</v>
      </c>
      <c r="S1525" s="69"/>
      <c r="T1525" s="63" t="s">
        <v>171</v>
      </c>
      <c r="U1525" s="63" t="s">
        <v>13</v>
      </c>
      <c r="V1525" s="63"/>
      <c r="W1525" s="63"/>
      <c r="X1525" s="119">
        <v>37.049999999999997</v>
      </c>
      <c r="Y1525" s="119">
        <v>31.16</v>
      </c>
      <c r="Z1525" s="69"/>
      <c r="AA1525" s="179"/>
      <c r="AB1525" s="98"/>
      <c r="AC1525" s="9"/>
      <c r="AD1525" s="9" t="s">
        <v>71</v>
      </c>
      <c r="AE1525" s="63"/>
      <c r="AF1525" s="63"/>
    </row>
    <row r="1526" spans="1:32" s="76" customFormat="1" ht="17" x14ac:dyDescent="0.2">
      <c r="A1526" s="100" t="str">
        <f>CONCATENATE(E1526," ",F1526)</f>
        <v>Equus sp.</v>
      </c>
      <c r="B1526" s="9"/>
      <c r="C1526" s="69" t="s">
        <v>485</v>
      </c>
      <c r="D1526" s="69" t="s">
        <v>2335</v>
      </c>
      <c r="E1526" s="2" t="s">
        <v>10</v>
      </c>
      <c r="F1526" s="2" t="s">
        <v>15</v>
      </c>
      <c r="G1526" s="9">
        <v>31108</v>
      </c>
      <c r="H1526" s="8">
        <v>82</v>
      </c>
      <c r="I1526" s="9" t="s">
        <v>195</v>
      </c>
      <c r="J1526" s="8" t="s">
        <v>389</v>
      </c>
      <c r="K1526" s="69" t="s">
        <v>175</v>
      </c>
      <c r="L1526" s="175"/>
      <c r="M1526" s="134"/>
      <c r="N1526" s="105"/>
      <c r="O1526" s="105"/>
      <c r="P1526" s="63"/>
      <c r="Q1526" s="69" t="s">
        <v>209</v>
      </c>
      <c r="R1526" s="69" t="s">
        <v>2386</v>
      </c>
      <c r="S1526" s="69"/>
      <c r="T1526" s="63" t="s">
        <v>166</v>
      </c>
      <c r="U1526" s="63" t="s">
        <v>13</v>
      </c>
      <c r="V1526" s="63"/>
      <c r="W1526" s="63"/>
      <c r="X1526" s="119">
        <v>36.69</v>
      </c>
      <c r="Y1526" s="119" t="s">
        <v>77</v>
      </c>
      <c r="Z1526" s="69"/>
      <c r="AA1526" s="179"/>
      <c r="AB1526" s="98"/>
      <c r="AC1526" s="9"/>
      <c r="AD1526" s="9" t="s">
        <v>75</v>
      </c>
      <c r="AE1526" s="63"/>
      <c r="AF1526" s="63"/>
    </row>
    <row r="1527" spans="1:32" s="76" customFormat="1" ht="17" x14ac:dyDescent="0.2">
      <c r="A1527" s="100" t="str">
        <f>CONCATENATE(E1527," ",F1527)</f>
        <v>Equus sp.</v>
      </c>
      <c r="B1527" s="9"/>
      <c r="C1527" s="69" t="s">
        <v>485</v>
      </c>
      <c r="D1527" s="69" t="s">
        <v>2335</v>
      </c>
      <c r="E1527" s="2" t="s">
        <v>10</v>
      </c>
      <c r="F1527" s="2" t="s">
        <v>15</v>
      </c>
      <c r="G1527" s="9">
        <v>31108</v>
      </c>
      <c r="H1527" s="8">
        <v>82</v>
      </c>
      <c r="I1527" s="9" t="s">
        <v>195</v>
      </c>
      <c r="J1527" s="8" t="s">
        <v>389</v>
      </c>
      <c r="K1527" s="69" t="s">
        <v>175</v>
      </c>
      <c r="L1527" s="175"/>
      <c r="M1527" s="134"/>
      <c r="N1527" s="105"/>
      <c r="O1527" s="105"/>
      <c r="P1527" s="63"/>
      <c r="Q1527" s="69" t="s">
        <v>210</v>
      </c>
      <c r="R1527" s="69" t="s">
        <v>2387</v>
      </c>
      <c r="S1527" s="69"/>
      <c r="T1527" s="63" t="s">
        <v>171</v>
      </c>
      <c r="U1527" s="63" t="s">
        <v>13</v>
      </c>
      <c r="V1527" s="63"/>
      <c r="W1527" s="63"/>
      <c r="X1527" s="119">
        <v>33.35</v>
      </c>
      <c r="Y1527" s="119">
        <v>33.28</v>
      </c>
      <c r="Z1527" s="69"/>
      <c r="AA1527" s="179"/>
      <c r="AB1527" s="98"/>
      <c r="AC1527" s="9"/>
      <c r="AD1527" s="9" t="s">
        <v>71</v>
      </c>
      <c r="AE1527" s="63"/>
      <c r="AF1527" s="63"/>
    </row>
    <row r="1528" spans="1:32" s="76" customFormat="1" ht="17" x14ac:dyDescent="0.2">
      <c r="A1528" s="100" t="str">
        <f>CONCATENATE(E1528," ",F1528)</f>
        <v>Equus sp.</v>
      </c>
      <c r="B1528" s="9"/>
      <c r="C1528" s="69" t="s">
        <v>485</v>
      </c>
      <c r="D1528" s="69" t="s">
        <v>2335</v>
      </c>
      <c r="E1528" s="2" t="s">
        <v>10</v>
      </c>
      <c r="F1528" s="2" t="s">
        <v>15</v>
      </c>
      <c r="G1528" s="9">
        <v>31108</v>
      </c>
      <c r="H1528" s="8">
        <v>82</v>
      </c>
      <c r="I1528" s="9" t="s">
        <v>195</v>
      </c>
      <c r="J1528" s="8" t="s">
        <v>389</v>
      </c>
      <c r="K1528" s="69" t="s">
        <v>175</v>
      </c>
      <c r="L1528" s="175"/>
      <c r="M1528" s="134"/>
      <c r="N1528" s="105"/>
      <c r="O1528" s="105"/>
      <c r="P1528" s="63"/>
      <c r="Q1528" s="69" t="s">
        <v>210</v>
      </c>
      <c r="R1528" s="69" t="s">
        <v>2387</v>
      </c>
      <c r="S1528" s="69"/>
      <c r="T1528" s="63" t="s">
        <v>166</v>
      </c>
      <c r="U1528" s="63" t="s">
        <v>13</v>
      </c>
      <c r="V1528" s="63"/>
      <c r="W1528" s="63"/>
      <c r="X1528" s="119">
        <v>32.71</v>
      </c>
      <c r="Y1528" s="119">
        <v>35.08</v>
      </c>
      <c r="Z1528" s="69"/>
      <c r="AA1528" s="179"/>
      <c r="AB1528" s="98"/>
      <c r="AC1528" s="9"/>
      <c r="AD1528" s="9" t="s">
        <v>72</v>
      </c>
      <c r="AE1528" s="63"/>
      <c r="AF1528" s="63"/>
    </row>
    <row r="1529" spans="1:32" s="76" customFormat="1" ht="17" x14ac:dyDescent="0.2">
      <c r="A1529" s="100" t="str">
        <f>CONCATENATE(E1529," ",F1529)</f>
        <v>Equus sp.</v>
      </c>
      <c r="B1529" s="9"/>
      <c r="C1529" s="69" t="s">
        <v>485</v>
      </c>
      <c r="D1529" s="69" t="s">
        <v>2335</v>
      </c>
      <c r="E1529" s="2" t="s">
        <v>10</v>
      </c>
      <c r="F1529" s="2" t="s">
        <v>15</v>
      </c>
      <c r="G1529" s="9" t="s">
        <v>1959</v>
      </c>
      <c r="H1529" s="8" t="s">
        <v>56</v>
      </c>
      <c r="I1529" s="9" t="s">
        <v>60</v>
      </c>
      <c r="J1529" s="8" t="s">
        <v>384</v>
      </c>
      <c r="K1529" s="69" t="s">
        <v>175</v>
      </c>
      <c r="L1529" s="175"/>
      <c r="M1529" s="134"/>
      <c r="N1529" s="105"/>
      <c r="O1529" s="105"/>
      <c r="P1529" s="63"/>
      <c r="Q1529" s="69" t="s">
        <v>57</v>
      </c>
      <c r="R1529" s="69" t="s">
        <v>2379</v>
      </c>
      <c r="S1529" s="69"/>
      <c r="T1529" s="63"/>
      <c r="U1529" s="63" t="s">
        <v>13</v>
      </c>
      <c r="V1529" s="63"/>
      <c r="W1529" s="63"/>
      <c r="X1529" s="119">
        <v>28.06</v>
      </c>
      <c r="Y1529" s="119">
        <v>24.87</v>
      </c>
      <c r="Z1529" s="69"/>
      <c r="AA1529" s="179"/>
      <c r="AB1529" s="98"/>
      <c r="AC1529" s="9"/>
      <c r="AD1529" s="9"/>
      <c r="AE1529" s="63"/>
      <c r="AF1529" s="63"/>
    </row>
    <row r="1530" spans="1:32" s="76" customFormat="1" ht="17" x14ac:dyDescent="0.2">
      <c r="A1530" s="100" t="str">
        <f>CONCATENATE(E1530," ",F1530)</f>
        <v>Equus sp.</v>
      </c>
      <c r="B1530" s="9" t="s">
        <v>305</v>
      </c>
      <c r="C1530" s="69" t="s">
        <v>485</v>
      </c>
      <c r="D1530" s="69" t="s">
        <v>2335</v>
      </c>
      <c r="E1530" s="2" t="s">
        <v>10</v>
      </c>
      <c r="F1530" s="2" t="s">
        <v>15</v>
      </c>
      <c r="G1530" s="9" t="s">
        <v>1995</v>
      </c>
      <c r="H1530" s="8">
        <v>22</v>
      </c>
      <c r="I1530" s="9" t="s">
        <v>1205</v>
      </c>
      <c r="J1530" s="8" t="s">
        <v>396</v>
      </c>
      <c r="K1530" s="69" t="s">
        <v>175</v>
      </c>
      <c r="L1530" s="175"/>
      <c r="M1530" s="134"/>
      <c r="N1530" s="105"/>
      <c r="O1530" s="105"/>
      <c r="P1530" s="63"/>
      <c r="Q1530" s="69" t="s">
        <v>36</v>
      </c>
      <c r="R1530" s="69" t="s">
        <v>1380</v>
      </c>
      <c r="S1530" s="69"/>
      <c r="T1530" s="63" t="s">
        <v>166</v>
      </c>
      <c r="U1530" s="63" t="s">
        <v>13</v>
      </c>
      <c r="V1530" s="63"/>
      <c r="W1530" s="63"/>
      <c r="X1530" s="119">
        <v>32.57</v>
      </c>
      <c r="Y1530" s="119">
        <v>20.010000000000002</v>
      </c>
      <c r="Z1530" s="69"/>
      <c r="AA1530" s="179"/>
      <c r="AB1530" s="98"/>
      <c r="AC1530" s="9"/>
      <c r="AD1530" s="9" t="s">
        <v>452</v>
      </c>
      <c r="AE1530" s="63"/>
      <c r="AF1530" s="63"/>
    </row>
    <row r="1531" spans="1:32" s="76" customFormat="1" ht="17" x14ac:dyDescent="0.2">
      <c r="A1531" s="100" t="str">
        <f>CONCATENATE(E1531," ",F1531)</f>
        <v>Equus sp.</v>
      </c>
      <c r="B1531" s="9" t="s">
        <v>305</v>
      </c>
      <c r="C1531" s="69" t="s">
        <v>485</v>
      </c>
      <c r="D1531" s="69" t="s">
        <v>2335</v>
      </c>
      <c r="E1531" s="2" t="s">
        <v>10</v>
      </c>
      <c r="F1531" s="2" t="s">
        <v>15</v>
      </c>
      <c r="G1531" s="9" t="s">
        <v>1995</v>
      </c>
      <c r="H1531" s="8">
        <v>23</v>
      </c>
      <c r="I1531" s="9" t="s">
        <v>1205</v>
      </c>
      <c r="J1531" s="8" t="s">
        <v>396</v>
      </c>
      <c r="K1531" s="69" t="s">
        <v>175</v>
      </c>
      <c r="L1531" s="175"/>
      <c r="M1531" s="134"/>
      <c r="N1531" s="105"/>
      <c r="O1531" s="105"/>
      <c r="P1531" s="63"/>
      <c r="Q1531" s="69" t="s">
        <v>36</v>
      </c>
      <c r="R1531" s="69" t="s">
        <v>1380</v>
      </c>
      <c r="S1531" s="69"/>
      <c r="T1531" s="63" t="s">
        <v>171</v>
      </c>
      <c r="U1531" s="63" t="s">
        <v>13</v>
      </c>
      <c r="V1531" s="63"/>
      <c r="W1531" s="63"/>
      <c r="X1531" s="119">
        <v>29.33</v>
      </c>
      <c r="Y1531" s="119">
        <v>18.07</v>
      </c>
      <c r="Z1531" s="69"/>
      <c r="AA1531" s="179"/>
      <c r="AB1531" s="98"/>
      <c r="AC1531" s="9"/>
      <c r="AD1531" s="9" t="s">
        <v>452</v>
      </c>
      <c r="AE1531" s="63"/>
      <c r="AF1531" s="63"/>
    </row>
    <row r="1532" spans="1:32" s="76" customFormat="1" ht="17" x14ac:dyDescent="0.2">
      <c r="A1532" s="100" t="str">
        <f>CONCATENATE(E1532," ",F1532)</f>
        <v>Equus sp.</v>
      </c>
      <c r="B1532" s="9" t="s">
        <v>305</v>
      </c>
      <c r="C1532" s="69" t="s">
        <v>485</v>
      </c>
      <c r="D1532" s="69" t="s">
        <v>2335</v>
      </c>
      <c r="E1532" s="2" t="s">
        <v>10</v>
      </c>
      <c r="F1532" s="2" t="s">
        <v>15</v>
      </c>
      <c r="G1532" s="9" t="s">
        <v>1995</v>
      </c>
      <c r="H1532" s="8">
        <v>24</v>
      </c>
      <c r="I1532" s="9" t="s">
        <v>1205</v>
      </c>
      <c r="J1532" s="8" t="s">
        <v>396</v>
      </c>
      <c r="K1532" s="69" t="s">
        <v>175</v>
      </c>
      <c r="L1532" s="175"/>
      <c r="M1532" s="134"/>
      <c r="N1532" s="105"/>
      <c r="O1532" s="105"/>
      <c r="P1532" s="63"/>
      <c r="Q1532" s="69" t="s">
        <v>36</v>
      </c>
      <c r="R1532" s="69" t="s">
        <v>1380</v>
      </c>
      <c r="S1532" s="69"/>
      <c r="T1532" s="63" t="s">
        <v>171</v>
      </c>
      <c r="U1532" s="63" t="s">
        <v>13</v>
      </c>
      <c r="V1532" s="63"/>
      <c r="W1532" s="63"/>
      <c r="X1532" s="119">
        <v>28.52</v>
      </c>
      <c r="Y1532" s="119">
        <v>15.82</v>
      </c>
      <c r="Z1532" s="69"/>
      <c r="AA1532" s="179"/>
      <c r="AB1532" s="98"/>
      <c r="AC1532" s="9"/>
      <c r="AD1532" s="9" t="s">
        <v>452</v>
      </c>
      <c r="AE1532" s="63"/>
      <c r="AF1532" s="63"/>
    </row>
    <row r="1533" spans="1:32" s="76" customFormat="1" ht="17" x14ac:dyDescent="0.2">
      <c r="A1533" s="100" t="str">
        <f>CONCATENATE(E1533," ",F1533)</f>
        <v>Equus sp.</v>
      </c>
      <c r="B1533" s="9" t="s">
        <v>305</v>
      </c>
      <c r="C1533" s="69" t="s">
        <v>485</v>
      </c>
      <c r="D1533" s="69" t="s">
        <v>2335</v>
      </c>
      <c r="E1533" s="2" t="s">
        <v>10</v>
      </c>
      <c r="F1533" s="2" t="s">
        <v>15</v>
      </c>
      <c r="G1533" s="9" t="s">
        <v>1995</v>
      </c>
      <c r="H1533" s="8">
        <v>25</v>
      </c>
      <c r="I1533" s="9" t="s">
        <v>1205</v>
      </c>
      <c r="J1533" s="8" t="s">
        <v>396</v>
      </c>
      <c r="K1533" s="69" t="s">
        <v>175</v>
      </c>
      <c r="L1533" s="175"/>
      <c r="M1533" s="134"/>
      <c r="N1533" s="105"/>
      <c r="O1533" s="105"/>
      <c r="P1533" s="63"/>
      <c r="Q1533" s="69" t="s">
        <v>36</v>
      </c>
      <c r="R1533" s="69" t="s">
        <v>1380</v>
      </c>
      <c r="S1533" s="69"/>
      <c r="T1533" s="63" t="s">
        <v>171</v>
      </c>
      <c r="U1533" s="63" t="s">
        <v>13</v>
      </c>
      <c r="V1533" s="63"/>
      <c r="W1533" s="63"/>
      <c r="X1533" s="119">
        <v>25.37</v>
      </c>
      <c r="Y1533" s="119">
        <v>18.71</v>
      </c>
      <c r="Z1533" s="69"/>
      <c r="AA1533" s="179"/>
      <c r="AB1533" s="98"/>
      <c r="AC1533" s="9"/>
      <c r="AD1533" s="9" t="s">
        <v>452</v>
      </c>
      <c r="AE1533" s="63"/>
      <c r="AF1533" s="63"/>
    </row>
    <row r="1534" spans="1:32" s="76" customFormat="1" ht="17" x14ac:dyDescent="0.2">
      <c r="A1534" s="100" t="str">
        <f>CONCATENATE(E1534," ",F1534)</f>
        <v>Equus sp.</v>
      </c>
      <c r="B1534" s="9" t="s">
        <v>305</v>
      </c>
      <c r="C1534" s="69" t="s">
        <v>485</v>
      </c>
      <c r="D1534" s="69" t="s">
        <v>2335</v>
      </c>
      <c r="E1534" s="2" t="s">
        <v>10</v>
      </c>
      <c r="F1534" s="2" t="s">
        <v>15</v>
      </c>
      <c r="G1534" s="9" t="s">
        <v>1995</v>
      </c>
      <c r="H1534" s="8">
        <v>28</v>
      </c>
      <c r="I1534" s="9" t="s">
        <v>1205</v>
      </c>
      <c r="J1534" s="8" t="s">
        <v>396</v>
      </c>
      <c r="K1534" s="69" t="s">
        <v>175</v>
      </c>
      <c r="L1534" s="175"/>
      <c r="M1534" s="134"/>
      <c r="N1534" s="105"/>
      <c r="O1534" s="105"/>
      <c r="P1534" s="63"/>
      <c r="Q1534" s="69" t="s">
        <v>36</v>
      </c>
      <c r="R1534" s="69" t="s">
        <v>1380</v>
      </c>
      <c r="S1534" s="69"/>
      <c r="T1534" s="63" t="s">
        <v>171</v>
      </c>
      <c r="U1534" s="63" t="s">
        <v>13</v>
      </c>
      <c r="V1534" s="63"/>
      <c r="W1534" s="63"/>
      <c r="X1534" s="119">
        <v>27.31</v>
      </c>
      <c r="Y1534" s="119">
        <v>19.91</v>
      </c>
      <c r="Z1534" s="69"/>
      <c r="AA1534" s="179"/>
      <c r="AB1534" s="98"/>
      <c r="AC1534" s="9"/>
      <c r="AD1534" s="9" t="s">
        <v>452</v>
      </c>
      <c r="AE1534" s="63"/>
      <c r="AF1534" s="63"/>
    </row>
    <row r="1535" spans="1:32" s="76" customFormat="1" ht="17" x14ac:dyDescent="0.2">
      <c r="A1535" s="100" t="str">
        <f>CONCATENATE(E1535," ",F1535)</f>
        <v>Equus sp.</v>
      </c>
      <c r="B1535" s="9" t="s">
        <v>305</v>
      </c>
      <c r="C1535" s="69" t="s">
        <v>485</v>
      </c>
      <c r="D1535" s="69" t="s">
        <v>2335</v>
      </c>
      <c r="E1535" s="2" t="s">
        <v>10</v>
      </c>
      <c r="F1535" s="2" t="s">
        <v>15</v>
      </c>
      <c r="G1535" s="9" t="s">
        <v>1995</v>
      </c>
      <c r="H1535" s="8">
        <v>29</v>
      </c>
      <c r="I1535" s="9" t="s">
        <v>1205</v>
      </c>
      <c r="J1535" s="8" t="s">
        <v>396</v>
      </c>
      <c r="K1535" s="69" t="s">
        <v>175</v>
      </c>
      <c r="L1535" s="175"/>
      <c r="M1535" s="134"/>
      <c r="N1535" s="105"/>
      <c r="O1535" s="105"/>
      <c r="P1535" s="63"/>
      <c r="Q1535" s="69" t="s">
        <v>36</v>
      </c>
      <c r="R1535" s="69" t="s">
        <v>1380</v>
      </c>
      <c r="S1535" s="69"/>
      <c r="T1535" s="63" t="s">
        <v>171</v>
      </c>
      <c r="U1535" s="63" t="s">
        <v>13</v>
      </c>
      <c r="V1535" s="63"/>
      <c r="W1535" s="63"/>
      <c r="X1535" s="119">
        <v>27.63</v>
      </c>
      <c r="Y1535" s="119">
        <v>16.5</v>
      </c>
      <c r="Z1535" s="69"/>
      <c r="AA1535" s="179"/>
      <c r="AB1535" s="98"/>
      <c r="AC1535" s="9"/>
      <c r="AD1535" s="9" t="s">
        <v>452</v>
      </c>
      <c r="AE1535" s="63"/>
      <c r="AF1535" s="63"/>
    </row>
    <row r="1536" spans="1:32" s="76" customFormat="1" ht="17" x14ac:dyDescent="0.2">
      <c r="A1536" s="100" t="str">
        <f>CONCATENATE(E1536," ",F1536)</f>
        <v>Equus sp.</v>
      </c>
      <c r="B1536" s="9" t="s">
        <v>305</v>
      </c>
      <c r="C1536" s="69" t="s">
        <v>485</v>
      </c>
      <c r="D1536" s="69" t="s">
        <v>2335</v>
      </c>
      <c r="E1536" s="2" t="s">
        <v>10</v>
      </c>
      <c r="F1536" s="2" t="s">
        <v>15</v>
      </c>
      <c r="G1536" s="9" t="s">
        <v>1995</v>
      </c>
      <c r="H1536" s="8">
        <v>30</v>
      </c>
      <c r="I1536" s="9" t="s">
        <v>1205</v>
      </c>
      <c r="J1536" s="8" t="s">
        <v>396</v>
      </c>
      <c r="K1536" s="69" t="s">
        <v>175</v>
      </c>
      <c r="L1536" s="175"/>
      <c r="M1536" s="134"/>
      <c r="N1536" s="105"/>
      <c r="O1536" s="105"/>
      <c r="P1536" s="63"/>
      <c r="Q1536" s="69" t="s">
        <v>36</v>
      </c>
      <c r="R1536" s="69" t="s">
        <v>1380</v>
      </c>
      <c r="S1536" s="69"/>
      <c r="T1536" s="63" t="s">
        <v>171</v>
      </c>
      <c r="U1536" s="63" t="s">
        <v>13</v>
      </c>
      <c r="V1536" s="63"/>
      <c r="W1536" s="63"/>
      <c r="X1536" s="119">
        <v>30.56</v>
      </c>
      <c r="Y1536" s="119">
        <v>16.12</v>
      </c>
      <c r="Z1536" s="69"/>
      <c r="AA1536" s="179"/>
      <c r="AB1536" s="98"/>
      <c r="AC1536" s="9"/>
      <c r="AD1536" s="9" t="s">
        <v>452</v>
      </c>
      <c r="AE1536" s="63"/>
      <c r="AF1536" s="63"/>
    </row>
    <row r="1537" spans="1:32" s="76" customFormat="1" ht="17" x14ac:dyDescent="0.2">
      <c r="A1537" s="100" t="str">
        <f>CONCATENATE(E1537," ",F1537)</f>
        <v>Equus sp.</v>
      </c>
      <c r="B1537" s="9" t="s">
        <v>305</v>
      </c>
      <c r="C1537" s="69" t="s">
        <v>485</v>
      </c>
      <c r="D1537" s="69" t="s">
        <v>2335</v>
      </c>
      <c r="E1537" s="2" t="s">
        <v>10</v>
      </c>
      <c r="F1537" s="2" t="s">
        <v>15</v>
      </c>
      <c r="G1537" s="9" t="s">
        <v>1995</v>
      </c>
      <c r="H1537" s="8">
        <v>33</v>
      </c>
      <c r="I1537" s="9" t="s">
        <v>1205</v>
      </c>
      <c r="J1537" s="8" t="s">
        <v>396</v>
      </c>
      <c r="K1537" s="69" t="s">
        <v>175</v>
      </c>
      <c r="L1537" s="175"/>
      <c r="M1537" s="134"/>
      <c r="N1537" s="105"/>
      <c r="O1537" s="105"/>
      <c r="P1537" s="63"/>
      <c r="Q1537" s="69" t="s">
        <v>36</v>
      </c>
      <c r="R1537" s="69" t="s">
        <v>1380</v>
      </c>
      <c r="S1537" s="69"/>
      <c r="T1537" s="63" t="s">
        <v>171</v>
      </c>
      <c r="U1537" s="63" t="s">
        <v>13</v>
      </c>
      <c r="V1537" s="63"/>
      <c r="W1537" s="63"/>
      <c r="X1537" s="119">
        <v>30.04</v>
      </c>
      <c r="Y1537" s="119">
        <v>15.97</v>
      </c>
      <c r="Z1537" s="69"/>
      <c r="AA1537" s="179"/>
      <c r="AB1537" s="98"/>
      <c r="AC1537" s="9"/>
      <c r="AD1537" s="9" t="s">
        <v>452</v>
      </c>
      <c r="AE1537" s="63"/>
      <c r="AF1537" s="63"/>
    </row>
    <row r="1538" spans="1:32" s="76" customFormat="1" ht="17" x14ac:dyDescent="0.2">
      <c r="A1538" s="100" t="str">
        <f>CONCATENATE(E1538," ",F1538)</f>
        <v>Equus sp.</v>
      </c>
      <c r="B1538" s="9" t="s">
        <v>305</v>
      </c>
      <c r="C1538" s="69" t="s">
        <v>485</v>
      </c>
      <c r="D1538" s="69" t="s">
        <v>2335</v>
      </c>
      <c r="E1538" s="2" t="s">
        <v>10</v>
      </c>
      <c r="F1538" s="2" t="s">
        <v>15</v>
      </c>
      <c r="G1538" s="9" t="s">
        <v>1995</v>
      </c>
      <c r="H1538" s="8">
        <v>42</v>
      </c>
      <c r="I1538" s="9" t="s">
        <v>1205</v>
      </c>
      <c r="J1538" s="8" t="s">
        <v>396</v>
      </c>
      <c r="K1538" s="69" t="s">
        <v>175</v>
      </c>
      <c r="L1538" s="175"/>
      <c r="M1538" s="134"/>
      <c r="N1538" s="105"/>
      <c r="O1538" s="105"/>
      <c r="P1538" s="63"/>
      <c r="Q1538" s="69" t="s">
        <v>36</v>
      </c>
      <c r="R1538" s="69" t="s">
        <v>1380</v>
      </c>
      <c r="S1538" s="69"/>
      <c r="T1538" s="63" t="s">
        <v>171</v>
      </c>
      <c r="U1538" s="63" t="s">
        <v>13</v>
      </c>
      <c r="V1538" s="63"/>
      <c r="W1538" s="63"/>
      <c r="X1538" s="119">
        <v>24.51</v>
      </c>
      <c r="Y1538" s="119">
        <v>14.08</v>
      </c>
      <c r="Z1538" s="69"/>
      <c r="AA1538" s="179"/>
      <c r="AB1538" s="98"/>
      <c r="AC1538" s="9"/>
      <c r="AD1538" s="9" t="s">
        <v>452</v>
      </c>
      <c r="AE1538" s="63"/>
      <c r="AF1538" s="63"/>
    </row>
    <row r="1539" spans="1:32" s="76" customFormat="1" ht="17" x14ac:dyDescent="0.2">
      <c r="A1539" s="100" t="str">
        <f>CONCATENATE(E1539," ",F1539)</f>
        <v>Equus sp.</v>
      </c>
      <c r="B1539" s="9" t="s">
        <v>305</v>
      </c>
      <c r="C1539" s="69" t="s">
        <v>485</v>
      </c>
      <c r="D1539" s="69" t="s">
        <v>2335</v>
      </c>
      <c r="E1539" s="2" t="s">
        <v>10</v>
      </c>
      <c r="F1539" s="2" t="s">
        <v>15</v>
      </c>
      <c r="G1539" s="9" t="s">
        <v>1995</v>
      </c>
      <c r="H1539" s="8">
        <v>46</v>
      </c>
      <c r="I1539" s="9" t="s">
        <v>1205</v>
      </c>
      <c r="J1539" s="8" t="s">
        <v>396</v>
      </c>
      <c r="K1539" s="69" t="s">
        <v>175</v>
      </c>
      <c r="L1539" s="175"/>
      <c r="M1539" s="134"/>
      <c r="N1539" s="105"/>
      <c r="O1539" s="105"/>
      <c r="P1539" s="63"/>
      <c r="Q1539" s="69" t="s">
        <v>36</v>
      </c>
      <c r="R1539" s="69" t="s">
        <v>1380</v>
      </c>
      <c r="S1539" s="69"/>
      <c r="T1539" s="63" t="s">
        <v>171</v>
      </c>
      <c r="U1539" s="63" t="s">
        <v>13</v>
      </c>
      <c r="V1539" s="63"/>
      <c r="W1539" s="63"/>
      <c r="X1539" s="119">
        <v>28.9</v>
      </c>
      <c r="Y1539" s="119">
        <v>18.86</v>
      </c>
      <c r="Z1539" s="69"/>
      <c r="AA1539" s="179"/>
      <c r="AB1539" s="98"/>
      <c r="AC1539" s="9"/>
      <c r="AD1539" s="9" t="s">
        <v>452</v>
      </c>
      <c r="AE1539" s="63"/>
      <c r="AF1539" s="63"/>
    </row>
    <row r="1540" spans="1:32" s="76" customFormat="1" ht="17" x14ac:dyDescent="0.2">
      <c r="A1540" s="100" t="str">
        <f>CONCATENATE(E1540," ",F1540)</f>
        <v>Equus sp.</v>
      </c>
      <c r="B1540" s="9" t="s">
        <v>305</v>
      </c>
      <c r="C1540" s="69" t="s">
        <v>485</v>
      </c>
      <c r="D1540" s="69" t="s">
        <v>2335</v>
      </c>
      <c r="E1540" s="2" t="s">
        <v>10</v>
      </c>
      <c r="F1540" s="2" t="s">
        <v>15</v>
      </c>
      <c r="G1540" s="9" t="s">
        <v>1995</v>
      </c>
      <c r="H1540" s="8">
        <v>52</v>
      </c>
      <c r="I1540" s="9" t="s">
        <v>1205</v>
      </c>
      <c r="J1540" s="8" t="s">
        <v>396</v>
      </c>
      <c r="K1540" s="69" t="s">
        <v>175</v>
      </c>
      <c r="L1540" s="175"/>
      <c r="M1540" s="134"/>
      <c r="N1540" s="105"/>
      <c r="O1540" s="105"/>
      <c r="P1540" s="63"/>
      <c r="Q1540" s="69" t="s">
        <v>36</v>
      </c>
      <c r="R1540" s="69" t="s">
        <v>1380</v>
      </c>
      <c r="S1540" s="69"/>
      <c r="T1540" s="63" t="s">
        <v>166</v>
      </c>
      <c r="U1540" s="63" t="s">
        <v>13</v>
      </c>
      <c r="V1540" s="63"/>
      <c r="W1540" s="63"/>
      <c r="X1540" s="119">
        <v>28.77</v>
      </c>
      <c r="Y1540" s="119">
        <v>11.74</v>
      </c>
      <c r="Z1540" s="69"/>
      <c r="AA1540" s="179"/>
      <c r="AB1540" s="98"/>
      <c r="AC1540" s="9"/>
      <c r="AD1540" s="9" t="s">
        <v>452</v>
      </c>
      <c r="AE1540" s="63"/>
      <c r="AF1540" s="63"/>
    </row>
    <row r="1541" spans="1:32" s="76" customFormat="1" ht="17" x14ac:dyDescent="0.2">
      <c r="A1541" s="100" t="str">
        <f>CONCATENATE(E1541," ",F1541)</f>
        <v>Equus sp.</v>
      </c>
      <c r="B1541" s="9" t="s">
        <v>305</v>
      </c>
      <c r="C1541" s="69" t="s">
        <v>485</v>
      </c>
      <c r="D1541" s="69" t="s">
        <v>2335</v>
      </c>
      <c r="E1541" s="2" t="s">
        <v>10</v>
      </c>
      <c r="F1541" s="2" t="s">
        <v>15</v>
      </c>
      <c r="G1541" s="9" t="s">
        <v>1995</v>
      </c>
      <c r="H1541" s="8">
        <v>43</v>
      </c>
      <c r="I1541" s="9" t="s">
        <v>1205</v>
      </c>
      <c r="J1541" s="8" t="s">
        <v>396</v>
      </c>
      <c r="K1541" s="69" t="s">
        <v>175</v>
      </c>
      <c r="L1541" s="175"/>
      <c r="M1541" s="134"/>
      <c r="N1541" s="105"/>
      <c r="O1541" s="105"/>
      <c r="P1541" s="63"/>
      <c r="Q1541" s="69" t="s">
        <v>16</v>
      </c>
      <c r="R1541" s="69" t="s">
        <v>1271</v>
      </c>
      <c r="S1541" s="69"/>
      <c r="T1541" s="63" t="s">
        <v>171</v>
      </c>
      <c r="U1541" s="63" t="s">
        <v>13</v>
      </c>
      <c r="V1541" s="63"/>
      <c r="W1541" s="63"/>
      <c r="X1541" s="119">
        <v>26.96</v>
      </c>
      <c r="Y1541" s="119">
        <v>16.57</v>
      </c>
      <c r="Z1541" s="69"/>
      <c r="AA1541" s="179"/>
      <c r="AB1541" s="98"/>
      <c r="AC1541" s="9"/>
      <c r="AD1541" s="9" t="s">
        <v>452</v>
      </c>
      <c r="AE1541" s="63"/>
      <c r="AF1541" s="63"/>
    </row>
    <row r="1542" spans="1:32" s="76" customFormat="1" ht="17" x14ac:dyDescent="0.2">
      <c r="A1542" s="100" t="str">
        <f>CONCATENATE(E1542," ",F1542)</f>
        <v>Equus sp.</v>
      </c>
      <c r="B1542" s="9" t="s">
        <v>305</v>
      </c>
      <c r="C1542" s="69" t="s">
        <v>485</v>
      </c>
      <c r="D1542" s="69" t="s">
        <v>2335</v>
      </c>
      <c r="E1542" s="2" t="s">
        <v>10</v>
      </c>
      <c r="F1542" s="2" t="s">
        <v>15</v>
      </c>
      <c r="G1542" s="9" t="s">
        <v>1995</v>
      </c>
      <c r="H1542" s="8">
        <v>39</v>
      </c>
      <c r="I1542" s="9" t="s">
        <v>1205</v>
      </c>
      <c r="J1542" s="8" t="s">
        <v>396</v>
      </c>
      <c r="K1542" s="69" t="s">
        <v>175</v>
      </c>
      <c r="L1542" s="175"/>
      <c r="M1542" s="134"/>
      <c r="N1542" s="105"/>
      <c r="O1542" s="105"/>
      <c r="P1542" s="63"/>
      <c r="Q1542" s="69" t="s">
        <v>38</v>
      </c>
      <c r="R1542" s="69" t="s">
        <v>2383</v>
      </c>
      <c r="S1542" s="69"/>
      <c r="T1542" s="63" t="s">
        <v>166</v>
      </c>
      <c r="U1542" s="63" t="s">
        <v>13</v>
      </c>
      <c r="V1542" s="63"/>
      <c r="W1542" s="63"/>
      <c r="X1542" s="119">
        <v>34.6</v>
      </c>
      <c r="Y1542" s="119">
        <v>16.05</v>
      </c>
      <c r="Z1542" s="69"/>
      <c r="AA1542" s="179"/>
      <c r="AB1542" s="98"/>
      <c r="AC1542" s="9"/>
      <c r="AD1542" s="9" t="s">
        <v>452</v>
      </c>
      <c r="AE1542" s="63"/>
      <c r="AF1542" s="63"/>
    </row>
    <row r="1543" spans="1:32" s="76" customFormat="1" ht="17" x14ac:dyDescent="0.2">
      <c r="A1543" s="100" t="str">
        <f>CONCATENATE(E1543," ",F1543)</f>
        <v>Equus sp.</v>
      </c>
      <c r="B1543" s="9" t="s">
        <v>305</v>
      </c>
      <c r="C1543" s="69" t="s">
        <v>485</v>
      </c>
      <c r="D1543" s="69" t="s">
        <v>2335</v>
      </c>
      <c r="E1543" s="2" t="s">
        <v>10</v>
      </c>
      <c r="F1543" s="2" t="s">
        <v>15</v>
      </c>
      <c r="G1543" s="9" t="s">
        <v>1995</v>
      </c>
      <c r="H1543" s="8">
        <v>51</v>
      </c>
      <c r="I1543" s="9" t="s">
        <v>1205</v>
      </c>
      <c r="J1543" s="8" t="s">
        <v>396</v>
      </c>
      <c r="K1543" s="69" t="s">
        <v>175</v>
      </c>
      <c r="L1543" s="175"/>
      <c r="M1543" s="134"/>
      <c r="N1543" s="105"/>
      <c r="O1543" s="105"/>
      <c r="P1543" s="63"/>
      <c r="Q1543" s="69" t="s">
        <v>38</v>
      </c>
      <c r="R1543" s="69" t="s">
        <v>2383</v>
      </c>
      <c r="S1543" s="69"/>
      <c r="T1543" s="63" t="s">
        <v>166</v>
      </c>
      <c r="U1543" s="63" t="s">
        <v>13</v>
      </c>
      <c r="V1543" s="63"/>
      <c r="W1543" s="63"/>
      <c r="X1543" s="119">
        <v>28.58</v>
      </c>
      <c r="Y1543" s="119">
        <v>13.72</v>
      </c>
      <c r="Z1543" s="69"/>
      <c r="AA1543" s="179"/>
      <c r="AB1543" s="98"/>
      <c r="AC1543" s="9"/>
      <c r="AD1543" s="9" t="s">
        <v>452</v>
      </c>
      <c r="AE1543" s="63"/>
      <c r="AF1543" s="63"/>
    </row>
    <row r="1544" spans="1:32" s="76" customFormat="1" ht="17" x14ac:dyDescent="0.2">
      <c r="A1544" s="100" t="str">
        <f>CONCATENATE(E1544," ",F1544)</f>
        <v>Equus sp.</v>
      </c>
      <c r="B1544" s="9" t="s">
        <v>305</v>
      </c>
      <c r="C1544" s="69" t="s">
        <v>485</v>
      </c>
      <c r="D1544" s="69" t="s">
        <v>2335</v>
      </c>
      <c r="E1544" s="2" t="s">
        <v>10</v>
      </c>
      <c r="F1544" s="2" t="s">
        <v>15</v>
      </c>
      <c r="G1544" s="9" t="s">
        <v>1995</v>
      </c>
      <c r="H1544" s="8">
        <v>53</v>
      </c>
      <c r="I1544" s="9" t="s">
        <v>1205</v>
      </c>
      <c r="J1544" s="8" t="s">
        <v>396</v>
      </c>
      <c r="K1544" s="69" t="s">
        <v>175</v>
      </c>
      <c r="L1544" s="175"/>
      <c r="M1544" s="134"/>
      <c r="N1544" s="105"/>
      <c r="O1544" s="105"/>
      <c r="P1544" s="63"/>
      <c r="Q1544" s="69" t="s">
        <v>38</v>
      </c>
      <c r="R1544" s="69" t="s">
        <v>2383</v>
      </c>
      <c r="S1544" s="69"/>
      <c r="T1544" s="63" t="s">
        <v>166</v>
      </c>
      <c r="U1544" s="63" t="s">
        <v>13</v>
      </c>
      <c r="V1544" s="63"/>
      <c r="W1544" s="63"/>
      <c r="X1544" s="119">
        <v>32.6</v>
      </c>
      <c r="Y1544" s="119">
        <v>13.55</v>
      </c>
      <c r="Z1544" s="69"/>
      <c r="AA1544" s="179"/>
      <c r="AB1544" s="98"/>
      <c r="AC1544" s="9"/>
      <c r="AD1544" s="9" t="s">
        <v>452</v>
      </c>
      <c r="AE1544" s="63"/>
      <c r="AF1544" s="63"/>
    </row>
    <row r="1545" spans="1:32" s="76" customFormat="1" ht="34" x14ac:dyDescent="0.2">
      <c r="A1545" s="100" t="str">
        <f>CONCATENATE(E1545," ",F1545)</f>
        <v>Equus sp.</v>
      </c>
      <c r="B1545" s="9"/>
      <c r="C1545" s="69" t="s">
        <v>485</v>
      </c>
      <c r="D1545" s="69" t="s">
        <v>2335</v>
      </c>
      <c r="E1545" s="2" t="s">
        <v>10</v>
      </c>
      <c r="F1545" s="2" t="s">
        <v>15</v>
      </c>
      <c r="G1545" s="9" t="s">
        <v>461</v>
      </c>
      <c r="H1545" s="8">
        <v>-999</v>
      </c>
      <c r="I1545" s="9" t="s">
        <v>408</v>
      </c>
      <c r="J1545" s="8" t="s">
        <v>384</v>
      </c>
      <c r="K1545" s="69" t="s">
        <v>175</v>
      </c>
      <c r="L1545" s="175" t="s">
        <v>395</v>
      </c>
      <c r="M1545" s="99"/>
      <c r="N1545" s="105"/>
      <c r="O1545" s="105"/>
      <c r="P1545" s="63"/>
      <c r="Q1545" s="69" t="s">
        <v>16</v>
      </c>
      <c r="R1545" s="69" t="s">
        <v>1271</v>
      </c>
      <c r="S1545" s="69"/>
      <c r="T1545" s="63"/>
      <c r="U1545" s="63" t="s">
        <v>13</v>
      </c>
      <c r="V1545" s="63"/>
      <c r="W1545" s="63"/>
      <c r="X1545" s="119">
        <v>31.88</v>
      </c>
      <c r="Y1545" s="119">
        <v>18.239999999999998</v>
      </c>
      <c r="Z1545" s="69"/>
      <c r="AA1545" s="179"/>
      <c r="AB1545" s="98"/>
      <c r="AC1545" s="9"/>
      <c r="AD1545" s="9" t="s">
        <v>462</v>
      </c>
      <c r="AE1545" s="63"/>
      <c r="AF1545" s="63"/>
    </row>
    <row r="1546" spans="1:32" s="76" customFormat="1" ht="17" x14ac:dyDescent="0.2">
      <c r="A1546" s="100" t="str">
        <f>CONCATENATE(E1546," ",F1546)</f>
        <v>Equus sp.</v>
      </c>
      <c r="B1546" s="9" t="s">
        <v>1825</v>
      </c>
      <c r="C1546" s="69" t="s">
        <v>485</v>
      </c>
      <c r="D1546" s="69" t="s">
        <v>2335</v>
      </c>
      <c r="E1546" s="106" t="s">
        <v>10</v>
      </c>
      <c r="F1546" s="106" t="s">
        <v>15</v>
      </c>
      <c r="G1546" s="69"/>
      <c r="H1546" s="69">
        <v>3047</v>
      </c>
      <c r="I1546" s="9" t="s">
        <v>865</v>
      </c>
      <c r="J1546" s="8"/>
      <c r="K1546" s="69" t="s">
        <v>175</v>
      </c>
      <c r="L1546" s="178" t="s">
        <v>866</v>
      </c>
      <c r="M1546" s="99"/>
      <c r="N1546" s="61">
        <v>34.25</v>
      </c>
      <c r="O1546" s="61">
        <v>-100.5</v>
      </c>
      <c r="P1546" s="99">
        <v>467.45999585806601</v>
      </c>
      <c r="Q1546" s="69" t="s">
        <v>1824</v>
      </c>
      <c r="R1546" s="69" t="s">
        <v>111</v>
      </c>
      <c r="S1546" s="69" t="s">
        <v>111</v>
      </c>
      <c r="T1546" s="69"/>
      <c r="U1546" s="63" t="s">
        <v>13</v>
      </c>
      <c r="V1546" s="63"/>
      <c r="W1546" s="105"/>
      <c r="X1546" s="61">
        <v>58.28</v>
      </c>
      <c r="Y1546" s="61">
        <v>60.22</v>
      </c>
      <c r="Z1546" s="63"/>
      <c r="AA1546" s="137"/>
      <c r="AB1546" s="135"/>
      <c r="AC1546" s="105"/>
      <c r="AD1546" s="69"/>
      <c r="AE1546" s="63"/>
      <c r="AF1546" s="63"/>
    </row>
    <row r="1547" spans="1:32" s="76" customFormat="1" ht="17" x14ac:dyDescent="0.2">
      <c r="A1547" s="100" t="str">
        <f>CONCATENATE(E1547," ",F1547)</f>
        <v>Equus sp.</v>
      </c>
      <c r="B1547" s="9" t="s">
        <v>305</v>
      </c>
      <c r="C1547" s="69" t="s">
        <v>485</v>
      </c>
      <c r="D1547" s="69" t="s">
        <v>2335</v>
      </c>
      <c r="E1547" s="2" t="s">
        <v>10</v>
      </c>
      <c r="F1547" s="2" t="s">
        <v>15</v>
      </c>
      <c r="G1547" s="9"/>
      <c r="H1547" s="8">
        <v>-999</v>
      </c>
      <c r="I1547" s="9" t="s">
        <v>299</v>
      </c>
      <c r="J1547" s="8" t="s">
        <v>396</v>
      </c>
      <c r="K1547" s="69" t="s">
        <v>175</v>
      </c>
      <c r="L1547" s="175"/>
      <c r="M1547" s="134"/>
      <c r="N1547" s="105"/>
      <c r="O1547" s="105"/>
      <c r="P1547" s="63"/>
      <c r="Q1547" s="69" t="s">
        <v>36</v>
      </c>
      <c r="R1547" s="69" t="s">
        <v>1380</v>
      </c>
      <c r="S1547" s="69"/>
      <c r="T1547" s="63"/>
      <c r="U1547" s="63" t="s">
        <v>13</v>
      </c>
      <c r="V1547" s="63"/>
      <c r="W1547" s="63"/>
      <c r="X1547" s="119">
        <v>31.51</v>
      </c>
      <c r="Y1547" s="119">
        <v>17.73</v>
      </c>
      <c r="Z1547" s="69"/>
      <c r="AA1547" s="179"/>
      <c r="AB1547" s="98"/>
      <c r="AC1547" s="9"/>
      <c r="AD1547" s="9" t="s">
        <v>87</v>
      </c>
      <c r="AE1547" s="63"/>
      <c r="AF1547" s="63"/>
    </row>
    <row r="1548" spans="1:32" s="76" customFormat="1" ht="17" x14ac:dyDescent="0.2">
      <c r="A1548" s="100" t="str">
        <f>CONCATENATE(E1548," ",F1548)</f>
        <v>Equus sp.</v>
      </c>
      <c r="B1548" s="9" t="s">
        <v>305</v>
      </c>
      <c r="C1548" s="69" t="s">
        <v>485</v>
      </c>
      <c r="D1548" s="69" t="s">
        <v>2335</v>
      </c>
      <c r="E1548" s="2" t="s">
        <v>10</v>
      </c>
      <c r="F1548" s="2" t="s">
        <v>15</v>
      </c>
      <c r="G1548" s="9"/>
      <c r="H1548" s="8">
        <v>-999</v>
      </c>
      <c r="I1548" s="9" t="s">
        <v>299</v>
      </c>
      <c r="J1548" s="8" t="s">
        <v>396</v>
      </c>
      <c r="K1548" s="69" t="s">
        <v>175</v>
      </c>
      <c r="L1548" s="175"/>
      <c r="M1548" s="134"/>
      <c r="N1548" s="105"/>
      <c r="O1548" s="105"/>
      <c r="P1548" s="63"/>
      <c r="Q1548" s="69" t="s">
        <v>36</v>
      </c>
      <c r="R1548" s="69" t="s">
        <v>1380</v>
      </c>
      <c r="S1548" s="69"/>
      <c r="T1548" s="63"/>
      <c r="U1548" s="63" t="s">
        <v>13</v>
      </c>
      <c r="V1548" s="63"/>
      <c r="W1548" s="63"/>
      <c r="X1548" s="119">
        <v>28.98</v>
      </c>
      <c r="Y1548" s="119">
        <v>19.23</v>
      </c>
      <c r="Z1548" s="69"/>
      <c r="AA1548" s="179"/>
      <c r="AB1548" s="98"/>
      <c r="AC1548" s="9"/>
      <c r="AD1548" s="9" t="s">
        <v>87</v>
      </c>
      <c r="AE1548" s="63"/>
      <c r="AF1548" s="63"/>
    </row>
    <row r="1549" spans="1:32" s="76" customFormat="1" ht="17" x14ac:dyDescent="0.2">
      <c r="A1549" s="100" t="str">
        <f>CONCATENATE(E1549," ",F1549)</f>
        <v>Equus sp.</v>
      </c>
      <c r="B1549" s="9" t="s">
        <v>305</v>
      </c>
      <c r="C1549" s="69" t="s">
        <v>485</v>
      </c>
      <c r="D1549" s="69" t="s">
        <v>2335</v>
      </c>
      <c r="E1549" s="2" t="s">
        <v>10</v>
      </c>
      <c r="F1549" s="2" t="s">
        <v>15</v>
      </c>
      <c r="G1549" s="9"/>
      <c r="H1549" s="8">
        <v>-999</v>
      </c>
      <c r="I1549" s="9" t="s">
        <v>299</v>
      </c>
      <c r="J1549" s="8" t="s">
        <v>396</v>
      </c>
      <c r="K1549" s="69" t="s">
        <v>175</v>
      </c>
      <c r="L1549" s="175"/>
      <c r="M1549" s="134"/>
      <c r="N1549" s="105"/>
      <c r="O1549" s="105"/>
      <c r="P1549" s="63"/>
      <c r="Q1549" s="69" t="s">
        <v>36</v>
      </c>
      <c r="R1549" s="69" t="s">
        <v>1380</v>
      </c>
      <c r="S1549" s="69"/>
      <c r="T1549" s="63"/>
      <c r="U1549" s="63" t="s">
        <v>13</v>
      </c>
      <c r="V1549" s="63"/>
      <c r="W1549" s="63"/>
      <c r="X1549" s="119">
        <v>29.4</v>
      </c>
      <c r="Y1549" s="119">
        <v>17.690000000000001</v>
      </c>
      <c r="Z1549" s="69"/>
      <c r="AA1549" s="179"/>
      <c r="AB1549" s="98"/>
      <c r="AC1549" s="9"/>
      <c r="AD1549" s="9"/>
      <c r="AE1549" s="63"/>
      <c r="AF1549" s="63"/>
    </row>
    <row r="1550" spans="1:32" s="76" customFormat="1" ht="17" x14ac:dyDescent="0.2">
      <c r="A1550" s="100" t="str">
        <f>CONCATENATE(E1550," ",F1550)</f>
        <v>Equus sp.</v>
      </c>
      <c r="B1550" s="9" t="s">
        <v>305</v>
      </c>
      <c r="C1550" s="69" t="s">
        <v>485</v>
      </c>
      <c r="D1550" s="69" t="s">
        <v>2335</v>
      </c>
      <c r="E1550" s="2" t="s">
        <v>10</v>
      </c>
      <c r="F1550" s="2" t="s">
        <v>15</v>
      </c>
      <c r="G1550" s="9"/>
      <c r="H1550" s="8">
        <v>-999</v>
      </c>
      <c r="I1550" s="9" t="s">
        <v>299</v>
      </c>
      <c r="J1550" s="8" t="s">
        <v>396</v>
      </c>
      <c r="K1550" s="69" t="s">
        <v>175</v>
      </c>
      <c r="L1550" s="175"/>
      <c r="M1550" s="134"/>
      <c r="N1550" s="105"/>
      <c r="O1550" s="105"/>
      <c r="P1550" s="63"/>
      <c r="Q1550" s="69" t="s">
        <v>36</v>
      </c>
      <c r="R1550" s="69" t="s">
        <v>1380</v>
      </c>
      <c r="S1550" s="69"/>
      <c r="T1550" s="63"/>
      <c r="U1550" s="63" t="s">
        <v>13</v>
      </c>
      <c r="V1550" s="63"/>
      <c r="W1550" s="63"/>
      <c r="X1550" s="119">
        <v>30.86</v>
      </c>
      <c r="Y1550" s="119">
        <v>24.17</v>
      </c>
      <c r="Z1550" s="69"/>
      <c r="AA1550" s="179"/>
      <c r="AB1550" s="98"/>
      <c r="AC1550" s="9"/>
      <c r="AD1550" s="9"/>
      <c r="AE1550" s="63"/>
      <c r="AF1550" s="63"/>
    </row>
    <row r="1551" spans="1:32" s="76" customFormat="1" ht="17" x14ac:dyDescent="0.2">
      <c r="A1551" s="100" t="str">
        <f>CONCATENATE(E1551," ",F1551)</f>
        <v>Equus sp.</v>
      </c>
      <c r="B1551" s="9" t="s">
        <v>305</v>
      </c>
      <c r="C1551" s="69" t="s">
        <v>485</v>
      </c>
      <c r="D1551" s="69" t="s">
        <v>2335</v>
      </c>
      <c r="E1551" s="2" t="s">
        <v>10</v>
      </c>
      <c r="F1551" s="2" t="s">
        <v>15</v>
      </c>
      <c r="G1551" s="9"/>
      <c r="H1551" s="8">
        <v>-999</v>
      </c>
      <c r="I1551" s="9" t="s">
        <v>299</v>
      </c>
      <c r="J1551" s="8" t="s">
        <v>396</v>
      </c>
      <c r="K1551" s="69" t="s">
        <v>175</v>
      </c>
      <c r="L1551" s="175"/>
      <c r="M1551" s="134"/>
      <c r="N1551" s="105"/>
      <c r="O1551" s="105"/>
      <c r="P1551" s="63"/>
      <c r="Q1551" s="69" t="s">
        <v>36</v>
      </c>
      <c r="R1551" s="69" t="s">
        <v>1380</v>
      </c>
      <c r="S1551" s="69"/>
      <c r="T1551" s="63"/>
      <c r="U1551" s="63" t="s">
        <v>13</v>
      </c>
      <c r="V1551" s="63"/>
      <c r="W1551" s="63"/>
      <c r="X1551" s="119">
        <v>28.74</v>
      </c>
      <c r="Y1551" s="119">
        <v>18.41</v>
      </c>
      <c r="Z1551" s="69"/>
      <c r="AA1551" s="179"/>
      <c r="AB1551" s="98"/>
      <c r="AC1551" s="9"/>
      <c r="AD1551" s="9"/>
      <c r="AE1551" s="63"/>
      <c r="AF1551" s="63"/>
    </row>
    <row r="1552" spans="1:32" s="76" customFormat="1" ht="17" x14ac:dyDescent="0.2">
      <c r="A1552" s="100" t="str">
        <f>CONCATENATE(E1552," ",F1552)</f>
        <v>Equus sp.</v>
      </c>
      <c r="B1552" s="9" t="s">
        <v>305</v>
      </c>
      <c r="C1552" s="69" t="s">
        <v>485</v>
      </c>
      <c r="D1552" s="69" t="s">
        <v>2335</v>
      </c>
      <c r="E1552" s="2" t="s">
        <v>10</v>
      </c>
      <c r="F1552" s="2" t="s">
        <v>15</v>
      </c>
      <c r="G1552" s="9"/>
      <c r="H1552" s="8">
        <v>-999</v>
      </c>
      <c r="I1552" s="9" t="s">
        <v>299</v>
      </c>
      <c r="J1552" s="8" t="s">
        <v>396</v>
      </c>
      <c r="K1552" s="69" t="s">
        <v>175</v>
      </c>
      <c r="L1552" s="175" t="s">
        <v>99</v>
      </c>
      <c r="M1552" s="99"/>
      <c r="N1552" s="105"/>
      <c r="O1552" s="105"/>
      <c r="P1552" s="63"/>
      <c r="Q1552" s="69" t="s">
        <v>36</v>
      </c>
      <c r="R1552" s="69" t="s">
        <v>1380</v>
      </c>
      <c r="S1552" s="69"/>
      <c r="T1552" s="63"/>
      <c r="U1552" s="63" t="s">
        <v>13</v>
      </c>
      <c r="V1552" s="63"/>
      <c r="W1552" s="63"/>
      <c r="X1552" s="119">
        <v>36.83</v>
      </c>
      <c r="Y1552" s="119">
        <v>25.2</v>
      </c>
      <c r="Z1552" s="69"/>
      <c r="AA1552" s="179"/>
      <c r="AB1552" s="98"/>
      <c r="AC1552" s="9"/>
      <c r="AD1552" s="9" t="s">
        <v>1813</v>
      </c>
      <c r="AE1552" s="63"/>
      <c r="AF1552" s="63"/>
    </row>
    <row r="1553" spans="1:32" s="76" customFormat="1" ht="17" x14ac:dyDescent="0.2">
      <c r="A1553" s="100" t="str">
        <f>CONCATENATE(E1553," ",F1553)</f>
        <v>Equus sp.</v>
      </c>
      <c r="B1553" s="9"/>
      <c r="C1553" s="69" t="s">
        <v>485</v>
      </c>
      <c r="D1553" s="69" t="s">
        <v>2335</v>
      </c>
      <c r="E1553" s="2" t="s">
        <v>10</v>
      </c>
      <c r="F1553" s="2" t="s">
        <v>15</v>
      </c>
      <c r="G1553" s="9"/>
      <c r="H1553" s="8" t="s">
        <v>58</v>
      </c>
      <c r="I1553" s="9" t="s">
        <v>60</v>
      </c>
      <c r="J1553" s="8" t="s">
        <v>384</v>
      </c>
      <c r="K1553" s="69" t="s">
        <v>175</v>
      </c>
      <c r="L1553" s="175"/>
      <c r="M1553" s="134"/>
      <c r="N1553" s="105"/>
      <c r="O1553" s="105"/>
      <c r="P1553" s="63"/>
      <c r="Q1553" s="69" t="s">
        <v>36</v>
      </c>
      <c r="R1553" s="69" t="s">
        <v>1380</v>
      </c>
      <c r="S1553" s="69"/>
      <c r="T1553" s="63"/>
      <c r="U1553" s="63" t="s">
        <v>13</v>
      </c>
      <c r="V1553" s="63"/>
      <c r="W1553" s="63"/>
      <c r="X1553" s="119">
        <v>24.22</v>
      </c>
      <c r="Y1553" s="119">
        <v>24.91</v>
      </c>
      <c r="Z1553" s="69"/>
      <c r="AA1553" s="179"/>
      <c r="AB1553" s="98"/>
      <c r="AC1553" s="9"/>
      <c r="AD1553" s="9"/>
      <c r="AE1553" s="63"/>
      <c r="AF1553" s="63"/>
    </row>
    <row r="1554" spans="1:32" s="76" customFormat="1" ht="17" x14ac:dyDescent="0.2">
      <c r="A1554" s="100" t="str">
        <f>CONCATENATE(E1554," ",F1554)</f>
        <v>Equus sp.</v>
      </c>
      <c r="B1554" s="9"/>
      <c r="C1554" s="69" t="s">
        <v>485</v>
      </c>
      <c r="D1554" s="69" t="s">
        <v>2335</v>
      </c>
      <c r="E1554" s="2" t="s">
        <v>10</v>
      </c>
      <c r="F1554" s="2" t="s">
        <v>15</v>
      </c>
      <c r="G1554" s="9"/>
      <c r="H1554" s="8">
        <v>-999</v>
      </c>
      <c r="I1554" s="9" t="s">
        <v>404</v>
      </c>
      <c r="J1554" s="8" t="s">
        <v>397</v>
      </c>
      <c r="K1554" s="69" t="s">
        <v>175</v>
      </c>
      <c r="L1554" s="175"/>
      <c r="M1554" s="134"/>
      <c r="N1554" s="105"/>
      <c r="O1554" s="105"/>
      <c r="P1554" s="63"/>
      <c r="Q1554" s="69" t="s">
        <v>16</v>
      </c>
      <c r="R1554" s="69" t="s">
        <v>1271</v>
      </c>
      <c r="S1554" s="69"/>
      <c r="T1554" s="63"/>
      <c r="U1554" s="63" t="s">
        <v>13</v>
      </c>
      <c r="V1554" s="63"/>
      <c r="W1554" s="63"/>
      <c r="X1554" s="119">
        <v>20.95</v>
      </c>
      <c r="Y1554" s="119">
        <v>15.64</v>
      </c>
      <c r="Z1554" s="69"/>
      <c r="AA1554" s="179"/>
      <c r="AB1554" s="98"/>
      <c r="AC1554" s="9"/>
      <c r="AD1554" s="9"/>
      <c r="AE1554" s="63"/>
      <c r="AF1554" s="63"/>
    </row>
    <row r="1555" spans="1:32" s="76" customFormat="1" ht="17" x14ac:dyDescent="0.2">
      <c r="A1555" s="100" t="str">
        <f>CONCATENATE(E1555," ",F1555)</f>
        <v>Equus sp.</v>
      </c>
      <c r="B1555" s="9"/>
      <c r="C1555" s="69" t="s">
        <v>485</v>
      </c>
      <c r="D1555" s="69" t="s">
        <v>2335</v>
      </c>
      <c r="E1555" s="2" t="s">
        <v>10</v>
      </c>
      <c r="F1555" s="2" t="s">
        <v>15</v>
      </c>
      <c r="G1555" s="9"/>
      <c r="H1555" s="8" t="s">
        <v>56</v>
      </c>
      <c r="I1555" s="9" t="s">
        <v>404</v>
      </c>
      <c r="J1555" s="8" t="s">
        <v>397</v>
      </c>
      <c r="K1555" s="69" t="s">
        <v>175</v>
      </c>
      <c r="L1555" s="175"/>
      <c r="M1555" s="134"/>
      <c r="N1555" s="105"/>
      <c r="O1555" s="105"/>
      <c r="P1555" s="63"/>
      <c r="Q1555" s="69" t="s">
        <v>16</v>
      </c>
      <c r="R1555" s="69" t="s">
        <v>1271</v>
      </c>
      <c r="S1555" s="69"/>
      <c r="T1555" s="63"/>
      <c r="U1555" s="63" t="s">
        <v>13</v>
      </c>
      <c r="V1555" s="63"/>
      <c r="W1555" s="63"/>
      <c r="X1555" s="119">
        <v>28.71</v>
      </c>
      <c r="Y1555" s="119">
        <v>15.8</v>
      </c>
      <c r="Z1555" s="69"/>
      <c r="AA1555" s="179"/>
      <c r="AB1555" s="98"/>
      <c r="AC1555" s="9"/>
      <c r="AD1555" s="9"/>
      <c r="AE1555" s="63"/>
      <c r="AF1555" s="63"/>
    </row>
    <row r="1556" spans="1:32" s="76" customFormat="1" ht="17" x14ac:dyDescent="0.2">
      <c r="A1556" s="100" t="str">
        <f>CONCATENATE(E1556," ",F1556)</f>
        <v>Equus sp.</v>
      </c>
      <c r="B1556" s="9"/>
      <c r="C1556" s="69" t="s">
        <v>485</v>
      </c>
      <c r="D1556" s="69" t="s">
        <v>2335</v>
      </c>
      <c r="E1556" s="2" t="s">
        <v>10</v>
      </c>
      <c r="F1556" s="2" t="s">
        <v>15</v>
      </c>
      <c r="G1556" s="9"/>
      <c r="H1556" s="8" t="s">
        <v>56</v>
      </c>
      <c r="I1556" s="9" t="s">
        <v>404</v>
      </c>
      <c r="J1556" s="8" t="s">
        <v>397</v>
      </c>
      <c r="K1556" s="69" t="s">
        <v>175</v>
      </c>
      <c r="L1556" s="175"/>
      <c r="M1556" s="134"/>
      <c r="N1556" s="105"/>
      <c r="O1556" s="105"/>
      <c r="P1556" s="63"/>
      <c r="Q1556" s="69" t="s">
        <v>16</v>
      </c>
      <c r="R1556" s="69" t="s">
        <v>1271</v>
      </c>
      <c r="S1556" s="69"/>
      <c r="T1556" s="63"/>
      <c r="U1556" s="63" t="s">
        <v>13</v>
      </c>
      <c r="V1556" s="63"/>
      <c r="W1556" s="63"/>
      <c r="X1556" s="119">
        <v>29.96</v>
      </c>
      <c r="Y1556" s="119">
        <v>17.38</v>
      </c>
      <c r="Z1556" s="69"/>
      <c r="AA1556" s="179"/>
      <c r="AB1556" s="98"/>
      <c r="AC1556" s="9"/>
      <c r="AD1556" s="9"/>
      <c r="AE1556" s="63"/>
      <c r="AF1556" s="63"/>
    </row>
    <row r="1557" spans="1:32" s="76" customFormat="1" ht="17" x14ac:dyDescent="0.2">
      <c r="A1557" s="100" t="str">
        <f>CONCATENATE(E1557," ",F1557)</f>
        <v>Equus sp.</v>
      </c>
      <c r="B1557" s="9"/>
      <c r="C1557" s="69" t="s">
        <v>485</v>
      </c>
      <c r="D1557" s="69" t="s">
        <v>2335</v>
      </c>
      <c r="E1557" s="2" t="s">
        <v>10</v>
      </c>
      <c r="F1557" s="2" t="s">
        <v>15</v>
      </c>
      <c r="G1557" s="9"/>
      <c r="H1557" s="8" t="s">
        <v>56</v>
      </c>
      <c r="I1557" s="9" t="s">
        <v>404</v>
      </c>
      <c r="J1557" s="8" t="s">
        <v>397</v>
      </c>
      <c r="K1557" s="69" t="s">
        <v>175</v>
      </c>
      <c r="L1557" s="175"/>
      <c r="M1557" s="134"/>
      <c r="N1557" s="105"/>
      <c r="O1557" s="105"/>
      <c r="P1557" s="63"/>
      <c r="Q1557" s="69" t="s">
        <v>16</v>
      </c>
      <c r="R1557" s="69" t="s">
        <v>1271</v>
      </c>
      <c r="S1557" s="69"/>
      <c r="T1557" s="63"/>
      <c r="U1557" s="63" t="s">
        <v>13</v>
      </c>
      <c r="V1557" s="63"/>
      <c r="W1557" s="63"/>
      <c r="X1557" s="119">
        <v>31.85</v>
      </c>
      <c r="Y1557" s="119">
        <v>18.39</v>
      </c>
      <c r="Z1557" s="69"/>
      <c r="AA1557" s="179"/>
      <c r="AB1557" s="98"/>
      <c r="AC1557" s="9"/>
      <c r="AD1557" s="9"/>
      <c r="AE1557" s="63"/>
      <c r="AF1557" s="63"/>
    </row>
    <row r="1558" spans="1:32" s="76" customFormat="1" ht="34" x14ac:dyDescent="0.2">
      <c r="A1558" s="100" t="str">
        <f>CONCATENATE(E1558," ",F1558)</f>
        <v>Equus sp.</v>
      </c>
      <c r="B1558" s="9" t="s">
        <v>305</v>
      </c>
      <c r="C1558" s="69" t="s">
        <v>485</v>
      </c>
      <c r="D1558" s="69" t="s">
        <v>2335</v>
      </c>
      <c r="E1558" s="2" t="s">
        <v>10</v>
      </c>
      <c r="F1558" s="2" t="s">
        <v>15</v>
      </c>
      <c r="G1558" s="9"/>
      <c r="H1558" s="8" t="s">
        <v>95</v>
      </c>
      <c r="I1558" s="9" t="s">
        <v>1211</v>
      </c>
      <c r="J1558" s="8" t="s">
        <v>396</v>
      </c>
      <c r="K1558" s="69" t="s">
        <v>175</v>
      </c>
      <c r="L1558" s="175" t="s">
        <v>96</v>
      </c>
      <c r="M1558" s="99"/>
      <c r="N1558" s="105"/>
      <c r="O1558" s="105"/>
      <c r="P1558" s="63"/>
      <c r="Q1558" s="69" t="s">
        <v>16</v>
      </c>
      <c r="R1558" s="69" t="s">
        <v>1271</v>
      </c>
      <c r="S1558" s="69"/>
      <c r="T1558" s="63"/>
      <c r="U1558" s="63" t="s">
        <v>13</v>
      </c>
      <c r="V1558" s="63"/>
      <c r="W1558" s="63"/>
      <c r="X1558" s="119">
        <v>28.8</v>
      </c>
      <c r="Y1558" s="119">
        <v>19.89</v>
      </c>
      <c r="Z1558" s="69"/>
      <c r="AA1558" s="179"/>
      <c r="AB1558" s="98"/>
      <c r="AC1558" s="9"/>
      <c r="AD1558" s="9" t="s">
        <v>1814</v>
      </c>
      <c r="AE1558" s="63"/>
      <c r="AF1558" s="63"/>
    </row>
    <row r="1559" spans="1:32" s="76" customFormat="1" ht="34" x14ac:dyDescent="0.2">
      <c r="A1559" s="100" t="str">
        <f>CONCATENATE(E1559," ",F1559)</f>
        <v>Equus sp.</v>
      </c>
      <c r="B1559" s="9" t="s">
        <v>305</v>
      </c>
      <c r="C1559" s="69" t="s">
        <v>485</v>
      </c>
      <c r="D1559" s="69" t="s">
        <v>2335</v>
      </c>
      <c r="E1559" s="2" t="s">
        <v>10</v>
      </c>
      <c r="F1559" s="2" t="s">
        <v>15</v>
      </c>
      <c r="G1559" s="9"/>
      <c r="H1559" s="8" t="s">
        <v>95</v>
      </c>
      <c r="I1559" s="9" t="s">
        <v>1211</v>
      </c>
      <c r="J1559" s="8" t="s">
        <v>396</v>
      </c>
      <c r="K1559" s="69" t="s">
        <v>175</v>
      </c>
      <c r="L1559" s="175" t="s">
        <v>96</v>
      </c>
      <c r="M1559" s="99"/>
      <c r="N1559" s="105"/>
      <c r="O1559" s="105"/>
      <c r="P1559" s="63"/>
      <c r="Q1559" s="69" t="s">
        <v>31</v>
      </c>
      <c r="R1559" s="69" t="s">
        <v>2377</v>
      </c>
      <c r="S1559" s="69"/>
      <c r="T1559" s="63"/>
      <c r="U1559" s="63" t="s">
        <v>13</v>
      </c>
      <c r="V1559" s="63"/>
      <c r="W1559" s="63"/>
      <c r="X1559" s="119">
        <v>27.69</v>
      </c>
      <c r="Y1559" s="119">
        <v>17.149999999999999</v>
      </c>
      <c r="Z1559" s="69"/>
      <c r="AA1559" s="179"/>
      <c r="AB1559" s="98"/>
      <c r="AC1559" s="9"/>
      <c r="AD1559" s="9" t="s">
        <v>1814</v>
      </c>
      <c r="AE1559" s="63"/>
      <c r="AF1559" s="63"/>
    </row>
    <row r="1560" spans="1:32" s="76" customFormat="1" ht="34" x14ac:dyDescent="0.2">
      <c r="A1560" s="100" t="str">
        <f>CONCATENATE(E1560," ",F1560)</f>
        <v>Equus sp.</v>
      </c>
      <c r="B1560" s="9"/>
      <c r="C1560" s="69" t="s">
        <v>485</v>
      </c>
      <c r="D1560" s="69" t="s">
        <v>2335</v>
      </c>
      <c r="E1560" s="2" t="s">
        <v>10</v>
      </c>
      <c r="F1560" s="2" t="s">
        <v>15</v>
      </c>
      <c r="G1560" s="9"/>
      <c r="H1560" s="8">
        <v>-999</v>
      </c>
      <c r="I1560" s="9" t="s">
        <v>408</v>
      </c>
      <c r="J1560" s="8" t="s">
        <v>384</v>
      </c>
      <c r="K1560" s="69" t="s">
        <v>175</v>
      </c>
      <c r="L1560" s="175" t="s">
        <v>395</v>
      </c>
      <c r="M1560" s="99"/>
      <c r="N1560" s="105"/>
      <c r="O1560" s="105"/>
      <c r="P1560" s="63"/>
      <c r="Q1560" s="69" t="s">
        <v>31</v>
      </c>
      <c r="R1560" s="69" t="s">
        <v>2377</v>
      </c>
      <c r="S1560" s="69"/>
      <c r="T1560" s="63"/>
      <c r="U1560" s="63" t="s">
        <v>13</v>
      </c>
      <c r="V1560" s="63"/>
      <c r="W1560" s="63"/>
      <c r="X1560" s="119">
        <v>27.91</v>
      </c>
      <c r="Y1560" s="119">
        <v>18.850000000000001</v>
      </c>
      <c r="Z1560" s="69"/>
      <c r="AA1560" s="179"/>
      <c r="AB1560" s="98"/>
      <c r="AC1560" s="9"/>
      <c r="AD1560" s="9" t="s">
        <v>17</v>
      </c>
      <c r="AE1560" s="63"/>
      <c r="AF1560" s="63"/>
    </row>
    <row r="1561" spans="1:32" s="76" customFormat="1" ht="34" x14ac:dyDescent="0.2">
      <c r="A1561" s="100" t="str">
        <f>CONCATENATE(E1561," ",F1561)</f>
        <v>Equus sp.</v>
      </c>
      <c r="B1561" s="9"/>
      <c r="C1561" s="69" t="s">
        <v>485</v>
      </c>
      <c r="D1561" s="69" t="s">
        <v>2335</v>
      </c>
      <c r="E1561" s="2" t="s">
        <v>10</v>
      </c>
      <c r="F1561" s="2" t="s">
        <v>15</v>
      </c>
      <c r="G1561" s="9"/>
      <c r="H1561" s="8">
        <v>-999</v>
      </c>
      <c r="I1561" s="9" t="s">
        <v>408</v>
      </c>
      <c r="J1561" s="8" t="s">
        <v>384</v>
      </c>
      <c r="K1561" s="69" t="s">
        <v>175</v>
      </c>
      <c r="L1561" s="175" t="s">
        <v>395</v>
      </c>
      <c r="M1561" s="99"/>
      <c r="N1561" s="105"/>
      <c r="O1561" s="105"/>
      <c r="P1561" s="63"/>
      <c r="Q1561" s="69" t="s">
        <v>31</v>
      </c>
      <c r="R1561" s="69" t="s">
        <v>2377</v>
      </c>
      <c r="S1561" s="69"/>
      <c r="T1561" s="63"/>
      <c r="U1561" s="63" t="s">
        <v>13</v>
      </c>
      <c r="V1561" s="63"/>
      <c r="W1561" s="63"/>
      <c r="X1561" s="119">
        <v>36.61</v>
      </c>
      <c r="Y1561" s="119">
        <v>28.31</v>
      </c>
      <c r="Z1561" s="69"/>
      <c r="AA1561" s="179"/>
      <c r="AB1561" s="98"/>
      <c r="AC1561" s="9"/>
      <c r="AD1561" s="9"/>
      <c r="AE1561" s="63"/>
      <c r="AF1561" s="63"/>
    </row>
    <row r="1562" spans="1:32" s="76" customFormat="1" ht="34" x14ac:dyDescent="0.2">
      <c r="A1562" s="100" t="str">
        <f>CONCATENATE(E1562," ",F1562)</f>
        <v>Equus sp.</v>
      </c>
      <c r="B1562" s="9"/>
      <c r="C1562" s="69" t="s">
        <v>485</v>
      </c>
      <c r="D1562" s="69" t="s">
        <v>2335</v>
      </c>
      <c r="E1562" s="2" t="s">
        <v>10</v>
      </c>
      <c r="F1562" s="2" t="s">
        <v>15</v>
      </c>
      <c r="G1562" s="9"/>
      <c r="H1562" s="8">
        <v>-999</v>
      </c>
      <c r="I1562" s="9" t="s">
        <v>408</v>
      </c>
      <c r="J1562" s="8" t="s">
        <v>384</v>
      </c>
      <c r="K1562" s="69" t="s">
        <v>175</v>
      </c>
      <c r="L1562" s="175" t="s">
        <v>395</v>
      </c>
      <c r="M1562" s="99"/>
      <c r="N1562" s="105"/>
      <c r="O1562" s="105"/>
      <c r="P1562" s="63"/>
      <c r="Q1562" s="69" t="s">
        <v>31</v>
      </c>
      <c r="R1562" s="69" t="s">
        <v>2377</v>
      </c>
      <c r="S1562" s="69"/>
      <c r="T1562" s="63"/>
      <c r="U1562" s="63" t="s">
        <v>13</v>
      </c>
      <c r="V1562" s="63"/>
      <c r="W1562" s="63"/>
      <c r="X1562" s="119">
        <v>30.55</v>
      </c>
      <c r="Y1562" s="119">
        <v>28.03</v>
      </c>
      <c r="Z1562" s="69"/>
      <c r="AA1562" s="179"/>
      <c r="AB1562" s="98"/>
      <c r="AC1562" s="9"/>
      <c r="AD1562" s="9"/>
      <c r="AE1562" s="63"/>
      <c r="AF1562" s="63"/>
    </row>
    <row r="1563" spans="1:32" s="76" customFormat="1" ht="34" x14ac:dyDescent="0.2">
      <c r="A1563" s="100" t="str">
        <f>CONCATENATE(E1563," ",F1563)</f>
        <v>Equus sp.</v>
      </c>
      <c r="B1563" s="9" t="s">
        <v>305</v>
      </c>
      <c r="C1563" s="69" t="s">
        <v>485</v>
      </c>
      <c r="D1563" s="69" t="s">
        <v>2335</v>
      </c>
      <c r="E1563" s="2" t="s">
        <v>10</v>
      </c>
      <c r="F1563" s="2" t="s">
        <v>15</v>
      </c>
      <c r="G1563" s="9"/>
      <c r="H1563" s="8" t="s">
        <v>95</v>
      </c>
      <c r="I1563" s="9" t="s">
        <v>1211</v>
      </c>
      <c r="J1563" s="8" t="s">
        <v>396</v>
      </c>
      <c r="K1563" s="69" t="s">
        <v>175</v>
      </c>
      <c r="L1563" s="175" t="s">
        <v>96</v>
      </c>
      <c r="M1563" s="99"/>
      <c r="N1563" s="105"/>
      <c r="O1563" s="105"/>
      <c r="P1563" s="63"/>
      <c r="Q1563" s="69" t="s">
        <v>24</v>
      </c>
      <c r="R1563" s="69" t="s">
        <v>2379</v>
      </c>
      <c r="S1563" s="69"/>
      <c r="T1563" s="63"/>
      <c r="U1563" s="63" t="s">
        <v>13</v>
      </c>
      <c r="V1563" s="63"/>
      <c r="W1563" s="63"/>
      <c r="X1563" s="119">
        <v>27.22</v>
      </c>
      <c r="Y1563" s="119">
        <v>15.89</v>
      </c>
      <c r="Z1563" s="69"/>
      <c r="AA1563" s="179"/>
      <c r="AB1563" s="98"/>
      <c r="AC1563" s="9"/>
      <c r="AD1563" s="9" t="s">
        <v>1814</v>
      </c>
      <c r="AE1563" s="63"/>
      <c r="AF1563" s="63"/>
    </row>
    <row r="1564" spans="1:32" s="76" customFormat="1" ht="17" x14ac:dyDescent="0.2">
      <c r="A1564" s="100" t="str">
        <f>CONCATENATE(E1564," ",F1564)</f>
        <v>Equus sp.</v>
      </c>
      <c r="B1564" s="9" t="s">
        <v>305</v>
      </c>
      <c r="C1564" s="69" t="s">
        <v>485</v>
      </c>
      <c r="D1564" s="69" t="s">
        <v>2335</v>
      </c>
      <c r="E1564" s="2" t="s">
        <v>10</v>
      </c>
      <c r="F1564" s="2" t="s">
        <v>15</v>
      </c>
      <c r="G1564" s="9"/>
      <c r="H1564" s="8">
        <v>-999</v>
      </c>
      <c r="I1564" s="9" t="s">
        <v>299</v>
      </c>
      <c r="J1564" s="8" t="s">
        <v>396</v>
      </c>
      <c r="K1564" s="69" t="s">
        <v>175</v>
      </c>
      <c r="L1564" s="175"/>
      <c r="M1564" s="134"/>
      <c r="N1564" s="105"/>
      <c r="O1564" s="105"/>
      <c r="P1564" s="63"/>
      <c r="Q1564" s="69" t="s">
        <v>40</v>
      </c>
      <c r="R1564" s="69" t="s">
        <v>2382</v>
      </c>
      <c r="S1564" s="69"/>
      <c r="T1564" s="63"/>
      <c r="U1564" s="63" t="s">
        <v>13</v>
      </c>
      <c r="V1564" s="63"/>
      <c r="W1564" s="63"/>
      <c r="X1564" s="119">
        <v>29.46</v>
      </c>
      <c r="Y1564" s="119">
        <v>14</v>
      </c>
      <c r="Z1564" s="69"/>
      <c r="AA1564" s="179"/>
      <c r="AB1564" s="98"/>
      <c r="AC1564" s="9"/>
      <c r="AD1564" s="9"/>
      <c r="AE1564" s="63"/>
      <c r="AF1564" s="63"/>
    </row>
    <row r="1565" spans="1:32" s="76" customFormat="1" ht="17" x14ac:dyDescent="0.2">
      <c r="A1565" s="100" t="str">
        <f>CONCATENATE(E1565," ",F1565)</f>
        <v>Equus sp.</v>
      </c>
      <c r="B1565" s="9"/>
      <c r="C1565" s="69" t="s">
        <v>485</v>
      </c>
      <c r="D1565" s="69" t="s">
        <v>2335</v>
      </c>
      <c r="E1565" s="2" t="s">
        <v>10</v>
      </c>
      <c r="F1565" s="2" t="s">
        <v>15</v>
      </c>
      <c r="G1565" s="9"/>
      <c r="H1565" s="8">
        <v>-999</v>
      </c>
      <c r="I1565" s="9" t="s">
        <v>404</v>
      </c>
      <c r="J1565" s="8" t="s">
        <v>397</v>
      </c>
      <c r="K1565" s="69" t="s">
        <v>175</v>
      </c>
      <c r="L1565" s="175"/>
      <c r="M1565" s="134"/>
      <c r="N1565" s="105"/>
      <c r="O1565" s="105"/>
      <c r="P1565" s="63"/>
      <c r="Q1565" s="69" t="s">
        <v>38</v>
      </c>
      <c r="R1565" s="69" t="s">
        <v>2383</v>
      </c>
      <c r="S1565" s="69"/>
      <c r="T1565" s="63"/>
      <c r="U1565" s="63" t="s">
        <v>13</v>
      </c>
      <c r="V1565" s="63"/>
      <c r="W1565" s="63"/>
      <c r="X1565" s="119">
        <v>31.91</v>
      </c>
      <c r="Y1565" s="119">
        <v>20.5</v>
      </c>
      <c r="Z1565" s="69"/>
      <c r="AA1565" s="179"/>
      <c r="AB1565" s="98"/>
      <c r="AC1565" s="9"/>
      <c r="AD1565" s="9"/>
      <c r="AE1565" s="63"/>
      <c r="AF1565" s="63"/>
    </row>
    <row r="1566" spans="1:32" s="76" customFormat="1" ht="34" x14ac:dyDescent="0.2">
      <c r="A1566" s="100" t="str">
        <f>CONCATENATE(E1566," ",F1566)</f>
        <v>Equus sp.</v>
      </c>
      <c r="B1566" s="9" t="s">
        <v>305</v>
      </c>
      <c r="C1566" s="69" t="s">
        <v>485</v>
      </c>
      <c r="D1566" s="69" t="s">
        <v>2335</v>
      </c>
      <c r="E1566" s="2" t="s">
        <v>10</v>
      </c>
      <c r="F1566" s="2" t="s">
        <v>15</v>
      </c>
      <c r="G1566" s="9"/>
      <c r="H1566" s="8" t="s">
        <v>92</v>
      </c>
      <c r="I1566" s="9" t="s">
        <v>1211</v>
      </c>
      <c r="J1566" s="8" t="s">
        <v>396</v>
      </c>
      <c r="K1566" s="69" t="s">
        <v>175</v>
      </c>
      <c r="L1566" s="175"/>
      <c r="M1566" s="134"/>
      <c r="N1566" s="105"/>
      <c r="O1566" s="105"/>
      <c r="P1566" s="63"/>
      <c r="Q1566" s="69" t="s">
        <v>38</v>
      </c>
      <c r="R1566" s="69" t="s">
        <v>2383</v>
      </c>
      <c r="S1566" s="69"/>
      <c r="T1566" s="63"/>
      <c r="U1566" s="63" t="s">
        <v>13</v>
      </c>
      <c r="V1566" s="63"/>
      <c r="W1566" s="63"/>
      <c r="X1566" s="119">
        <v>36.47</v>
      </c>
      <c r="Y1566" s="119">
        <v>14.99</v>
      </c>
      <c r="Z1566" s="69"/>
      <c r="AA1566" s="179"/>
      <c r="AB1566" s="98"/>
      <c r="AC1566" s="9"/>
      <c r="AD1566" s="9" t="s">
        <v>87</v>
      </c>
      <c r="AE1566" s="63"/>
      <c r="AF1566" s="63"/>
    </row>
    <row r="1567" spans="1:32" s="76" customFormat="1" ht="17" x14ac:dyDescent="0.2">
      <c r="A1567" s="100" t="str">
        <f>CONCATENATE(E1567," ",F1567)</f>
        <v>Equus sp.</v>
      </c>
      <c r="B1567" s="9"/>
      <c r="C1567" s="69" t="s">
        <v>485</v>
      </c>
      <c r="D1567" s="69" t="s">
        <v>2335</v>
      </c>
      <c r="E1567" s="2" t="s">
        <v>10</v>
      </c>
      <c r="F1567" s="2" t="s">
        <v>15</v>
      </c>
      <c r="G1567" s="9"/>
      <c r="H1567" s="8" t="s">
        <v>56</v>
      </c>
      <c r="I1567" s="9" t="s">
        <v>60</v>
      </c>
      <c r="J1567" s="8" t="s">
        <v>384</v>
      </c>
      <c r="K1567" s="69" t="s">
        <v>175</v>
      </c>
      <c r="L1567" s="175"/>
      <c r="M1567" s="134"/>
      <c r="N1567" s="105"/>
      <c r="O1567" s="105"/>
      <c r="P1567" s="63"/>
      <c r="Q1567" s="69" t="s">
        <v>38</v>
      </c>
      <c r="R1567" s="69" t="s">
        <v>2383</v>
      </c>
      <c r="S1567" s="69"/>
      <c r="T1567" s="63"/>
      <c r="U1567" s="63" t="s">
        <v>13</v>
      </c>
      <c r="V1567" s="63"/>
      <c r="W1567" s="63"/>
      <c r="X1567" s="119">
        <v>30.71</v>
      </c>
      <c r="Y1567" s="119">
        <v>15.46</v>
      </c>
      <c r="Z1567" s="69"/>
      <c r="AA1567" s="179"/>
      <c r="AB1567" s="98"/>
      <c r="AC1567" s="9"/>
      <c r="AD1567" s="9"/>
      <c r="AE1567" s="63"/>
      <c r="AF1567" s="63"/>
    </row>
    <row r="1568" spans="1:32" s="76" customFormat="1" ht="17" x14ac:dyDescent="0.2">
      <c r="A1568" s="100" t="str">
        <f>CONCATENATE(E1568," ",F1568)</f>
        <v>Equus sp.</v>
      </c>
      <c r="B1568" s="9"/>
      <c r="C1568" s="69" t="s">
        <v>485</v>
      </c>
      <c r="D1568" s="69" t="s">
        <v>2335</v>
      </c>
      <c r="E1568" s="2" t="s">
        <v>10</v>
      </c>
      <c r="F1568" s="2" t="s">
        <v>15</v>
      </c>
      <c r="G1568" s="9"/>
      <c r="H1568" s="8" t="s">
        <v>56</v>
      </c>
      <c r="I1568" s="9" t="s">
        <v>60</v>
      </c>
      <c r="J1568" s="8" t="s">
        <v>384</v>
      </c>
      <c r="K1568" s="69" t="s">
        <v>175</v>
      </c>
      <c r="L1568" s="175"/>
      <c r="M1568" s="134"/>
      <c r="N1568" s="105"/>
      <c r="O1568" s="105"/>
      <c r="P1568" s="63"/>
      <c r="Q1568" s="69" t="s">
        <v>38</v>
      </c>
      <c r="R1568" s="69" t="s">
        <v>2383</v>
      </c>
      <c r="S1568" s="69"/>
      <c r="T1568" s="63"/>
      <c r="U1568" s="63" t="s">
        <v>13</v>
      </c>
      <c r="V1568" s="63"/>
      <c r="W1568" s="63"/>
      <c r="X1568" s="119">
        <v>26.22</v>
      </c>
      <c r="Y1568" s="119">
        <v>13.61</v>
      </c>
      <c r="Z1568" s="69"/>
      <c r="AA1568" s="179"/>
      <c r="AB1568" s="98"/>
      <c r="AC1568" s="9"/>
      <c r="AD1568" s="9"/>
      <c r="AE1568" s="63"/>
      <c r="AF1568" s="63"/>
    </row>
    <row r="1569" spans="1:133" s="76" customFormat="1" ht="34" x14ac:dyDescent="0.2">
      <c r="A1569" s="100" t="str">
        <f>CONCATENATE(E1569," ",F1569)</f>
        <v>Equus sp.</v>
      </c>
      <c r="B1569" s="9" t="s">
        <v>305</v>
      </c>
      <c r="C1569" s="69" t="s">
        <v>485</v>
      </c>
      <c r="D1569" s="69" t="s">
        <v>2335</v>
      </c>
      <c r="E1569" s="2" t="s">
        <v>10</v>
      </c>
      <c r="F1569" s="2" t="s">
        <v>15</v>
      </c>
      <c r="G1569" s="9"/>
      <c r="H1569" s="8" t="s">
        <v>95</v>
      </c>
      <c r="I1569" s="9" t="s">
        <v>1211</v>
      </c>
      <c r="J1569" s="8" t="s">
        <v>396</v>
      </c>
      <c r="K1569" s="69" t="s">
        <v>175</v>
      </c>
      <c r="L1569" s="175" t="s">
        <v>96</v>
      </c>
      <c r="M1569" s="99"/>
      <c r="N1569" s="105"/>
      <c r="O1569" s="105"/>
      <c r="P1569" s="63"/>
      <c r="Q1569" s="69" t="s">
        <v>42</v>
      </c>
      <c r="R1569" s="69" t="s">
        <v>253</v>
      </c>
      <c r="S1569" s="69"/>
      <c r="T1569" s="63"/>
      <c r="U1569" s="63" t="s">
        <v>13</v>
      </c>
      <c r="V1569" s="63"/>
      <c r="W1569" s="63"/>
      <c r="X1569" s="119">
        <v>28.6</v>
      </c>
      <c r="Y1569" s="119">
        <v>20.43</v>
      </c>
      <c r="Z1569" s="69"/>
      <c r="AA1569" s="179"/>
      <c r="AB1569" s="98"/>
      <c r="AC1569" s="9"/>
      <c r="AD1569" s="9" t="s">
        <v>1814</v>
      </c>
      <c r="AE1569" s="63"/>
      <c r="AF1569" s="63"/>
    </row>
    <row r="1570" spans="1:133" s="76" customFormat="1" ht="17" x14ac:dyDescent="0.2">
      <c r="A1570" s="100" t="str">
        <f>CONCATENATE(E1570," ",F1570)</f>
        <v xml:space="preserve">Equus sp. </v>
      </c>
      <c r="B1570" s="9" t="s">
        <v>305</v>
      </c>
      <c r="C1570" s="69" t="s">
        <v>485</v>
      </c>
      <c r="D1570" s="69" t="s">
        <v>2335</v>
      </c>
      <c r="E1570" s="2" t="s">
        <v>10</v>
      </c>
      <c r="F1570" s="2" t="s">
        <v>177</v>
      </c>
      <c r="G1570" s="9">
        <v>101</v>
      </c>
      <c r="H1570" s="8">
        <v>3047</v>
      </c>
      <c r="I1570" s="9" t="s">
        <v>469</v>
      </c>
      <c r="J1570" s="8">
        <v>-999</v>
      </c>
      <c r="K1570" s="69" t="s">
        <v>175</v>
      </c>
      <c r="L1570" s="175"/>
      <c r="M1570" s="134"/>
      <c r="N1570" s="105"/>
      <c r="O1570" s="105"/>
      <c r="P1570" s="63"/>
      <c r="Q1570" s="69" t="s">
        <v>16</v>
      </c>
      <c r="R1570" s="69" t="s">
        <v>2363</v>
      </c>
      <c r="S1570" s="69"/>
      <c r="T1570" s="63"/>
      <c r="U1570" s="63" t="s">
        <v>13</v>
      </c>
      <c r="V1570" s="63"/>
      <c r="W1570" s="63"/>
      <c r="X1570" s="119">
        <v>26.58</v>
      </c>
      <c r="Y1570" s="119">
        <v>19.600000000000001</v>
      </c>
      <c r="Z1570" s="69"/>
      <c r="AA1570" s="179"/>
      <c r="AB1570" s="98"/>
      <c r="AC1570" s="9"/>
      <c r="AD1570" s="9" t="s">
        <v>61</v>
      </c>
      <c r="AE1570" s="63"/>
      <c r="AF1570" s="63"/>
      <c r="BK1570" s="10"/>
      <c r="BL1570" s="10"/>
      <c r="BM1570" s="10"/>
      <c r="BN1570" s="10"/>
      <c r="BO1570" s="10"/>
      <c r="BP1570" s="10"/>
      <c r="BQ1570" s="10"/>
      <c r="BR1570" s="10"/>
      <c r="BS1570" s="10"/>
      <c r="BT1570" s="10"/>
      <c r="BU1570" s="10"/>
      <c r="BV1570" s="10"/>
      <c r="BW1570" s="10"/>
      <c r="BX1570" s="10"/>
      <c r="BY1570" s="10"/>
      <c r="BZ1570" s="10"/>
      <c r="CA1570" s="10"/>
      <c r="CB1570" s="10"/>
      <c r="CC1570" s="10"/>
      <c r="CD1570" s="10"/>
      <c r="CE1570" s="10"/>
      <c r="CF1570" s="10"/>
      <c r="CG1570" s="10"/>
      <c r="CH1570" s="10"/>
      <c r="CI1570" s="10"/>
      <c r="CJ1570" s="10"/>
      <c r="CK1570" s="10"/>
      <c r="CL1570" s="10"/>
      <c r="CM1570" s="10"/>
      <c r="CN1570" s="10"/>
      <c r="CO1570" s="10"/>
      <c r="CP1570" s="10"/>
      <c r="CQ1570" s="10"/>
      <c r="CR1570" s="10"/>
      <c r="CS1570" s="10"/>
      <c r="CT1570" s="10"/>
      <c r="CU1570" s="10"/>
      <c r="CV1570" s="10"/>
      <c r="CW1570" s="10"/>
      <c r="CX1570" s="10"/>
      <c r="CY1570" s="10"/>
      <c r="CZ1570" s="10"/>
      <c r="DA1570" s="10"/>
      <c r="DB1570" s="10"/>
      <c r="DC1570" s="10"/>
      <c r="DD1570" s="10"/>
      <c r="DE1570" s="10"/>
      <c r="DF1570" s="10"/>
      <c r="DG1570" s="10"/>
      <c r="DH1570" s="10"/>
      <c r="DI1570" s="10"/>
      <c r="DJ1570" s="10"/>
      <c r="DK1570" s="10"/>
      <c r="DL1570" s="10"/>
      <c r="DM1570" s="10"/>
      <c r="DN1570" s="10"/>
      <c r="DO1570" s="10"/>
      <c r="DP1570" s="10"/>
      <c r="DQ1570" s="10"/>
      <c r="DR1570" s="10"/>
      <c r="DS1570" s="10"/>
      <c r="DT1570" s="10"/>
      <c r="DU1570" s="10"/>
      <c r="DV1570" s="10"/>
      <c r="DW1570" s="10"/>
      <c r="DX1570" s="10"/>
      <c r="DY1570" s="10"/>
      <c r="DZ1570" s="10"/>
      <c r="EA1570" s="197"/>
      <c r="EB1570" s="197"/>
      <c r="EC1570" s="197"/>
    </row>
    <row r="1571" spans="1:133" s="76" customFormat="1" ht="17" x14ac:dyDescent="0.2">
      <c r="A1571" s="100" t="str">
        <f>CONCATENATE(E1571," ",F1571)</f>
        <v xml:space="preserve">Equus sp. </v>
      </c>
      <c r="B1571" s="9" t="s">
        <v>305</v>
      </c>
      <c r="C1571" s="69" t="s">
        <v>485</v>
      </c>
      <c r="D1571" s="69" t="s">
        <v>2335</v>
      </c>
      <c r="E1571" s="2" t="s">
        <v>10</v>
      </c>
      <c r="F1571" s="2" t="s">
        <v>177</v>
      </c>
      <c r="G1571" s="9">
        <v>101</v>
      </c>
      <c r="H1571" s="8">
        <v>3047</v>
      </c>
      <c r="I1571" s="9" t="s">
        <v>469</v>
      </c>
      <c r="J1571" s="8">
        <v>-999</v>
      </c>
      <c r="K1571" s="69" t="s">
        <v>175</v>
      </c>
      <c r="L1571" s="175"/>
      <c r="M1571" s="134"/>
      <c r="N1571" s="105"/>
      <c r="O1571" s="105"/>
      <c r="P1571" s="63"/>
      <c r="Q1571" s="69" t="s">
        <v>31</v>
      </c>
      <c r="R1571" s="69" t="s">
        <v>2366</v>
      </c>
      <c r="S1571" s="69"/>
      <c r="T1571" s="63"/>
      <c r="U1571" s="63" t="s">
        <v>13</v>
      </c>
      <c r="V1571" s="63"/>
      <c r="W1571" s="63"/>
      <c r="X1571" s="119">
        <v>27</v>
      </c>
      <c r="Y1571" s="119">
        <v>17.440000000000001</v>
      </c>
      <c r="Z1571" s="69"/>
      <c r="AA1571" s="179"/>
      <c r="AB1571" s="98"/>
      <c r="AC1571" s="9"/>
      <c r="AD1571" s="9" t="s">
        <v>61</v>
      </c>
      <c r="AE1571" s="63"/>
      <c r="AF1571" s="63"/>
      <c r="BK1571" s="10"/>
      <c r="BL1571" s="10"/>
      <c r="BM1571" s="10"/>
      <c r="BN1571" s="10"/>
      <c r="BO1571" s="10"/>
      <c r="BP1571" s="10"/>
      <c r="BQ1571" s="10"/>
      <c r="BR1571" s="10"/>
      <c r="BS1571" s="10"/>
      <c r="BT1571" s="10"/>
      <c r="BU1571" s="10"/>
      <c r="BV1571" s="10"/>
      <c r="BW1571" s="10"/>
      <c r="BX1571" s="10"/>
      <c r="BY1571" s="10"/>
      <c r="BZ1571" s="10"/>
      <c r="CA1571" s="10"/>
      <c r="CB1571" s="10"/>
      <c r="CC1571" s="10"/>
      <c r="CD1571" s="10"/>
      <c r="CE1571" s="10"/>
      <c r="CF1571" s="10"/>
      <c r="CG1571" s="10"/>
      <c r="CH1571" s="10"/>
      <c r="CI1571" s="10"/>
      <c r="CJ1571" s="10"/>
      <c r="CK1571" s="10"/>
      <c r="CL1571" s="10"/>
      <c r="CM1571" s="10"/>
      <c r="CN1571" s="10"/>
      <c r="CO1571" s="10"/>
      <c r="CP1571" s="10"/>
      <c r="CQ1571" s="10"/>
      <c r="CR1571" s="10"/>
      <c r="CS1571" s="10"/>
      <c r="CT1571" s="10"/>
      <c r="CU1571" s="10"/>
      <c r="CV1571" s="10"/>
      <c r="CW1571" s="10"/>
      <c r="CX1571" s="10"/>
      <c r="CY1571" s="10"/>
      <c r="CZ1571" s="10"/>
      <c r="DA1571" s="10"/>
      <c r="DB1571" s="10"/>
      <c r="DC1571" s="10"/>
      <c r="DD1571" s="10"/>
      <c r="DE1571" s="10"/>
      <c r="DF1571" s="10"/>
      <c r="DG1571" s="10"/>
      <c r="DH1571" s="10"/>
      <c r="DI1571" s="10"/>
      <c r="DJ1571" s="10"/>
      <c r="DK1571" s="10"/>
      <c r="DL1571" s="10"/>
      <c r="DM1571" s="10"/>
      <c r="DN1571" s="10"/>
      <c r="DO1571" s="10"/>
      <c r="DP1571" s="10"/>
      <c r="DQ1571" s="10"/>
      <c r="DR1571" s="10"/>
      <c r="DS1571" s="10"/>
      <c r="DT1571" s="10"/>
      <c r="DU1571" s="10"/>
      <c r="DV1571" s="10"/>
      <c r="DW1571" s="10"/>
      <c r="DX1571" s="10"/>
      <c r="DY1571" s="10"/>
      <c r="DZ1571" s="10"/>
      <c r="EA1571" s="197"/>
      <c r="EB1571" s="197"/>
      <c r="EC1571" s="197"/>
    </row>
    <row r="1572" spans="1:133" s="76" customFormat="1" ht="17" x14ac:dyDescent="0.2">
      <c r="A1572" s="100" t="str">
        <f>CONCATENATE(E1572," ",F1572)</f>
        <v xml:space="preserve">Equus sp. </v>
      </c>
      <c r="B1572" s="9" t="s">
        <v>305</v>
      </c>
      <c r="C1572" s="69" t="s">
        <v>485</v>
      </c>
      <c r="D1572" s="69" t="s">
        <v>2335</v>
      </c>
      <c r="E1572" s="2" t="s">
        <v>10</v>
      </c>
      <c r="F1572" s="2" t="s">
        <v>177</v>
      </c>
      <c r="G1572" s="9">
        <v>101</v>
      </c>
      <c r="H1572" s="8">
        <v>3047</v>
      </c>
      <c r="I1572" s="9" t="s">
        <v>469</v>
      </c>
      <c r="J1572" s="8">
        <v>-999</v>
      </c>
      <c r="K1572" s="69" t="s">
        <v>175</v>
      </c>
      <c r="L1572" s="175"/>
      <c r="M1572" s="134"/>
      <c r="N1572" s="105"/>
      <c r="O1572" s="105"/>
      <c r="P1572" s="63"/>
      <c r="Q1572" s="69" t="s">
        <v>24</v>
      </c>
      <c r="R1572" s="69" t="s">
        <v>2367</v>
      </c>
      <c r="S1572" s="69"/>
      <c r="T1572" s="63"/>
      <c r="U1572" s="63" t="s">
        <v>13</v>
      </c>
      <c r="V1572" s="63"/>
      <c r="W1572" s="63"/>
      <c r="X1572" s="119">
        <v>33.03</v>
      </c>
      <c r="Y1572" s="119">
        <v>14.04</v>
      </c>
      <c r="Z1572" s="69"/>
      <c r="AA1572" s="179"/>
      <c r="AB1572" s="98"/>
      <c r="AC1572" s="9"/>
      <c r="AD1572" s="9" t="s">
        <v>61</v>
      </c>
      <c r="AE1572" s="63"/>
      <c r="AF1572" s="63"/>
      <c r="BK1572" s="10"/>
      <c r="BL1572" s="10"/>
      <c r="BM1572" s="10"/>
      <c r="BN1572" s="10"/>
      <c r="BO1572" s="10"/>
      <c r="BP1572" s="10"/>
      <c r="BQ1572" s="10"/>
      <c r="BR1572" s="10"/>
      <c r="BS1572" s="10"/>
      <c r="BT1572" s="10"/>
      <c r="BU1572" s="10"/>
      <c r="BV1572" s="10"/>
      <c r="BW1572" s="10"/>
      <c r="BX1572" s="10"/>
      <c r="BY1572" s="10"/>
      <c r="BZ1572" s="10"/>
      <c r="CA1572" s="10"/>
      <c r="CB1572" s="10"/>
      <c r="CC1572" s="10"/>
      <c r="CD1572" s="10"/>
      <c r="CE1572" s="10"/>
      <c r="CF1572" s="10"/>
      <c r="CG1572" s="10"/>
      <c r="CH1572" s="10"/>
      <c r="CI1572" s="10"/>
      <c r="CJ1572" s="10"/>
      <c r="CK1572" s="10"/>
      <c r="CL1572" s="10"/>
      <c r="CM1572" s="10"/>
      <c r="CN1572" s="10"/>
      <c r="CO1572" s="10"/>
      <c r="CP1572" s="10"/>
      <c r="CQ1572" s="10"/>
      <c r="CR1572" s="10"/>
      <c r="CS1572" s="10"/>
      <c r="CT1572" s="10"/>
      <c r="CU1572" s="10"/>
      <c r="CV1572" s="10"/>
      <c r="CW1572" s="10"/>
      <c r="CX1572" s="10"/>
      <c r="CY1572" s="10"/>
      <c r="CZ1572" s="10"/>
      <c r="DA1572" s="10"/>
      <c r="DB1572" s="10"/>
      <c r="DC1572" s="10"/>
      <c r="DD1572" s="10"/>
      <c r="DE1572" s="10"/>
      <c r="DF1572" s="10"/>
      <c r="DG1572" s="10"/>
      <c r="DH1572" s="10"/>
      <c r="DI1572" s="10"/>
      <c r="DJ1572" s="10"/>
      <c r="DK1572" s="10"/>
      <c r="DL1572" s="10"/>
      <c r="DM1572" s="10"/>
      <c r="DN1572" s="10"/>
      <c r="DO1572" s="10"/>
      <c r="DP1572" s="10"/>
      <c r="DQ1572" s="10"/>
      <c r="DR1572" s="10"/>
      <c r="DS1572" s="10"/>
      <c r="DT1572" s="10"/>
      <c r="DU1572" s="10"/>
      <c r="DV1572" s="10"/>
      <c r="DW1572" s="10"/>
      <c r="DX1572" s="10"/>
      <c r="DY1572" s="10"/>
      <c r="DZ1572" s="10"/>
      <c r="EA1572" s="197"/>
      <c r="EB1572" s="197"/>
      <c r="EC1572" s="197"/>
    </row>
    <row r="1573" spans="1:133" s="76" customFormat="1" ht="17" x14ac:dyDescent="0.2">
      <c r="A1573" s="100" t="str">
        <f>CONCATENATE(E1573," ",F1573)</f>
        <v xml:space="preserve">Equus sp. </v>
      </c>
      <c r="B1573" s="9" t="s">
        <v>305</v>
      </c>
      <c r="C1573" s="69" t="s">
        <v>485</v>
      </c>
      <c r="D1573" s="69" t="s">
        <v>2335</v>
      </c>
      <c r="E1573" s="2" t="s">
        <v>10</v>
      </c>
      <c r="F1573" s="2" t="s">
        <v>177</v>
      </c>
      <c r="G1573" s="9">
        <v>101</v>
      </c>
      <c r="H1573" s="8">
        <v>3047</v>
      </c>
      <c r="I1573" s="9" t="s">
        <v>469</v>
      </c>
      <c r="J1573" s="8">
        <v>-999</v>
      </c>
      <c r="K1573" s="69" t="s">
        <v>175</v>
      </c>
      <c r="L1573" s="175"/>
      <c r="M1573" s="134"/>
      <c r="N1573" s="105"/>
      <c r="O1573" s="105"/>
      <c r="P1573" s="63"/>
      <c r="Q1573" s="69" t="s">
        <v>20</v>
      </c>
      <c r="R1573" s="69" t="s">
        <v>2370</v>
      </c>
      <c r="S1573" s="69"/>
      <c r="T1573" s="63"/>
      <c r="U1573" s="63" t="s">
        <v>13</v>
      </c>
      <c r="V1573" s="63"/>
      <c r="W1573" s="63"/>
      <c r="X1573" s="119">
        <v>39.86</v>
      </c>
      <c r="Y1573" s="119">
        <v>21.36</v>
      </c>
      <c r="Z1573" s="69"/>
      <c r="AA1573" s="179"/>
      <c r="AB1573" s="98"/>
      <c r="AC1573" s="9"/>
      <c r="AD1573" s="9" t="s">
        <v>61</v>
      </c>
      <c r="AE1573" s="63"/>
      <c r="AF1573" s="63"/>
      <c r="BK1573" s="10"/>
      <c r="BL1573" s="10"/>
      <c r="BM1573" s="10"/>
      <c r="BN1573" s="10"/>
      <c r="BO1573" s="10"/>
      <c r="BP1573" s="10"/>
      <c r="BQ1573" s="10"/>
      <c r="BR1573" s="10"/>
      <c r="BS1573" s="10"/>
      <c r="BT1573" s="10"/>
      <c r="BU1573" s="10"/>
      <c r="BV1573" s="10"/>
      <c r="BW1573" s="10"/>
      <c r="BX1573" s="10"/>
      <c r="BY1573" s="10"/>
      <c r="BZ1573" s="10"/>
      <c r="CA1573" s="10"/>
      <c r="CB1573" s="10"/>
      <c r="CC1573" s="10"/>
      <c r="CD1573" s="10"/>
      <c r="CE1573" s="10"/>
      <c r="CF1573" s="10"/>
      <c r="CG1573" s="10"/>
      <c r="CH1573" s="10"/>
      <c r="CI1573" s="10"/>
      <c r="CJ1573" s="10"/>
      <c r="CK1573" s="10"/>
      <c r="CL1573" s="10"/>
      <c r="CM1573" s="10"/>
      <c r="CN1573" s="10"/>
      <c r="CO1573" s="10"/>
      <c r="CP1573" s="10"/>
      <c r="CQ1573" s="10"/>
      <c r="CR1573" s="10"/>
      <c r="CS1573" s="10"/>
      <c r="CT1573" s="10"/>
      <c r="CU1573" s="10"/>
      <c r="CV1573" s="10"/>
      <c r="CW1573" s="10"/>
      <c r="CX1573" s="10"/>
      <c r="CY1573" s="10"/>
      <c r="CZ1573" s="10"/>
      <c r="DA1573" s="10"/>
      <c r="DB1573" s="10"/>
      <c r="DC1573" s="10"/>
      <c r="DD1573" s="10"/>
      <c r="DE1573" s="10"/>
      <c r="DF1573" s="10"/>
      <c r="DG1573" s="10"/>
      <c r="DH1573" s="10"/>
      <c r="DI1573" s="10"/>
      <c r="DJ1573" s="10"/>
      <c r="DK1573" s="10"/>
      <c r="DL1573" s="10"/>
      <c r="DM1573" s="10"/>
      <c r="DN1573" s="10"/>
      <c r="DO1573" s="10"/>
      <c r="DP1573" s="10"/>
      <c r="DQ1573" s="10"/>
      <c r="DR1573" s="10"/>
      <c r="DS1573" s="10"/>
      <c r="DT1573" s="10"/>
      <c r="DU1573" s="10"/>
      <c r="DV1573" s="10"/>
      <c r="DW1573" s="10"/>
      <c r="DX1573" s="10"/>
      <c r="DY1573" s="10"/>
      <c r="DZ1573" s="10"/>
      <c r="EA1573" s="197"/>
      <c r="EB1573" s="197"/>
      <c r="EC1573" s="197"/>
    </row>
    <row r="1574" spans="1:133" s="76" customFormat="1" ht="17" x14ac:dyDescent="0.2">
      <c r="A1574" s="100" t="str">
        <f>CONCATENATE(E1574," ",F1574)</f>
        <v xml:space="preserve">Equus sp. </v>
      </c>
      <c r="B1574" s="9" t="s">
        <v>305</v>
      </c>
      <c r="C1574" s="69" t="s">
        <v>485</v>
      </c>
      <c r="D1574" s="69" t="s">
        <v>2335</v>
      </c>
      <c r="E1574" s="2" t="s">
        <v>10</v>
      </c>
      <c r="F1574" s="2" t="s">
        <v>177</v>
      </c>
      <c r="G1574" s="9">
        <v>101</v>
      </c>
      <c r="H1574" s="8">
        <v>3047</v>
      </c>
      <c r="I1574" s="9" t="s">
        <v>469</v>
      </c>
      <c r="J1574" s="8">
        <v>-999</v>
      </c>
      <c r="K1574" s="69" t="s">
        <v>175</v>
      </c>
      <c r="L1574" s="175"/>
      <c r="M1574" s="134"/>
      <c r="N1574" s="105"/>
      <c r="O1574" s="105"/>
      <c r="P1574" s="63"/>
      <c r="Q1574" s="69" t="s">
        <v>42</v>
      </c>
      <c r="R1574" s="69" t="s">
        <v>2371</v>
      </c>
      <c r="S1574" s="69"/>
      <c r="T1574" s="63"/>
      <c r="U1574" s="63" t="s">
        <v>13</v>
      </c>
      <c r="V1574" s="63"/>
      <c r="W1574" s="63"/>
      <c r="X1574" s="119">
        <v>30.46</v>
      </c>
      <c r="Y1574" s="119">
        <v>22.58</v>
      </c>
      <c r="Z1574" s="69"/>
      <c r="AA1574" s="179"/>
      <c r="AB1574" s="98"/>
      <c r="AC1574" s="9"/>
      <c r="AD1574" s="9" t="s">
        <v>61</v>
      </c>
      <c r="AE1574" s="63"/>
      <c r="AF1574" s="63"/>
      <c r="BK1574" s="10"/>
      <c r="BL1574" s="10"/>
      <c r="BM1574" s="10"/>
      <c r="BN1574" s="10"/>
      <c r="BO1574" s="10"/>
      <c r="BP1574" s="10"/>
      <c r="BQ1574" s="10"/>
      <c r="BR1574" s="10"/>
      <c r="BS1574" s="10"/>
      <c r="BT1574" s="10"/>
      <c r="BU1574" s="10"/>
      <c r="BV1574" s="10"/>
      <c r="BW1574" s="10"/>
      <c r="BX1574" s="10"/>
      <c r="BY1574" s="10"/>
      <c r="BZ1574" s="10"/>
      <c r="CA1574" s="10"/>
      <c r="CB1574" s="10"/>
      <c r="CC1574" s="10"/>
      <c r="CD1574" s="10"/>
      <c r="CE1574" s="10"/>
      <c r="CF1574" s="10"/>
      <c r="CG1574" s="10"/>
      <c r="CH1574" s="10"/>
      <c r="CI1574" s="10"/>
      <c r="CJ1574" s="10"/>
      <c r="CK1574" s="10"/>
      <c r="CL1574" s="10"/>
      <c r="CM1574" s="10"/>
      <c r="CN1574" s="10"/>
      <c r="CO1574" s="10"/>
      <c r="CP1574" s="10"/>
      <c r="CQ1574" s="10"/>
      <c r="CR1574" s="10"/>
      <c r="CS1574" s="10"/>
      <c r="CT1574" s="10"/>
      <c r="CU1574" s="10"/>
      <c r="CV1574" s="10"/>
      <c r="CW1574" s="10"/>
      <c r="CX1574" s="10"/>
      <c r="CY1574" s="10"/>
      <c r="CZ1574" s="10"/>
      <c r="DA1574" s="10"/>
      <c r="DB1574" s="10"/>
      <c r="DC1574" s="10"/>
      <c r="DD1574" s="10"/>
      <c r="DE1574" s="10"/>
      <c r="DF1574" s="10"/>
      <c r="DG1574" s="10"/>
      <c r="DH1574" s="10"/>
      <c r="DI1574" s="10"/>
      <c r="DJ1574" s="10"/>
      <c r="DK1574" s="10"/>
      <c r="DL1574" s="10"/>
      <c r="DM1574" s="10"/>
      <c r="DN1574" s="10"/>
      <c r="DO1574" s="10"/>
      <c r="DP1574" s="10"/>
      <c r="DQ1574" s="10"/>
      <c r="DR1574" s="10"/>
      <c r="DS1574" s="10"/>
      <c r="DT1574" s="10"/>
      <c r="DU1574" s="10"/>
      <c r="DV1574" s="10"/>
      <c r="DW1574" s="10"/>
      <c r="DX1574" s="10"/>
      <c r="DY1574" s="10"/>
      <c r="DZ1574" s="10"/>
      <c r="EA1574" s="197"/>
      <c r="EB1574" s="197"/>
      <c r="EC1574" s="197"/>
    </row>
    <row r="1575" spans="1:133" s="76" customFormat="1" ht="17" x14ac:dyDescent="0.2">
      <c r="A1575" s="100" t="str">
        <f>CONCATENATE(E1575," ",F1575)</f>
        <v xml:space="preserve">Equus sp. </v>
      </c>
      <c r="B1575" s="9" t="s">
        <v>305</v>
      </c>
      <c r="C1575" s="69" t="s">
        <v>485</v>
      </c>
      <c r="D1575" s="69" t="s">
        <v>2335</v>
      </c>
      <c r="E1575" s="2" t="s">
        <v>10</v>
      </c>
      <c r="F1575" s="2" t="s">
        <v>177</v>
      </c>
      <c r="G1575" s="9">
        <v>101</v>
      </c>
      <c r="H1575" s="8">
        <v>3047</v>
      </c>
      <c r="I1575" s="9" t="s">
        <v>469</v>
      </c>
      <c r="J1575" s="8">
        <v>-999</v>
      </c>
      <c r="K1575" s="69" t="s">
        <v>175</v>
      </c>
      <c r="L1575" s="175"/>
      <c r="M1575" s="134"/>
      <c r="N1575" s="105"/>
      <c r="O1575" s="105"/>
      <c r="P1575" s="63"/>
      <c r="Q1575" s="69" t="s">
        <v>138</v>
      </c>
      <c r="R1575" s="69" t="s">
        <v>2372</v>
      </c>
      <c r="S1575" s="69"/>
      <c r="T1575" s="63"/>
      <c r="U1575" s="63" t="s">
        <v>13</v>
      </c>
      <c r="V1575" s="63"/>
      <c r="W1575" s="63"/>
      <c r="X1575" s="119">
        <v>28.03</v>
      </c>
      <c r="Y1575" s="119">
        <v>21.51</v>
      </c>
      <c r="Z1575" s="69"/>
      <c r="AA1575" s="179"/>
      <c r="AB1575" s="98"/>
      <c r="AC1575" s="9"/>
      <c r="AD1575" s="9" t="s">
        <v>61</v>
      </c>
      <c r="AE1575" s="63"/>
      <c r="AF1575" s="63"/>
      <c r="BK1575" s="10"/>
      <c r="BL1575" s="10"/>
      <c r="BM1575" s="10"/>
      <c r="BN1575" s="10"/>
      <c r="BO1575" s="10"/>
      <c r="BP1575" s="10"/>
      <c r="BQ1575" s="10"/>
      <c r="BR1575" s="10"/>
      <c r="BS1575" s="10"/>
      <c r="BT1575" s="10"/>
      <c r="BU1575" s="10"/>
      <c r="BV1575" s="10"/>
      <c r="BW1575" s="10"/>
      <c r="BX1575" s="10"/>
      <c r="BY1575" s="10"/>
      <c r="BZ1575" s="10"/>
      <c r="CA1575" s="10"/>
      <c r="CB1575" s="10"/>
      <c r="CC1575" s="10"/>
      <c r="CD1575" s="10"/>
      <c r="CE1575" s="10"/>
      <c r="CF1575" s="10"/>
      <c r="CG1575" s="10"/>
      <c r="CH1575" s="10"/>
      <c r="CI1575" s="10"/>
      <c r="CJ1575" s="10"/>
      <c r="CK1575" s="10"/>
      <c r="CL1575" s="10"/>
      <c r="CM1575" s="10"/>
      <c r="CN1575" s="10"/>
      <c r="CO1575" s="10"/>
      <c r="CP1575" s="10"/>
      <c r="CQ1575" s="10"/>
      <c r="CR1575" s="10"/>
      <c r="CS1575" s="10"/>
      <c r="CT1575" s="10"/>
      <c r="CU1575" s="10"/>
      <c r="CV1575" s="10"/>
      <c r="CW1575" s="10"/>
      <c r="CX1575" s="10"/>
      <c r="CY1575" s="10"/>
      <c r="CZ1575" s="10"/>
      <c r="DA1575" s="10"/>
      <c r="DB1575" s="10"/>
      <c r="DC1575" s="10"/>
      <c r="DD1575" s="10"/>
      <c r="DE1575" s="10"/>
      <c r="DF1575" s="10"/>
      <c r="DG1575" s="10"/>
      <c r="DH1575" s="10"/>
      <c r="DI1575" s="10"/>
      <c r="DJ1575" s="10"/>
      <c r="DK1575" s="10"/>
      <c r="DL1575" s="10"/>
      <c r="DM1575" s="10"/>
      <c r="DN1575" s="10"/>
      <c r="DO1575" s="10"/>
      <c r="DP1575" s="10"/>
      <c r="DQ1575" s="10"/>
      <c r="DR1575" s="10"/>
      <c r="DS1575" s="10"/>
      <c r="DT1575" s="10"/>
      <c r="DU1575" s="10"/>
      <c r="DV1575" s="10"/>
      <c r="DW1575" s="10"/>
      <c r="DX1575" s="10"/>
      <c r="DY1575" s="10"/>
      <c r="DZ1575" s="10"/>
      <c r="EA1575" s="197"/>
      <c r="EB1575" s="197"/>
      <c r="EC1575" s="197"/>
    </row>
    <row r="1576" spans="1:133" s="76" customFormat="1" ht="17" x14ac:dyDescent="0.2">
      <c r="A1576" s="100" t="str">
        <f>CONCATENATE(E1576," ",F1576)</f>
        <v xml:space="preserve">Equus sp. </v>
      </c>
      <c r="B1576" s="9"/>
      <c r="C1576" s="69" t="s">
        <v>485</v>
      </c>
      <c r="D1576" s="69" t="s">
        <v>2335</v>
      </c>
      <c r="E1576" s="2" t="s">
        <v>10</v>
      </c>
      <c r="F1576" s="2" t="s">
        <v>177</v>
      </c>
      <c r="G1576" s="9">
        <v>31041</v>
      </c>
      <c r="H1576" s="8">
        <v>33</v>
      </c>
      <c r="I1576" s="9" t="s">
        <v>403</v>
      </c>
      <c r="J1576" s="8" t="s">
        <v>389</v>
      </c>
      <c r="K1576" s="69" t="s">
        <v>175</v>
      </c>
      <c r="L1576" s="175" t="s">
        <v>179</v>
      </c>
      <c r="M1576" s="99"/>
      <c r="N1576" s="105"/>
      <c r="O1576" s="105"/>
      <c r="P1576" s="63"/>
      <c r="Q1576" s="69" t="s">
        <v>16</v>
      </c>
      <c r="R1576" s="69" t="s">
        <v>1271</v>
      </c>
      <c r="S1576" s="69"/>
      <c r="T1576" s="63" t="s">
        <v>171</v>
      </c>
      <c r="U1576" s="63" t="s">
        <v>13</v>
      </c>
      <c r="V1576" s="63"/>
      <c r="W1576" s="63"/>
      <c r="X1576" s="119">
        <v>21.8</v>
      </c>
      <c r="Y1576" s="119">
        <v>19.97</v>
      </c>
      <c r="Z1576" s="69"/>
      <c r="AA1576" s="179"/>
      <c r="AB1576" s="98"/>
      <c r="AC1576" s="9"/>
      <c r="AD1576" s="9"/>
      <c r="AE1576" s="63"/>
      <c r="AF1576" s="63"/>
    </row>
    <row r="1577" spans="1:133" s="76" customFormat="1" ht="17" x14ac:dyDescent="0.2">
      <c r="A1577" s="100" t="str">
        <f>CONCATENATE(E1577," ",F1577)</f>
        <v xml:space="preserve">Equus sp. </v>
      </c>
      <c r="B1577" s="9"/>
      <c r="C1577" s="69" t="s">
        <v>485</v>
      </c>
      <c r="D1577" s="69" t="s">
        <v>2335</v>
      </c>
      <c r="E1577" s="2" t="s">
        <v>10</v>
      </c>
      <c r="F1577" s="2" t="s">
        <v>177</v>
      </c>
      <c r="G1577" s="9">
        <v>31041</v>
      </c>
      <c r="H1577" s="8">
        <v>33</v>
      </c>
      <c r="I1577" s="9" t="s">
        <v>403</v>
      </c>
      <c r="J1577" s="8" t="s">
        <v>389</v>
      </c>
      <c r="K1577" s="69" t="s">
        <v>175</v>
      </c>
      <c r="L1577" s="175" t="s">
        <v>179</v>
      </c>
      <c r="M1577" s="99"/>
      <c r="N1577" s="105"/>
      <c r="O1577" s="105"/>
      <c r="P1577" s="63"/>
      <c r="Q1577" s="69" t="s">
        <v>16</v>
      </c>
      <c r="R1577" s="69" t="s">
        <v>1271</v>
      </c>
      <c r="S1577" s="69"/>
      <c r="T1577" s="63" t="s">
        <v>166</v>
      </c>
      <c r="U1577" s="63" t="s">
        <v>13</v>
      </c>
      <c r="V1577" s="63"/>
      <c r="W1577" s="63"/>
      <c r="X1577" s="119">
        <v>23.09</v>
      </c>
      <c r="Y1577" s="119">
        <v>17.52</v>
      </c>
      <c r="Z1577" s="69"/>
      <c r="AA1577" s="179"/>
      <c r="AB1577" s="98"/>
      <c r="AC1577" s="9"/>
      <c r="AD1577" s="9"/>
      <c r="AE1577" s="63"/>
      <c r="AF1577" s="63"/>
    </row>
    <row r="1578" spans="1:133" s="76" customFormat="1" ht="17" x14ac:dyDescent="0.2">
      <c r="A1578" s="100" t="str">
        <f>CONCATENATE(E1578," ",F1578)</f>
        <v xml:space="preserve">Equus sp. </v>
      </c>
      <c r="B1578" s="9"/>
      <c r="C1578" s="69" t="s">
        <v>485</v>
      </c>
      <c r="D1578" s="69" t="s">
        <v>2335</v>
      </c>
      <c r="E1578" s="2" t="s">
        <v>10</v>
      </c>
      <c r="F1578" s="2" t="s">
        <v>177</v>
      </c>
      <c r="G1578" s="9">
        <v>31041</v>
      </c>
      <c r="H1578" s="8">
        <v>33</v>
      </c>
      <c r="I1578" s="9" t="s">
        <v>403</v>
      </c>
      <c r="J1578" s="8" t="s">
        <v>389</v>
      </c>
      <c r="K1578" s="69" t="s">
        <v>175</v>
      </c>
      <c r="L1578" s="175" t="s">
        <v>179</v>
      </c>
      <c r="M1578" s="99"/>
      <c r="N1578" s="105"/>
      <c r="O1578" s="105"/>
      <c r="P1578" s="63"/>
      <c r="Q1578" s="69" t="s">
        <v>31</v>
      </c>
      <c r="R1578" s="69" t="s">
        <v>2377</v>
      </c>
      <c r="S1578" s="69"/>
      <c r="T1578" s="63" t="s">
        <v>171</v>
      </c>
      <c r="U1578" s="63" t="s">
        <v>13</v>
      </c>
      <c r="V1578" s="63"/>
      <c r="W1578" s="63"/>
      <c r="X1578" s="119">
        <v>27.17</v>
      </c>
      <c r="Y1578" s="119">
        <v>19.670000000000002</v>
      </c>
      <c r="Z1578" s="69"/>
      <c r="AA1578" s="179"/>
      <c r="AB1578" s="98"/>
      <c r="AC1578" s="9"/>
      <c r="AD1578" s="9"/>
      <c r="AE1578" s="63"/>
      <c r="AF1578" s="63"/>
    </row>
    <row r="1579" spans="1:133" s="76" customFormat="1" ht="17" x14ac:dyDescent="0.2">
      <c r="A1579" s="100" t="str">
        <f>CONCATENATE(E1579," ",F1579)</f>
        <v xml:space="preserve">Equus sp. </v>
      </c>
      <c r="B1579" s="9"/>
      <c r="C1579" s="69" t="s">
        <v>485</v>
      </c>
      <c r="D1579" s="69" t="s">
        <v>2335</v>
      </c>
      <c r="E1579" s="2" t="s">
        <v>10</v>
      </c>
      <c r="F1579" s="2" t="s">
        <v>177</v>
      </c>
      <c r="G1579" s="9">
        <v>31041</v>
      </c>
      <c r="H1579" s="8">
        <v>33</v>
      </c>
      <c r="I1579" s="9" t="s">
        <v>403</v>
      </c>
      <c r="J1579" s="8" t="s">
        <v>389</v>
      </c>
      <c r="K1579" s="69" t="s">
        <v>175</v>
      </c>
      <c r="L1579" s="175" t="s">
        <v>179</v>
      </c>
      <c r="M1579" s="99"/>
      <c r="N1579" s="105"/>
      <c r="O1579" s="105"/>
      <c r="P1579" s="63"/>
      <c r="Q1579" s="69" t="s">
        <v>31</v>
      </c>
      <c r="R1579" s="69" t="s">
        <v>2377</v>
      </c>
      <c r="S1579" s="69"/>
      <c r="T1579" s="63" t="s">
        <v>166</v>
      </c>
      <c r="U1579" s="63" t="s">
        <v>13</v>
      </c>
      <c r="V1579" s="63"/>
      <c r="W1579" s="63"/>
      <c r="X1579" s="119">
        <v>27.75</v>
      </c>
      <c r="Y1579" s="119">
        <v>20.21</v>
      </c>
      <c r="Z1579" s="69"/>
      <c r="AA1579" s="179"/>
      <c r="AB1579" s="98"/>
      <c r="AC1579" s="9"/>
      <c r="AD1579" s="9"/>
      <c r="AE1579" s="63"/>
      <c r="AF1579" s="63"/>
    </row>
    <row r="1580" spans="1:133" s="76" customFormat="1" ht="17" x14ac:dyDescent="0.2">
      <c r="A1580" s="100" t="str">
        <f>CONCATENATE(E1580," ",F1580)</f>
        <v xml:space="preserve">Equus sp. </v>
      </c>
      <c r="B1580" s="9"/>
      <c r="C1580" s="69" t="s">
        <v>485</v>
      </c>
      <c r="D1580" s="69" t="s">
        <v>2335</v>
      </c>
      <c r="E1580" s="2" t="s">
        <v>10</v>
      </c>
      <c r="F1580" s="2" t="s">
        <v>177</v>
      </c>
      <c r="G1580" s="9">
        <v>31041</v>
      </c>
      <c r="H1580" s="8">
        <v>33</v>
      </c>
      <c r="I1580" s="9" t="s">
        <v>403</v>
      </c>
      <c r="J1580" s="8" t="s">
        <v>389</v>
      </c>
      <c r="K1580" s="69" t="s">
        <v>175</v>
      </c>
      <c r="L1580" s="175" t="s">
        <v>179</v>
      </c>
      <c r="M1580" s="99"/>
      <c r="N1580" s="105"/>
      <c r="O1580" s="105"/>
      <c r="P1580" s="63"/>
      <c r="Q1580" s="69" t="s">
        <v>24</v>
      </c>
      <c r="R1580" s="69" t="s">
        <v>2379</v>
      </c>
      <c r="S1580" s="69"/>
      <c r="T1580" s="63" t="s">
        <v>171</v>
      </c>
      <c r="U1580" s="63" t="s">
        <v>13</v>
      </c>
      <c r="V1580" s="63"/>
      <c r="W1580" s="63"/>
      <c r="X1580" s="119">
        <v>37.81</v>
      </c>
      <c r="Y1580" s="119">
        <v>15</v>
      </c>
      <c r="Z1580" s="69"/>
      <c r="AA1580" s="179"/>
      <c r="AB1580" s="98"/>
      <c r="AC1580" s="9"/>
      <c r="AD1580" s="9"/>
      <c r="AE1580" s="63"/>
      <c r="AF1580" s="63"/>
    </row>
    <row r="1581" spans="1:133" s="76" customFormat="1" ht="17" x14ac:dyDescent="0.2">
      <c r="A1581" s="100" t="str">
        <f>CONCATENATE(E1581," ",F1581)</f>
        <v xml:space="preserve">Equus sp. </v>
      </c>
      <c r="B1581" s="9"/>
      <c r="C1581" s="69" t="s">
        <v>485</v>
      </c>
      <c r="D1581" s="69" t="s">
        <v>2335</v>
      </c>
      <c r="E1581" s="2" t="s">
        <v>10</v>
      </c>
      <c r="F1581" s="2" t="s">
        <v>177</v>
      </c>
      <c r="G1581" s="9">
        <v>31041</v>
      </c>
      <c r="H1581" s="8">
        <v>33</v>
      </c>
      <c r="I1581" s="9" t="s">
        <v>403</v>
      </c>
      <c r="J1581" s="8" t="s">
        <v>389</v>
      </c>
      <c r="K1581" s="69" t="s">
        <v>175</v>
      </c>
      <c r="L1581" s="175" t="s">
        <v>179</v>
      </c>
      <c r="M1581" s="99"/>
      <c r="N1581" s="105"/>
      <c r="O1581" s="105"/>
      <c r="P1581" s="63"/>
      <c r="Q1581" s="69" t="s">
        <v>24</v>
      </c>
      <c r="R1581" s="69" t="s">
        <v>2379</v>
      </c>
      <c r="S1581" s="69"/>
      <c r="T1581" s="63" t="s">
        <v>166</v>
      </c>
      <c r="U1581" s="63" t="s">
        <v>13</v>
      </c>
      <c r="V1581" s="63"/>
      <c r="W1581" s="63"/>
      <c r="X1581" s="119">
        <v>39.090000000000003</v>
      </c>
      <c r="Y1581" s="119">
        <v>18.36</v>
      </c>
      <c r="Z1581" s="69"/>
      <c r="AA1581" s="179"/>
      <c r="AB1581" s="98"/>
      <c r="AC1581" s="9"/>
      <c r="AD1581" s="9"/>
      <c r="AE1581" s="63"/>
      <c r="AF1581" s="63"/>
    </row>
    <row r="1582" spans="1:133" s="76" customFormat="1" ht="17" x14ac:dyDescent="0.2">
      <c r="A1582" s="100" t="str">
        <f>CONCATENATE(E1582," ",F1582)</f>
        <v xml:space="preserve">Equus sp. </v>
      </c>
      <c r="B1582" s="9"/>
      <c r="C1582" s="69" t="s">
        <v>485</v>
      </c>
      <c r="D1582" s="69" t="s">
        <v>2335</v>
      </c>
      <c r="E1582" s="2" t="s">
        <v>10</v>
      </c>
      <c r="F1582" s="2" t="s">
        <v>177</v>
      </c>
      <c r="G1582" s="9">
        <v>31041</v>
      </c>
      <c r="H1582" s="8">
        <v>33</v>
      </c>
      <c r="I1582" s="9" t="s">
        <v>403</v>
      </c>
      <c r="J1582" s="8" t="s">
        <v>389</v>
      </c>
      <c r="K1582" s="69" t="s">
        <v>175</v>
      </c>
      <c r="L1582" s="175" t="s">
        <v>179</v>
      </c>
      <c r="M1582" s="99"/>
      <c r="N1582" s="105"/>
      <c r="O1582" s="105"/>
      <c r="P1582" s="63"/>
      <c r="Q1582" s="69" t="s">
        <v>38</v>
      </c>
      <c r="R1582" s="69" t="s">
        <v>2385</v>
      </c>
      <c r="S1582" s="69"/>
      <c r="T1582" s="63" t="s">
        <v>171</v>
      </c>
      <c r="U1582" s="63" t="s">
        <v>13</v>
      </c>
      <c r="V1582" s="63"/>
      <c r="W1582" s="63"/>
      <c r="X1582" s="119">
        <v>32.9</v>
      </c>
      <c r="Y1582" s="119">
        <v>17.75</v>
      </c>
      <c r="Z1582" s="69"/>
      <c r="AA1582" s="179"/>
      <c r="AB1582" s="98"/>
      <c r="AC1582" s="9"/>
      <c r="AD1582" s="9" t="s">
        <v>178</v>
      </c>
      <c r="AE1582" s="63"/>
      <c r="AF1582" s="63"/>
    </row>
    <row r="1583" spans="1:133" s="76" customFormat="1" ht="17" x14ac:dyDescent="0.2">
      <c r="A1583" s="100" t="str">
        <f>CONCATENATE(E1583," ",F1583)</f>
        <v xml:space="preserve">Equus sp. </v>
      </c>
      <c r="B1583" s="9"/>
      <c r="C1583" s="69" t="s">
        <v>485</v>
      </c>
      <c r="D1583" s="69" t="s">
        <v>2335</v>
      </c>
      <c r="E1583" s="2" t="s">
        <v>10</v>
      </c>
      <c r="F1583" s="2" t="s">
        <v>177</v>
      </c>
      <c r="G1583" s="9">
        <v>31041</v>
      </c>
      <c r="H1583" s="8">
        <v>33</v>
      </c>
      <c r="I1583" s="9" t="s">
        <v>403</v>
      </c>
      <c r="J1583" s="8" t="s">
        <v>389</v>
      </c>
      <c r="K1583" s="69" t="s">
        <v>175</v>
      </c>
      <c r="L1583" s="175" t="s">
        <v>179</v>
      </c>
      <c r="M1583" s="99"/>
      <c r="N1583" s="105"/>
      <c r="O1583" s="105"/>
      <c r="P1583" s="63"/>
      <c r="Q1583" s="69" t="s">
        <v>38</v>
      </c>
      <c r="R1583" s="69" t="s">
        <v>2383</v>
      </c>
      <c r="S1583" s="69"/>
      <c r="T1583" s="63" t="s">
        <v>166</v>
      </c>
      <c r="U1583" s="63" t="s">
        <v>13</v>
      </c>
      <c r="V1583" s="63"/>
      <c r="W1583" s="63"/>
      <c r="X1583" s="119">
        <v>32.19</v>
      </c>
      <c r="Y1583" s="119">
        <v>19.739999999999998</v>
      </c>
      <c r="Z1583" s="69"/>
      <c r="AA1583" s="179"/>
      <c r="AB1583" s="98"/>
      <c r="AC1583" s="9"/>
      <c r="AD1583" s="9"/>
      <c r="AE1583" s="63"/>
      <c r="AF1583" s="63"/>
    </row>
    <row r="1584" spans="1:133" s="76" customFormat="1" ht="17" x14ac:dyDescent="0.2">
      <c r="A1584" s="100" t="str">
        <f>CONCATENATE(E1584," ",F1584)</f>
        <v xml:space="preserve">Equus sp. </v>
      </c>
      <c r="B1584" s="9"/>
      <c r="C1584" s="69" t="s">
        <v>485</v>
      </c>
      <c r="D1584" s="69" t="s">
        <v>2335</v>
      </c>
      <c r="E1584" s="2" t="s">
        <v>10</v>
      </c>
      <c r="F1584" s="2" t="s">
        <v>177</v>
      </c>
      <c r="G1584" s="9">
        <v>31041</v>
      </c>
      <c r="H1584" s="8">
        <v>33</v>
      </c>
      <c r="I1584" s="9" t="s">
        <v>403</v>
      </c>
      <c r="J1584" s="8" t="s">
        <v>389</v>
      </c>
      <c r="K1584" s="69" t="s">
        <v>175</v>
      </c>
      <c r="L1584" s="175" t="s">
        <v>179</v>
      </c>
      <c r="M1584" s="99"/>
      <c r="N1584" s="105"/>
      <c r="O1584" s="105"/>
      <c r="P1584" s="63"/>
      <c r="Q1584" s="69" t="s">
        <v>20</v>
      </c>
      <c r="R1584" s="69" t="s">
        <v>252</v>
      </c>
      <c r="S1584" s="69"/>
      <c r="T1584" s="63" t="s">
        <v>171</v>
      </c>
      <c r="U1584" s="63" t="s">
        <v>13</v>
      </c>
      <c r="V1584" s="63"/>
      <c r="W1584" s="63"/>
      <c r="X1584" s="119">
        <v>24.93</v>
      </c>
      <c r="Y1584" s="119">
        <v>18.64</v>
      </c>
      <c r="Z1584" s="69"/>
      <c r="AA1584" s="179"/>
      <c r="AB1584" s="98"/>
      <c r="AC1584" s="9"/>
      <c r="AD1584" s="9"/>
      <c r="AE1584" s="63"/>
      <c r="AF1584" s="63"/>
    </row>
    <row r="1585" spans="1:133" s="76" customFormat="1" ht="17" x14ac:dyDescent="0.2">
      <c r="A1585" s="100" t="str">
        <f>CONCATENATE(E1585," ",F1585)</f>
        <v xml:space="preserve">Equus sp. </v>
      </c>
      <c r="B1585" s="9"/>
      <c r="C1585" s="69" t="s">
        <v>485</v>
      </c>
      <c r="D1585" s="69" t="s">
        <v>2335</v>
      </c>
      <c r="E1585" s="2" t="s">
        <v>10</v>
      </c>
      <c r="F1585" s="2" t="s">
        <v>177</v>
      </c>
      <c r="G1585" s="9">
        <v>31041</v>
      </c>
      <c r="H1585" s="8">
        <v>33</v>
      </c>
      <c r="I1585" s="9" t="s">
        <v>403</v>
      </c>
      <c r="J1585" s="8" t="s">
        <v>389</v>
      </c>
      <c r="K1585" s="69" t="s">
        <v>175</v>
      </c>
      <c r="L1585" s="175" t="s">
        <v>179</v>
      </c>
      <c r="M1585" s="99"/>
      <c r="N1585" s="105"/>
      <c r="O1585" s="105"/>
      <c r="P1585" s="63"/>
      <c r="Q1585" s="69" t="s">
        <v>20</v>
      </c>
      <c r="R1585" s="69" t="s">
        <v>252</v>
      </c>
      <c r="S1585" s="69"/>
      <c r="T1585" s="63" t="s">
        <v>166</v>
      </c>
      <c r="U1585" s="63" t="s">
        <v>13</v>
      </c>
      <c r="V1585" s="63"/>
      <c r="W1585" s="63"/>
      <c r="X1585" s="119">
        <v>25.76</v>
      </c>
      <c r="Y1585" s="119">
        <v>20.5</v>
      </c>
      <c r="Z1585" s="69"/>
      <c r="AA1585" s="179"/>
      <c r="AB1585" s="98"/>
      <c r="AC1585" s="9"/>
      <c r="AD1585" s="9"/>
      <c r="AE1585" s="63"/>
      <c r="AF1585" s="63"/>
    </row>
    <row r="1586" spans="1:133" s="76" customFormat="1" ht="17" x14ac:dyDescent="0.2">
      <c r="A1586" s="100" t="str">
        <f>CONCATENATE(E1586," ",F1586)</f>
        <v xml:space="preserve">Equus sp. </v>
      </c>
      <c r="B1586" s="9"/>
      <c r="C1586" s="69" t="s">
        <v>485</v>
      </c>
      <c r="D1586" s="69" t="s">
        <v>2335</v>
      </c>
      <c r="E1586" s="2" t="s">
        <v>10</v>
      </c>
      <c r="F1586" s="2" t="s">
        <v>177</v>
      </c>
      <c r="G1586" s="9">
        <v>31041</v>
      </c>
      <c r="H1586" s="8">
        <v>33</v>
      </c>
      <c r="I1586" s="9" t="s">
        <v>403</v>
      </c>
      <c r="J1586" s="8" t="s">
        <v>389</v>
      </c>
      <c r="K1586" s="69" t="s">
        <v>175</v>
      </c>
      <c r="L1586" s="175" t="s">
        <v>179</v>
      </c>
      <c r="M1586" s="99"/>
      <c r="N1586" s="105"/>
      <c r="O1586" s="105"/>
      <c r="P1586" s="63"/>
      <c r="Q1586" s="69" t="s">
        <v>42</v>
      </c>
      <c r="R1586" s="69" t="s">
        <v>253</v>
      </c>
      <c r="S1586" s="69"/>
      <c r="T1586" s="63" t="s">
        <v>171</v>
      </c>
      <c r="U1586" s="63" t="s">
        <v>13</v>
      </c>
      <c r="V1586" s="63"/>
      <c r="W1586" s="63"/>
      <c r="X1586" s="119">
        <v>26.7</v>
      </c>
      <c r="Y1586" s="119">
        <v>18.46</v>
      </c>
      <c r="Z1586" s="69"/>
      <c r="AA1586" s="179"/>
      <c r="AB1586" s="98"/>
      <c r="AC1586" s="9"/>
      <c r="AD1586" s="9"/>
      <c r="AE1586" s="63"/>
      <c r="AF1586" s="63"/>
    </row>
    <row r="1587" spans="1:133" s="76" customFormat="1" ht="17" x14ac:dyDescent="0.2">
      <c r="A1587" s="100" t="str">
        <f>CONCATENATE(E1587," ",F1587)</f>
        <v xml:space="preserve">Equus sp. </v>
      </c>
      <c r="B1587" s="9"/>
      <c r="C1587" s="69" t="s">
        <v>485</v>
      </c>
      <c r="D1587" s="69" t="s">
        <v>2335</v>
      </c>
      <c r="E1587" s="2" t="s">
        <v>10</v>
      </c>
      <c r="F1587" s="2" t="s">
        <v>177</v>
      </c>
      <c r="G1587" s="9">
        <v>31041</v>
      </c>
      <c r="H1587" s="8">
        <v>33</v>
      </c>
      <c r="I1587" s="9" t="s">
        <v>403</v>
      </c>
      <c r="J1587" s="8" t="s">
        <v>389</v>
      </c>
      <c r="K1587" s="69" t="s">
        <v>175</v>
      </c>
      <c r="L1587" s="175" t="s">
        <v>179</v>
      </c>
      <c r="M1587" s="99"/>
      <c r="N1587" s="105"/>
      <c r="O1587" s="105"/>
      <c r="P1587" s="63"/>
      <c r="Q1587" s="69" t="s">
        <v>42</v>
      </c>
      <c r="R1587" s="69" t="s">
        <v>253</v>
      </c>
      <c r="S1587" s="69"/>
      <c r="T1587" s="63" t="s">
        <v>166</v>
      </c>
      <c r="U1587" s="63" t="s">
        <v>13</v>
      </c>
      <c r="V1587" s="63"/>
      <c r="W1587" s="63"/>
      <c r="X1587" s="119">
        <v>26.46</v>
      </c>
      <c r="Y1587" s="119">
        <v>19.75</v>
      </c>
      <c r="Z1587" s="69"/>
      <c r="AA1587" s="179"/>
      <c r="AB1587" s="98"/>
      <c r="AC1587" s="9"/>
      <c r="AD1587" s="9"/>
      <c r="AE1587" s="63"/>
      <c r="AF1587" s="63"/>
    </row>
    <row r="1588" spans="1:133" s="76" customFormat="1" ht="34" x14ac:dyDescent="0.2">
      <c r="A1588" s="100" t="str">
        <f>CONCATENATE(E1588," ",F1588)</f>
        <v xml:space="preserve">Equus sp. </v>
      </c>
      <c r="B1588" s="83"/>
      <c r="C1588" s="69" t="s">
        <v>485</v>
      </c>
      <c r="D1588" s="69" t="s">
        <v>2335</v>
      </c>
      <c r="E1588" s="2" t="s">
        <v>10</v>
      </c>
      <c r="F1588" s="2" t="s">
        <v>177</v>
      </c>
      <c r="G1588" s="9">
        <v>40531</v>
      </c>
      <c r="H1588" s="8">
        <v>-999</v>
      </c>
      <c r="I1588" s="9" t="s">
        <v>407</v>
      </c>
      <c r="J1588" s="8" t="s">
        <v>397</v>
      </c>
      <c r="K1588" s="69" t="s">
        <v>175</v>
      </c>
      <c r="L1588" s="175"/>
      <c r="M1588" s="134"/>
      <c r="N1588" s="105"/>
      <c r="O1588" s="105"/>
      <c r="P1588" s="63"/>
      <c r="Q1588" s="69" t="s">
        <v>31</v>
      </c>
      <c r="R1588" s="69" t="s">
        <v>2366</v>
      </c>
      <c r="S1588" s="69"/>
      <c r="T1588" s="63"/>
      <c r="U1588" s="63" t="s">
        <v>13</v>
      </c>
      <c r="V1588" s="63"/>
      <c r="W1588" s="63"/>
      <c r="X1588" s="119">
        <v>32.020000000000003</v>
      </c>
      <c r="Y1588" s="119">
        <v>15.21</v>
      </c>
      <c r="Z1588" s="69"/>
      <c r="AA1588" s="179"/>
      <c r="AB1588" s="98"/>
      <c r="AC1588" s="9"/>
      <c r="AD1588" s="9" t="s">
        <v>456</v>
      </c>
      <c r="AE1588" s="63"/>
      <c r="AF1588" s="63"/>
    </row>
    <row r="1589" spans="1:133" s="76" customFormat="1" ht="34" x14ac:dyDescent="0.2">
      <c r="A1589" s="100" t="str">
        <f>CONCATENATE(E1589," ",F1589)</f>
        <v xml:space="preserve">Equus sp. </v>
      </c>
      <c r="B1589" s="83"/>
      <c r="C1589" s="69" t="s">
        <v>485</v>
      </c>
      <c r="D1589" s="69" t="s">
        <v>2335</v>
      </c>
      <c r="E1589" s="2" t="s">
        <v>10</v>
      </c>
      <c r="F1589" s="2" t="s">
        <v>177</v>
      </c>
      <c r="G1589" s="9">
        <v>40531</v>
      </c>
      <c r="H1589" s="8">
        <v>-999</v>
      </c>
      <c r="I1589" s="9" t="s">
        <v>407</v>
      </c>
      <c r="J1589" s="8" t="s">
        <v>397</v>
      </c>
      <c r="K1589" s="69" t="s">
        <v>175</v>
      </c>
      <c r="L1589" s="175"/>
      <c r="M1589" s="134"/>
      <c r="N1589" s="105"/>
      <c r="O1589" s="105"/>
      <c r="P1589" s="63"/>
      <c r="Q1589" s="69" t="s">
        <v>38</v>
      </c>
      <c r="R1589" s="69" t="s">
        <v>2385</v>
      </c>
      <c r="S1589" s="69"/>
      <c r="T1589" s="63"/>
      <c r="U1589" s="63" t="s">
        <v>13</v>
      </c>
      <c r="V1589" s="63"/>
      <c r="W1589" s="63"/>
      <c r="X1589" s="119">
        <v>37.76</v>
      </c>
      <c r="Y1589" s="119">
        <v>18.579999999999998</v>
      </c>
      <c r="Z1589" s="69"/>
      <c r="AA1589" s="179"/>
      <c r="AB1589" s="98"/>
      <c r="AC1589" s="9"/>
      <c r="AD1589" s="9" t="s">
        <v>457</v>
      </c>
      <c r="AE1589" s="63"/>
      <c r="AF1589" s="63"/>
    </row>
    <row r="1590" spans="1:133" s="76" customFormat="1" ht="34" x14ac:dyDescent="0.2">
      <c r="A1590" s="100" t="str">
        <f>CONCATENATE(E1590," ",F1590)</f>
        <v xml:space="preserve">Equus sp. </v>
      </c>
      <c r="B1590" s="9"/>
      <c r="C1590" s="69" t="s">
        <v>485</v>
      </c>
      <c r="D1590" s="69" t="s">
        <v>2335</v>
      </c>
      <c r="E1590" s="2" t="s">
        <v>10</v>
      </c>
      <c r="F1590" s="2" t="s">
        <v>177</v>
      </c>
      <c r="G1590" s="9"/>
      <c r="H1590" s="8">
        <v>-999</v>
      </c>
      <c r="I1590" s="9" t="s">
        <v>406</v>
      </c>
      <c r="J1590" s="8"/>
      <c r="K1590" s="69" t="s">
        <v>175</v>
      </c>
      <c r="L1590" s="175"/>
      <c r="M1590" s="134"/>
      <c r="N1590" s="105"/>
      <c r="O1590" s="105"/>
      <c r="P1590" s="63"/>
      <c r="Q1590" s="69" t="s">
        <v>31</v>
      </c>
      <c r="R1590" s="69" t="s">
        <v>2377</v>
      </c>
      <c r="S1590" s="69"/>
      <c r="T1590" s="63"/>
      <c r="U1590" s="63" t="s">
        <v>13</v>
      </c>
      <c r="V1590" s="63"/>
      <c r="W1590" s="63"/>
      <c r="X1590" s="119">
        <v>24.88</v>
      </c>
      <c r="Y1590" s="119">
        <v>24.94</v>
      </c>
      <c r="Z1590" s="69"/>
      <c r="AA1590" s="179"/>
      <c r="AB1590" s="98"/>
      <c r="AC1590" s="9"/>
      <c r="AD1590" s="9"/>
      <c r="AE1590" s="63"/>
      <c r="AF1590" s="63"/>
    </row>
    <row r="1591" spans="1:133" s="76" customFormat="1" ht="17" x14ac:dyDescent="0.2">
      <c r="A1591" s="100" t="str">
        <f>CONCATENATE(E1591," ",F1591)</f>
        <v>Equus sp1</v>
      </c>
      <c r="B1591" s="9" t="s">
        <v>305</v>
      </c>
      <c r="C1591" s="69" t="s">
        <v>485</v>
      </c>
      <c r="D1591" s="69" t="s">
        <v>2335</v>
      </c>
      <c r="E1591" s="2" t="s">
        <v>10</v>
      </c>
      <c r="F1591" s="2" t="s">
        <v>1200</v>
      </c>
      <c r="G1591" s="9">
        <v>3</v>
      </c>
      <c r="H1591" s="8">
        <v>2187</v>
      </c>
      <c r="I1591" s="9" t="s">
        <v>27</v>
      </c>
      <c r="J1591" s="8" t="s">
        <v>397</v>
      </c>
      <c r="K1591" s="69" t="s">
        <v>175</v>
      </c>
      <c r="L1591" s="175"/>
      <c r="M1591" s="134"/>
      <c r="N1591" s="105"/>
      <c r="O1591" s="105"/>
      <c r="P1591" s="63"/>
      <c r="Q1591" s="69" t="s">
        <v>207</v>
      </c>
      <c r="R1591" s="69" t="s">
        <v>2363</v>
      </c>
      <c r="S1591" s="69"/>
      <c r="T1591" s="63"/>
      <c r="U1591" s="63" t="s">
        <v>13</v>
      </c>
      <c r="V1591" s="63"/>
      <c r="W1591" s="63"/>
      <c r="X1591" s="119">
        <v>25.59</v>
      </c>
      <c r="Y1591" s="119">
        <v>17.46</v>
      </c>
      <c r="Z1591" s="69"/>
      <c r="AA1591" s="179"/>
      <c r="AB1591" s="98"/>
      <c r="AC1591" s="9"/>
      <c r="AD1591" s="9" t="s">
        <v>83</v>
      </c>
      <c r="AE1591" s="63"/>
      <c r="AF1591" s="63"/>
      <c r="BK1591" s="10"/>
      <c r="BL1591" s="10"/>
      <c r="BM1591" s="10"/>
      <c r="BN1591" s="10"/>
      <c r="BO1591" s="10"/>
      <c r="BP1591" s="10"/>
      <c r="BQ1591" s="10"/>
      <c r="BR1591" s="10"/>
      <c r="BS1591" s="10"/>
      <c r="BT1591" s="10"/>
      <c r="BU1591" s="10"/>
      <c r="BV1591" s="10"/>
      <c r="BW1591" s="10"/>
      <c r="BX1591" s="10"/>
      <c r="BY1591" s="10"/>
      <c r="BZ1591" s="10"/>
      <c r="CA1591" s="10"/>
      <c r="CB1591" s="10"/>
      <c r="CC1591" s="10"/>
      <c r="CD1591" s="10"/>
      <c r="CE1591" s="10"/>
      <c r="CF1591" s="10"/>
      <c r="CG1591" s="10"/>
      <c r="CH1591" s="10"/>
      <c r="CI1591" s="10"/>
      <c r="CJ1591" s="10"/>
      <c r="CK1591" s="10"/>
      <c r="CL1591" s="10"/>
      <c r="CM1591" s="10"/>
      <c r="CN1591" s="10"/>
      <c r="CO1591" s="10"/>
      <c r="CP1591" s="10"/>
      <c r="CQ1591" s="10"/>
      <c r="CR1591" s="10"/>
      <c r="CS1591" s="10"/>
      <c r="CT1591" s="10"/>
      <c r="CU1591" s="10"/>
      <c r="CV1591" s="10"/>
      <c r="CW1591" s="10"/>
      <c r="CX1591" s="10"/>
      <c r="CY1591" s="10"/>
      <c r="CZ1591" s="10"/>
      <c r="DA1591" s="10"/>
      <c r="DB1591" s="10"/>
      <c r="DC1591" s="10"/>
      <c r="DD1591" s="10"/>
      <c r="DE1591" s="10"/>
      <c r="DF1591" s="10"/>
      <c r="DG1591" s="10"/>
      <c r="DH1591" s="10"/>
      <c r="DI1591" s="10"/>
      <c r="DJ1591" s="10"/>
      <c r="DK1591" s="10"/>
      <c r="DL1591" s="10"/>
      <c r="DM1591" s="10"/>
      <c r="DN1591" s="10"/>
      <c r="DO1591" s="10"/>
      <c r="DP1591" s="10"/>
      <c r="DQ1591" s="10"/>
      <c r="DR1591" s="10"/>
      <c r="DS1591" s="10"/>
      <c r="DT1591" s="10"/>
      <c r="DU1591" s="10"/>
      <c r="DV1591" s="10"/>
      <c r="DW1591" s="10"/>
      <c r="DX1591" s="10"/>
      <c r="DY1591" s="10"/>
      <c r="DZ1591" s="10"/>
      <c r="EA1591" s="10"/>
      <c r="EB1591" s="10"/>
      <c r="EC1591" s="10"/>
    </row>
    <row r="1592" spans="1:133" s="76" customFormat="1" ht="17" x14ac:dyDescent="0.2">
      <c r="A1592" s="100" t="str">
        <f>CONCATENATE(E1592," ",F1592)</f>
        <v>Equus sp1</v>
      </c>
      <c r="B1592" s="9" t="s">
        <v>305</v>
      </c>
      <c r="C1592" s="69" t="s">
        <v>485</v>
      </c>
      <c r="D1592" s="69" t="s">
        <v>2335</v>
      </c>
      <c r="E1592" s="2" t="s">
        <v>10</v>
      </c>
      <c r="F1592" s="2" t="s">
        <v>1200</v>
      </c>
      <c r="G1592" s="9">
        <v>3</v>
      </c>
      <c r="H1592" s="8">
        <v>2556</v>
      </c>
      <c r="I1592" s="9" t="s">
        <v>27</v>
      </c>
      <c r="J1592" s="8" t="s">
        <v>397</v>
      </c>
      <c r="K1592" s="69" t="s">
        <v>175</v>
      </c>
      <c r="L1592" s="175"/>
      <c r="M1592" s="134"/>
      <c r="N1592" s="105"/>
      <c r="O1592" s="105"/>
      <c r="P1592" s="63"/>
      <c r="Q1592" s="69" t="s">
        <v>207</v>
      </c>
      <c r="R1592" s="69" t="s">
        <v>2363</v>
      </c>
      <c r="S1592" s="69"/>
      <c r="T1592" s="63" t="s">
        <v>166</v>
      </c>
      <c r="U1592" s="63" t="s">
        <v>13</v>
      </c>
      <c r="V1592" s="63"/>
      <c r="W1592" s="63"/>
      <c r="X1592" s="119">
        <v>25.44</v>
      </c>
      <c r="Y1592" s="119">
        <v>20.85</v>
      </c>
      <c r="Z1592" s="69"/>
      <c r="AA1592" s="179"/>
      <c r="AB1592" s="98"/>
      <c r="AC1592" s="9"/>
      <c r="AD1592" s="9"/>
      <c r="AE1592" s="63"/>
      <c r="AF1592" s="63"/>
      <c r="BK1592" s="10"/>
      <c r="BL1592" s="10"/>
      <c r="BM1592" s="10"/>
      <c r="BN1592" s="10"/>
      <c r="BO1592" s="10"/>
      <c r="BP1592" s="10"/>
      <c r="BQ1592" s="10"/>
      <c r="BR1592" s="10"/>
      <c r="BS1592" s="10"/>
      <c r="BT1592" s="10"/>
      <c r="BU1592" s="10"/>
      <c r="BV1592" s="10"/>
      <c r="BW1592" s="10"/>
      <c r="BX1592" s="10"/>
      <c r="BY1592" s="10"/>
      <c r="BZ1592" s="10"/>
      <c r="CA1592" s="10"/>
      <c r="CB1592" s="10"/>
      <c r="CC1592" s="10"/>
      <c r="CD1592" s="10"/>
      <c r="CE1592" s="10"/>
      <c r="CF1592" s="10"/>
      <c r="CG1592" s="10"/>
      <c r="CH1592" s="10"/>
      <c r="CI1592" s="10"/>
      <c r="CJ1592" s="10"/>
      <c r="CK1592" s="10"/>
      <c r="CL1592" s="10"/>
      <c r="CM1592" s="10"/>
      <c r="CN1592" s="10"/>
      <c r="CO1592" s="10"/>
      <c r="CP1592" s="10"/>
      <c r="CQ1592" s="10"/>
      <c r="CR1592" s="10"/>
      <c r="CS1592" s="10"/>
      <c r="CT1592" s="10"/>
      <c r="CU1592" s="10"/>
      <c r="CV1592" s="10"/>
      <c r="CW1592" s="10"/>
      <c r="CX1592" s="10"/>
      <c r="CY1592" s="10"/>
      <c r="CZ1592" s="10"/>
      <c r="DA1592" s="10"/>
      <c r="DB1592" s="10"/>
      <c r="DC1592" s="10"/>
      <c r="DD1592" s="10"/>
      <c r="DE1592" s="10"/>
      <c r="DF1592" s="10"/>
      <c r="DG1592" s="10"/>
      <c r="DH1592" s="10"/>
      <c r="DI1592" s="10"/>
      <c r="DJ1592" s="10"/>
      <c r="DK1592" s="10"/>
      <c r="DL1592" s="10"/>
      <c r="DM1592" s="10"/>
      <c r="DN1592" s="10"/>
      <c r="DO1592" s="10"/>
      <c r="DP1592" s="10"/>
      <c r="DQ1592" s="10"/>
      <c r="DR1592" s="10"/>
      <c r="DS1592" s="10"/>
      <c r="DT1592" s="10"/>
      <c r="DU1592" s="10"/>
      <c r="DV1592" s="10"/>
      <c r="DW1592" s="10"/>
      <c r="DX1592" s="10"/>
      <c r="DY1592" s="10"/>
      <c r="DZ1592" s="10"/>
      <c r="EA1592" s="84"/>
      <c r="EB1592" s="84"/>
      <c r="EC1592" s="84"/>
    </row>
    <row r="1593" spans="1:133" s="76" customFormat="1" ht="17" x14ac:dyDescent="0.2">
      <c r="A1593" s="100" t="str">
        <f>CONCATENATE(E1593," ",F1593)</f>
        <v>Equus sp1</v>
      </c>
      <c r="B1593" s="9" t="s">
        <v>305</v>
      </c>
      <c r="C1593" s="69" t="s">
        <v>485</v>
      </c>
      <c r="D1593" s="69" t="s">
        <v>2335</v>
      </c>
      <c r="E1593" s="2" t="s">
        <v>10</v>
      </c>
      <c r="F1593" s="2" t="s">
        <v>1200</v>
      </c>
      <c r="G1593" s="9">
        <v>3</v>
      </c>
      <c r="H1593" s="8">
        <v>2586</v>
      </c>
      <c r="I1593" s="9" t="s">
        <v>27</v>
      </c>
      <c r="J1593" s="8" t="s">
        <v>397</v>
      </c>
      <c r="K1593" s="69" t="s">
        <v>175</v>
      </c>
      <c r="L1593" s="175"/>
      <c r="M1593" s="134"/>
      <c r="N1593" s="105"/>
      <c r="O1593" s="105"/>
      <c r="P1593" s="63"/>
      <c r="Q1593" s="69" t="s">
        <v>207</v>
      </c>
      <c r="R1593" s="69" t="s">
        <v>2363</v>
      </c>
      <c r="S1593" s="69"/>
      <c r="T1593" s="63"/>
      <c r="U1593" s="63" t="s">
        <v>13</v>
      </c>
      <c r="V1593" s="63"/>
      <c r="W1593" s="63"/>
      <c r="X1593" s="119">
        <v>25.25</v>
      </c>
      <c r="Y1593" s="119">
        <v>22.21</v>
      </c>
      <c r="Z1593" s="69"/>
      <c r="AA1593" s="179"/>
      <c r="AB1593" s="98"/>
      <c r="AC1593" s="9"/>
      <c r="AD1593" s="9" t="s">
        <v>43</v>
      </c>
      <c r="AE1593" s="63"/>
      <c r="AF1593" s="63"/>
      <c r="BK1593" s="10"/>
      <c r="BL1593" s="10"/>
      <c r="BM1593" s="10"/>
      <c r="BN1593" s="10"/>
      <c r="BO1593" s="10"/>
      <c r="BP1593" s="10"/>
      <c r="BQ1593" s="10"/>
      <c r="BR1593" s="10"/>
      <c r="BS1593" s="10"/>
      <c r="BT1593" s="10"/>
      <c r="BU1593" s="10"/>
      <c r="BV1593" s="10"/>
      <c r="BW1593" s="10"/>
      <c r="BX1593" s="10"/>
      <c r="BY1593" s="10"/>
      <c r="BZ1593" s="10"/>
      <c r="CA1593" s="10"/>
      <c r="CB1593" s="10"/>
      <c r="CC1593" s="10"/>
      <c r="CD1593" s="10"/>
      <c r="CE1593" s="10"/>
      <c r="CF1593" s="10"/>
      <c r="CG1593" s="10"/>
      <c r="CH1593" s="10"/>
      <c r="CI1593" s="10"/>
      <c r="CJ1593" s="10"/>
      <c r="CK1593" s="10"/>
      <c r="CL1593" s="10"/>
      <c r="CM1593" s="10"/>
      <c r="CN1593" s="10"/>
      <c r="CO1593" s="10"/>
      <c r="CP1593" s="10"/>
      <c r="CQ1593" s="10"/>
      <c r="CR1593" s="10"/>
      <c r="CS1593" s="10"/>
      <c r="CT1593" s="10"/>
      <c r="CU1593" s="10"/>
      <c r="CV1593" s="10"/>
      <c r="CW1593" s="10"/>
      <c r="CX1593" s="10"/>
      <c r="CY1593" s="10"/>
      <c r="CZ1593" s="10"/>
      <c r="DA1593" s="10"/>
      <c r="DB1593" s="10"/>
      <c r="DC1593" s="10"/>
      <c r="DD1593" s="10"/>
      <c r="DE1593" s="10"/>
      <c r="DF1593" s="10"/>
      <c r="DG1593" s="10"/>
      <c r="DH1593" s="10"/>
      <c r="DI1593" s="10"/>
      <c r="DJ1593" s="10"/>
      <c r="DK1593" s="10"/>
      <c r="DL1593" s="10"/>
      <c r="DM1593" s="10"/>
      <c r="DN1593" s="10"/>
      <c r="DO1593" s="10"/>
      <c r="DP1593" s="10"/>
      <c r="DQ1593" s="10"/>
      <c r="DR1593" s="10"/>
      <c r="DS1593" s="10"/>
      <c r="DT1593" s="10"/>
      <c r="DU1593" s="10"/>
      <c r="DV1593" s="10"/>
      <c r="DW1593" s="10"/>
      <c r="DX1593" s="10"/>
      <c r="DY1593" s="10"/>
      <c r="DZ1593" s="10"/>
      <c r="EA1593" s="10"/>
      <c r="EB1593" s="10"/>
      <c r="EC1593" s="10"/>
    </row>
    <row r="1594" spans="1:133" s="76" customFormat="1" ht="17" x14ac:dyDescent="0.2">
      <c r="A1594" s="100" t="str">
        <f>CONCATENATE(E1594," ",F1594)</f>
        <v>Equus sp1</v>
      </c>
      <c r="B1594" s="9" t="s">
        <v>305</v>
      </c>
      <c r="C1594" s="69" t="s">
        <v>485</v>
      </c>
      <c r="D1594" s="69" t="s">
        <v>2335</v>
      </c>
      <c r="E1594" s="2" t="s">
        <v>10</v>
      </c>
      <c r="F1594" s="2" t="s">
        <v>1200</v>
      </c>
      <c r="G1594" s="9">
        <v>3</v>
      </c>
      <c r="H1594" s="8">
        <v>1924</v>
      </c>
      <c r="I1594" s="9" t="s">
        <v>27</v>
      </c>
      <c r="J1594" s="8" t="s">
        <v>397</v>
      </c>
      <c r="K1594" s="69" t="s">
        <v>175</v>
      </c>
      <c r="L1594" s="175"/>
      <c r="M1594" s="134"/>
      <c r="N1594" s="105"/>
      <c r="O1594" s="105"/>
      <c r="P1594" s="63"/>
      <c r="Q1594" s="69" t="s">
        <v>42</v>
      </c>
      <c r="R1594" s="69" t="s">
        <v>253</v>
      </c>
      <c r="S1594" s="69"/>
      <c r="T1594" s="63"/>
      <c r="U1594" s="63" t="s">
        <v>13</v>
      </c>
      <c r="V1594" s="63"/>
      <c r="W1594" s="63"/>
      <c r="X1594" s="119">
        <v>32.61</v>
      </c>
      <c r="Y1594" s="119">
        <v>17.12</v>
      </c>
      <c r="Z1594" s="69"/>
      <c r="AA1594" s="179"/>
      <c r="AB1594" s="98"/>
      <c r="AC1594" s="9"/>
      <c r="AD1594" s="9"/>
      <c r="AE1594" s="63"/>
      <c r="AF1594" s="63"/>
      <c r="BK1594" s="10"/>
      <c r="BL1594" s="10"/>
      <c r="BM1594" s="10"/>
      <c r="BN1594" s="10"/>
      <c r="BO1594" s="10"/>
      <c r="BP1594" s="10"/>
      <c r="BQ1594" s="10"/>
      <c r="BR1594" s="10"/>
      <c r="BS1594" s="10"/>
      <c r="BT1594" s="10"/>
      <c r="BU1594" s="10"/>
      <c r="BV1594" s="10"/>
      <c r="BW1594" s="10"/>
      <c r="BX1594" s="10"/>
      <c r="BY1594" s="10"/>
      <c r="BZ1594" s="10"/>
      <c r="CA1594" s="10"/>
      <c r="CB1594" s="10"/>
      <c r="CC1594" s="10"/>
      <c r="CD1594" s="10"/>
      <c r="CE1594" s="10"/>
      <c r="CF1594" s="10"/>
      <c r="CG1594" s="10"/>
      <c r="CH1594" s="10"/>
      <c r="CI1594" s="10"/>
      <c r="CJ1594" s="10"/>
      <c r="CK1594" s="10"/>
      <c r="CL1594" s="10"/>
      <c r="CM1594" s="10"/>
      <c r="CN1594" s="10"/>
      <c r="CO1594" s="10"/>
      <c r="CP1594" s="10"/>
      <c r="CQ1594" s="10"/>
      <c r="CR1594" s="10"/>
      <c r="CS1594" s="10"/>
      <c r="CT1594" s="10"/>
      <c r="CU1594" s="10"/>
      <c r="CV1594" s="10"/>
      <c r="CW1594" s="10"/>
      <c r="CX1594" s="10"/>
      <c r="CY1594" s="10"/>
      <c r="CZ1594" s="10"/>
      <c r="DA1594" s="10"/>
      <c r="DB1594" s="10"/>
      <c r="DC1594" s="10"/>
      <c r="DD1594" s="10"/>
      <c r="DE1594" s="10"/>
      <c r="DF1594" s="10"/>
      <c r="DG1594" s="10"/>
      <c r="DH1594" s="10"/>
      <c r="DI1594" s="10"/>
      <c r="DJ1594" s="10"/>
      <c r="DK1594" s="10"/>
      <c r="DL1594" s="10"/>
      <c r="DM1594" s="10"/>
      <c r="DN1594" s="10"/>
      <c r="DO1594" s="10"/>
      <c r="DP1594" s="10"/>
      <c r="DQ1594" s="10"/>
      <c r="DR1594" s="10"/>
      <c r="DS1594" s="10"/>
      <c r="DT1594" s="10"/>
      <c r="DU1594" s="10"/>
      <c r="DV1594" s="10"/>
      <c r="DW1594" s="10"/>
      <c r="DX1594" s="10"/>
      <c r="DY1594" s="10"/>
      <c r="DZ1594" s="10"/>
      <c r="EA1594" s="197"/>
      <c r="EB1594" s="197"/>
      <c r="EC1594" s="197"/>
    </row>
    <row r="1595" spans="1:133" s="76" customFormat="1" ht="51" x14ac:dyDescent="0.2">
      <c r="A1595" s="100" t="str">
        <f>CONCATENATE(E1595," ",F1595)</f>
        <v>Equus sp1</v>
      </c>
      <c r="B1595" s="9" t="s">
        <v>305</v>
      </c>
      <c r="C1595" s="69" t="s">
        <v>485</v>
      </c>
      <c r="D1595" s="69" t="s">
        <v>2335</v>
      </c>
      <c r="E1595" s="2" t="s">
        <v>10</v>
      </c>
      <c r="F1595" s="2" t="s">
        <v>1200</v>
      </c>
      <c r="G1595" s="9" t="s">
        <v>1538</v>
      </c>
      <c r="H1595" s="8">
        <v>-999</v>
      </c>
      <c r="I1595" s="9" t="s">
        <v>317</v>
      </c>
      <c r="J1595" s="8" t="s">
        <v>413</v>
      </c>
      <c r="K1595" s="69" t="s">
        <v>175</v>
      </c>
      <c r="L1595" s="175" t="s">
        <v>395</v>
      </c>
      <c r="M1595" s="99"/>
      <c r="N1595" s="105"/>
      <c r="O1595" s="105"/>
      <c r="P1595" s="63"/>
      <c r="Q1595" s="69" t="s">
        <v>36</v>
      </c>
      <c r="R1595" s="69" t="s">
        <v>1380</v>
      </c>
      <c r="S1595" s="69"/>
      <c r="T1595" s="63"/>
      <c r="U1595" s="63" t="s">
        <v>13</v>
      </c>
      <c r="V1595" s="63"/>
      <c r="W1595" s="63"/>
      <c r="X1595" s="119">
        <v>30</v>
      </c>
      <c r="Y1595" s="119">
        <v>15.4</v>
      </c>
      <c r="Z1595" s="69"/>
      <c r="AA1595" s="179"/>
      <c r="AB1595" s="98"/>
      <c r="AC1595" s="9"/>
      <c r="AD1595" s="9" t="s">
        <v>1204</v>
      </c>
      <c r="AE1595" s="63"/>
      <c r="AF1595" s="63"/>
    </row>
    <row r="1596" spans="1:133" s="76" customFormat="1" ht="51" x14ac:dyDescent="0.2">
      <c r="A1596" s="100" t="str">
        <f>CONCATENATE(E1596," ",F1596)</f>
        <v>Equus sp1</v>
      </c>
      <c r="B1596" s="9" t="s">
        <v>305</v>
      </c>
      <c r="C1596" s="69" t="s">
        <v>485</v>
      </c>
      <c r="D1596" s="69" t="s">
        <v>2335</v>
      </c>
      <c r="E1596" s="2" t="s">
        <v>10</v>
      </c>
      <c r="F1596" s="2" t="s">
        <v>1200</v>
      </c>
      <c r="G1596" s="9" t="s">
        <v>1538</v>
      </c>
      <c r="H1596" s="8">
        <v>-999</v>
      </c>
      <c r="I1596" s="9" t="s">
        <v>317</v>
      </c>
      <c r="J1596" s="8" t="s">
        <v>413</v>
      </c>
      <c r="K1596" s="69" t="s">
        <v>175</v>
      </c>
      <c r="L1596" s="175" t="s">
        <v>395</v>
      </c>
      <c r="M1596" s="99"/>
      <c r="N1596" s="105"/>
      <c r="O1596" s="105"/>
      <c r="P1596" s="63"/>
      <c r="Q1596" s="69" t="s">
        <v>36</v>
      </c>
      <c r="R1596" s="69" t="s">
        <v>1380</v>
      </c>
      <c r="S1596" s="69"/>
      <c r="T1596" s="63"/>
      <c r="U1596" s="63" t="s">
        <v>13</v>
      </c>
      <c r="V1596" s="63"/>
      <c r="W1596" s="63"/>
      <c r="X1596" s="119">
        <v>32.5</v>
      </c>
      <c r="Y1596" s="119">
        <v>15.8</v>
      </c>
      <c r="Z1596" s="69"/>
      <c r="AA1596" s="179"/>
      <c r="AB1596" s="98"/>
      <c r="AC1596" s="9"/>
      <c r="AD1596" s="9" t="s">
        <v>1204</v>
      </c>
      <c r="AE1596" s="63"/>
      <c r="AF1596" s="63"/>
    </row>
    <row r="1597" spans="1:133" s="76" customFormat="1" ht="51" x14ac:dyDescent="0.2">
      <c r="A1597" s="100" t="str">
        <f>CONCATENATE(E1597," ",F1597)</f>
        <v>Equus sp1</v>
      </c>
      <c r="B1597" s="9" t="s">
        <v>305</v>
      </c>
      <c r="C1597" s="69" t="s">
        <v>485</v>
      </c>
      <c r="D1597" s="69" t="s">
        <v>2335</v>
      </c>
      <c r="E1597" s="2" t="s">
        <v>10</v>
      </c>
      <c r="F1597" s="2" t="s">
        <v>1200</v>
      </c>
      <c r="G1597" s="9" t="s">
        <v>1538</v>
      </c>
      <c r="H1597" s="8">
        <v>-999</v>
      </c>
      <c r="I1597" s="9" t="s">
        <v>317</v>
      </c>
      <c r="J1597" s="8" t="s">
        <v>413</v>
      </c>
      <c r="K1597" s="69" t="s">
        <v>175</v>
      </c>
      <c r="L1597" s="175" t="s">
        <v>395</v>
      </c>
      <c r="M1597" s="99"/>
      <c r="N1597" s="105"/>
      <c r="O1597" s="105"/>
      <c r="P1597" s="63"/>
      <c r="Q1597" s="69" t="s">
        <v>36</v>
      </c>
      <c r="R1597" s="69" t="s">
        <v>1380</v>
      </c>
      <c r="S1597" s="69"/>
      <c r="T1597" s="63"/>
      <c r="U1597" s="63" t="s">
        <v>13</v>
      </c>
      <c r="V1597" s="63"/>
      <c r="W1597" s="63"/>
      <c r="X1597" s="119">
        <v>31.69</v>
      </c>
      <c r="Y1597" s="119">
        <v>21.67</v>
      </c>
      <c r="Z1597" s="69"/>
      <c r="AA1597" s="179"/>
      <c r="AB1597" s="98"/>
      <c r="AC1597" s="9"/>
      <c r="AD1597" s="9" t="s">
        <v>1204</v>
      </c>
      <c r="AE1597" s="63"/>
      <c r="AF1597" s="63"/>
    </row>
    <row r="1598" spans="1:133" s="76" customFormat="1" ht="51" x14ac:dyDescent="0.2">
      <c r="A1598" s="100" t="str">
        <f>CONCATENATE(E1598," ",F1598)</f>
        <v>Equus sp1</v>
      </c>
      <c r="B1598" s="9" t="s">
        <v>305</v>
      </c>
      <c r="C1598" s="69" t="s">
        <v>485</v>
      </c>
      <c r="D1598" s="69" t="s">
        <v>2335</v>
      </c>
      <c r="E1598" s="2" t="s">
        <v>10</v>
      </c>
      <c r="F1598" s="2" t="s">
        <v>1200</v>
      </c>
      <c r="G1598" s="9" t="s">
        <v>1538</v>
      </c>
      <c r="H1598" s="8">
        <v>-999</v>
      </c>
      <c r="I1598" s="9" t="s">
        <v>317</v>
      </c>
      <c r="J1598" s="8" t="s">
        <v>413</v>
      </c>
      <c r="K1598" s="69" t="s">
        <v>175</v>
      </c>
      <c r="L1598" s="175" t="s">
        <v>395</v>
      </c>
      <c r="M1598" s="99"/>
      <c r="N1598" s="105"/>
      <c r="O1598" s="105"/>
      <c r="P1598" s="63"/>
      <c r="Q1598" s="69" t="s">
        <v>36</v>
      </c>
      <c r="R1598" s="69" t="s">
        <v>1380</v>
      </c>
      <c r="S1598" s="69"/>
      <c r="T1598" s="63"/>
      <c r="U1598" s="63" t="s">
        <v>13</v>
      </c>
      <c r="V1598" s="63"/>
      <c r="W1598" s="63"/>
      <c r="X1598" s="119">
        <v>26.75</v>
      </c>
      <c r="Y1598" s="119">
        <v>17.38</v>
      </c>
      <c r="Z1598" s="69"/>
      <c r="AA1598" s="179"/>
      <c r="AB1598" s="98"/>
      <c r="AC1598" s="9"/>
      <c r="AD1598" s="9" t="s">
        <v>1204</v>
      </c>
      <c r="AE1598" s="63"/>
      <c r="AF1598" s="63"/>
    </row>
    <row r="1599" spans="1:133" s="76" customFormat="1" ht="51" x14ac:dyDescent="0.2">
      <c r="A1599" s="100" t="str">
        <f>CONCATENATE(E1599," ",F1599)</f>
        <v>Equus sp1</v>
      </c>
      <c r="B1599" s="9" t="s">
        <v>305</v>
      </c>
      <c r="C1599" s="69" t="s">
        <v>485</v>
      </c>
      <c r="D1599" s="69" t="s">
        <v>2335</v>
      </c>
      <c r="E1599" s="2" t="s">
        <v>10</v>
      </c>
      <c r="F1599" s="2" t="s">
        <v>1200</v>
      </c>
      <c r="G1599" s="9" t="s">
        <v>1538</v>
      </c>
      <c r="H1599" s="8">
        <v>-999</v>
      </c>
      <c r="I1599" s="9" t="s">
        <v>317</v>
      </c>
      <c r="J1599" s="8" t="s">
        <v>413</v>
      </c>
      <c r="K1599" s="69" t="s">
        <v>175</v>
      </c>
      <c r="L1599" s="175" t="s">
        <v>395</v>
      </c>
      <c r="M1599" s="99"/>
      <c r="N1599" s="105"/>
      <c r="O1599" s="105"/>
      <c r="P1599" s="63"/>
      <c r="Q1599" s="69" t="s">
        <v>36</v>
      </c>
      <c r="R1599" s="69" t="s">
        <v>1380</v>
      </c>
      <c r="S1599" s="69"/>
      <c r="T1599" s="63"/>
      <c r="U1599" s="63" t="s">
        <v>13</v>
      </c>
      <c r="V1599" s="63"/>
      <c r="W1599" s="63"/>
      <c r="X1599" s="119">
        <v>30</v>
      </c>
      <c r="Y1599" s="119">
        <v>17.21</v>
      </c>
      <c r="Z1599" s="69"/>
      <c r="AA1599" s="179"/>
      <c r="AB1599" s="98"/>
      <c r="AC1599" s="9"/>
      <c r="AD1599" s="9" t="s">
        <v>1204</v>
      </c>
      <c r="AE1599" s="63"/>
      <c r="AF1599" s="63"/>
    </row>
    <row r="1600" spans="1:133" s="76" customFormat="1" ht="51" x14ac:dyDescent="0.2">
      <c r="A1600" s="100" t="str">
        <f>CONCATENATE(E1600," ",F1600)</f>
        <v>Equus sp1</v>
      </c>
      <c r="B1600" s="9" t="s">
        <v>305</v>
      </c>
      <c r="C1600" s="69" t="s">
        <v>485</v>
      </c>
      <c r="D1600" s="69" t="s">
        <v>2335</v>
      </c>
      <c r="E1600" s="2" t="s">
        <v>10</v>
      </c>
      <c r="F1600" s="2" t="s">
        <v>1200</v>
      </c>
      <c r="G1600" s="9" t="s">
        <v>1538</v>
      </c>
      <c r="H1600" s="8">
        <v>-999</v>
      </c>
      <c r="I1600" s="9" t="s">
        <v>317</v>
      </c>
      <c r="J1600" s="8" t="s">
        <v>413</v>
      </c>
      <c r="K1600" s="69" t="s">
        <v>175</v>
      </c>
      <c r="L1600" s="175" t="s">
        <v>395</v>
      </c>
      <c r="M1600" s="99"/>
      <c r="N1600" s="105"/>
      <c r="O1600" s="105"/>
      <c r="P1600" s="63"/>
      <c r="Q1600" s="69" t="s">
        <v>36</v>
      </c>
      <c r="R1600" s="69" t="s">
        <v>1380</v>
      </c>
      <c r="S1600" s="69"/>
      <c r="T1600" s="63"/>
      <c r="U1600" s="63" t="s">
        <v>13</v>
      </c>
      <c r="V1600" s="63"/>
      <c r="W1600" s="63"/>
      <c r="X1600" s="119">
        <v>26.81</v>
      </c>
      <c r="Y1600" s="119">
        <v>18.8</v>
      </c>
      <c r="Z1600" s="69"/>
      <c r="AA1600" s="179"/>
      <c r="AB1600" s="98"/>
      <c r="AC1600" s="9"/>
      <c r="AD1600" s="9" t="s">
        <v>1204</v>
      </c>
      <c r="AE1600" s="63"/>
      <c r="AF1600" s="63"/>
    </row>
    <row r="1601" spans="1:32" s="76" customFormat="1" ht="51" x14ac:dyDescent="0.2">
      <c r="A1601" s="100" t="str">
        <f>CONCATENATE(E1601," ",F1601)</f>
        <v>Equus sp1</v>
      </c>
      <c r="B1601" s="9" t="s">
        <v>305</v>
      </c>
      <c r="C1601" s="69" t="s">
        <v>485</v>
      </c>
      <c r="D1601" s="69" t="s">
        <v>2335</v>
      </c>
      <c r="E1601" s="2" t="s">
        <v>10</v>
      </c>
      <c r="F1601" s="2" t="s">
        <v>1200</v>
      </c>
      <c r="G1601" s="9" t="s">
        <v>1538</v>
      </c>
      <c r="H1601" s="8">
        <v>-999</v>
      </c>
      <c r="I1601" s="9" t="s">
        <v>317</v>
      </c>
      <c r="J1601" s="8" t="s">
        <v>413</v>
      </c>
      <c r="K1601" s="69" t="s">
        <v>175</v>
      </c>
      <c r="L1601" s="175" t="s">
        <v>395</v>
      </c>
      <c r="M1601" s="99"/>
      <c r="N1601" s="105"/>
      <c r="O1601" s="105"/>
      <c r="P1601" s="63"/>
      <c r="Q1601" s="69" t="s">
        <v>36</v>
      </c>
      <c r="R1601" s="69" t="s">
        <v>1380</v>
      </c>
      <c r="S1601" s="69"/>
      <c r="T1601" s="63"/>
      <c r="U1601" s="63" t="s">
        <v>13</v>
      </c>
      <c r="V1601" s="63"/>
      <c r="W1601" s="63"/>
      <c r="X1601" s="119">
        <v>32.69</v>
      </c>
      <c r="Y1601" s="119">
        <v>20.8</v>
      </c>
      <c r="Z1601" s="69"/>
      <c r="AA1601" s="179"/>
      <c r="AB1601" s="98"/>
      <c r="AC1601" s="9"/>
      <c r="AD1601" s="9" t="s">
        <v>1204</v>
      </c>
      <c r="AE1601" s="63"/>
      <c r="AF1601" s="63"/>
    </row>
    <row r="1602" spans="1:32" s="76" customFormat="1" ht="51" x14ac:dyDescent="0.2">
      <c r="A1602" s="100" t="str">
        <f>CONCATENATE(E1602," ",F1602)</f>
        <v>Equus sp1</v>
      </c>
      <c r="B1602" s="9" t="s">
        <v>305</v>
      </c>
      <c r="C1602" s="69" t="s">
        <v>485</v>
      </c>
      <c r="D1602" s="69" t="s">
        <v>2335</v>
      </c>
      <c r="E1602" s="2" t="s">
        <v>10</v>
      </c>
      <c r="F1602" s="2" t="s">
        <v>1200</v>
      </c>
      <c r="G1602" s="9" t="s">
        <v>1538</v>
      </c>
      <c r="H1602" s="8">
        <v>-999</v>
      </c>
      <c r="I1602" s="9" t="s">
        <v>317</v>
      </c>
      <c r="J1602" s="8" t="s">
        <v>413</v>
      </c>
      <c r="K1602" s="69" t="s">
        <v>175</v>
      </c>
      <c r="L1602" s="175" t="s">
        <v>395</v>
      </c>
      <c r="M1602" s="99"/>
      <c r="N1602" s="105"/>
      <c r="O1602" s="105"/>
      <c r="P1602" s="63"/>
      <c r="Q1602" s="69" t="s">
        <v>36</v>
      </c>
      <c r="R1602" s="69" t="s">
        <v>1380</v>
      </c>
      <c r="S1602" s="69"/>
      <c r="T1602" s="63"/>
      <c r="U1602" s="63" t="s">
        <v>13</v>
      </c>
      <c r="V1602" s="63"/>
      <c r="W1602" s="63"/>
      <c r="X1602" s="119">
        <v>28.8</v>
      </c>
      <c r="Y1602" s="119">
        <v>18.7</v>
      </c>
      <c r="Z1602" s="69"/>
      <c r="AA1602" s="179"/>
      <c r="AB1602" s="98"/>
      <c r="AC1602" s="9"/>
      <c r="AD1602" s="9" t="s">
        <v>1204</v>
      </c>
      <c r="AE1602" s="63"/>
      <c r="AF1602" s="63"/>
    </row>
    <row r="1603" spans="1:32" s="76" customFormat="1" ht="51" x14ac:dyDescent="0.2">
      <c r="A1603" s="100" t="str">
        <f>CONCATENATE(E1603," ",F1603)</f>
        <v>Equus sp1</v>
      </c>
      <c r="B1603" s="9" t="s">
        <v>305</v>
      </c>
      <c r="C1603" s="69" t="s">
        <v>485</v>
      </c>
      <c r="D1603" s="69" t="s">
        <v>2335</v>
      </c>
      <c r="E1603" s="2" t="s">
        <v>10</v>
      </c>
      <c r="F1603" s="2" t="s">
        <v>1200</v>
      </c>
      <c r="G1603" s="9" t="s">
        <v>1538</v>
      </c>
      <c r="H1603" s="8">
        <v>-999</v>
      </c>
      <c r="I1603" s="9" t="s">
        <v>317</v>
      </c>
      <c r="J1603" s="8" t="s">
        <v>413</v>
      </c>
      <c r="K1603" s="69" t="s">
        <v>175</v>
      </c>
      <c r="L1603" s="175" t="s">
        <v>395</v>
      </c>
      <c r="M1603" s="99"/>
      <c r="N1603" s="105"/>
      <c r="O1603" s="105"/>
      <c r="P1603" s="63"/>
      <c r="Q1603" s="69" t="s">
        <v>36</v>
      </c>
      <c r="R1603" s="69" t="s">
        <v>1380</v>
      </c>
      <c r="S1603" s="69"/>
      <c r="T1603" s="63"/>
      <c r="U1603" s="63" t="s">
        <v>13</v>
      </c>
      <c r="V1603" s="63"/>
      <c r="W1603" s="63"/>
      <c r="X1603" s="119">
        <v>28.22</v>
      </c>
      <c r="Y1603" s="119">
        <v>15.13</v>
      </c>
      <c r="Z1603" s="69"/>
      <c r="AA1603" s="179"/>
      <c r="AB1603" s="98"/>
      <c r="AC1603" s="9"/>
      <c r="AD1603" s="9" t="s">
        <v>1204</v>
      </c>
      <c r="AE1603" s="63"/>
      <c r="AF1603" s="63"/>
    </row>
    <row r="1604" spans="1:32" s="76" customFormat="1" ht="51" x14ac:dyDescent="0.2">
      <c r="A1604" s="100" t="str">
        <f>CONCATENATE(E1604," ",F1604)</f>
        <v>Equus sp1</v>
      </c>
      <c r="B1604" s="9" t="s">
        <v>305</v>
      </c>
      <c r="C1604" s="69" t="s">
        <v>485</v>
      </c>
      <c r="D1604" s="69" t="s">
        <v>2335</v>
      </c>
      <c r="E1604" s="2" t="s">
        <v>10</v>
      </c>
      <c r="F1604" s="2" t="s">
        <v>1200</v>
      </c>
      <c r="G1604" s="9" t="s">
        <v>1538</v>
      </c>
      <c r="H1604" s="8">
        <v>-999</v>
      </c>
      <c r="I1604" s="9" t="s">
        <v>317</v>
      </c>
      <c r="J1604" s="8" t="s">
        <v>413</v>
      </c>
      <c r="K1604" s="69" t="s">
        <v>175</v>
      </c>
      <c r="L1604" s="175" t="s">
        <v>395</v>
      </c>
      <c r="M1604" s="99"/>
      <c r="N1604" s="105"/>
      <c r="O1604" s="105"/>
      <c r="P1604" s="63"/>
      <c r="Q1604" s="69" t="s">
        <v>36</v>
      </c>
      <c r="R1604" s="69" t="s">
        <v>1380</v>
      </c>
      <c r="S1604" s="69"/>
      <c r="T1604" s="63"/>
      <c r="U1604" s="63" t="s">
        <v>13</v>
      </c>
      <c r="V1604" s="63"/>
      <c r="W1604" s="63"/>
      <c r="X1604" s="119">
        <v>31.2</v>
      </c>
      <c r="Y1604" s="119">
        <v>18.25</v>
      </c>
      <c r="Z1604" s="69"/>
      <c r="AA1604" s="179"/>
      <c r="AB1604" s="98"/>
      <c r="AC1604" s="9"/>
      <c r="AD1604" s="9" t="s">
        <v>1204</v>
      </c>
      <c r="AE1604" s="63"/>
      <c r="AF1604" s="63"/>
    </row>
    <row r="1605" spans="1:32" s="76" customFormat="1" ht="51" x14ac:dyDescent="0.2">
      <c r="A1605" s="100" t="str">
        <f>CONCATENATE(E1605," ",F1605)</f>
        <v>Equus sp1</v>
      </c>
      <c r="B1605" s="9" t="s">
        <v>305</v>
      </c>
      <c r="C1605" s="69" t="s">
        <v>485</v>
      </c>
      <c r="D1605" s="69" t="s">
        <v>2335</v>
      </c>
      <c r="E1605" s="2" t="s">
        <v>10</v>
      </c>
      <c r="F1605" s="2" t="s">
        <v>1200</v>
      </c>
      <c r="G1605" s="9" t="s">
        <v>1538</v>
      </c>
      <c r="H1605" s="8">
        <v>-999</v>
      </c>
      <c r="I1605" s="9" t="s">
        <v>317</v>
      </c>
      <c r="J1605" s="8" t="s">
        <v>413</v>
      </c>
      <c r="K1605" s="69" t="s">
        <v>175</v>
      </c>
      <c r="L1605" s="175" t="s">
        <v>395</v>
      </c>
      <c r="M1605" s="99"/>
      <c r="N1605" s="105"/>
      <c r="O1605" s="105"/>
      <c r="P1605" s="63"/>
      <c r="Q1605" s="69" t="s">
        <v>36</v>
      </c>
      <c r="R1605" s="69" t="s">
        <v>1380</v>
      </c>
      <c r="S1605" s="69"/>
      <c r="T1605" s="63"/>
      <c r="U1605" s="63" t="s">
        <v>13</v>
      </c>
      <c r="V1605" s="63"/>
      <c r="W1605" s="63"/>
      <c r="X1605" s="119">
        <v>30.56</v>
      </c>
      <c r="Y1605" s="119">
        <v>17.29</v>
      </c>
      <c r="Z1605" s="69"/>
      <c r="AA1605" s="179"/>
      <c r="AB1605" s="98"/>
      <c r="AC1605" s="9"/>
      <c r="AD1605" s="9" t="s">
        <v>1204</v>
      </c>
      <c r="AE1605" s="63"/>
      <c r="AF1605" s="63"/>
    </row>
    <row r="1606" spans="1:32" s="76" customFormat="1" ht="51" x14ac:dyDescent="0.2">
      <c r="A1606" s="100" t="str">
        <f>CONCATENATE(E1606," ",F1606)</f>
        <v>Equus sp1</v>
      </c>
      <c r="B1606" s="9" t="s">
        <v>305</v>
      </c>
      <c r="C1606" s="69" t="s">
        <v>485</v>
      </c>
      <c r="D1606" s="69" t="s">
        <v>2335</v>
      </c>
      <c r="E1606" s="2" t="s">
        <v>10</v>
      </c>
      <c r="F1606" s="2" t="s">
        <v>1200</v>
      </c>
      <c r="G1606" s="9" t="s">
        <v>1538</v>
      </c>
      <c r="H1606" s="8">
        <v>-999</v>
      </c>
      <c r="I1606" s="9" t="s">
        <v>317</v>
      </c>
      <c r="J1606" s="8" t="s">
        <v>413</v>
      </c>
      <c r="K1606" s="69" t="s">
        <v>175</v>
      </c>
      <c r="L1606" s="175" t="s">
        <v>395</v>
      </c>
      <c r="M1606" s="99"/>
      <c r="N1606" s="105"/>
      <c r="O1606" s="105"/>
      <c r="P1606" s="63"/>
      <c r="Q1606" s="69" t="s">
        <v>36</v>
      </c>
      <c r="R1606" s="69" t="s">
        <v>1380</v>
      </c>
      <c r="S1606" s="69"/>
      <c r="T1606" s="63"/>
      <c r="U1606" s="63" t="s">
        <v>13</v>
      </c>
      <c r="V1606" s="63"/>
      <c r="W1606" s="63"/>
      <c r="X1606" s="119">
        <v>29.27</v>
      </c>
      <c r="Y1606" s="119">
        <v>19.149999999999999</v>
      </c>
      <c r="Z1606" s="69"/>
      <c r="AA1606" s="179"/>
      <c r="AB1606" s="98"/>
      <c r="AC1606" s="9"/>
      <c r="AD1606" s="9" t="s">
        <v>1204</v>
      </c>
      <c r="AE1606" s="63"/>
      <c r="AF1606" s="63"/>
    </row>
    <row r="1607" spans="1:32" s="76" customFormat="1" ht="51" x14ac:dyDescent="0.2">
      <c r="A1607" s="100" t="str">
        <f>CONCATENATE(E1607," ",F1607)</f>
        <v>Equus sp1</v>
      </c>
      <c r="B1607" s="9" t="s">
        <v>305</v>
      </c>
      <c r="C1607" s="69" t="s">
        <v>485</v>
      </c>
      <c r="D1607" s="69" t="s">
        <v>2335</v>
      </c>
      <c r="E1607" s="2" t="s">
        <v>10</v>
      </c>
      <c r="F1607" s="2" t="s">
        <v>1200</v>
      </c>
      <c r="G1607" s="9" t="s">
        <v>1538</v>
      </c>
      <c r="H1607" s="8">
        <v>-999</v>
      </c>
      <c r="I1607" s="9" t="s">
        <v>317</v>
      </c>
      <c r="J1607" s="8" t="s">
        <v>413</v>
      </c>
      <c r="K1607" s="69" t="s">
        <v>175</v>
      </c>
      <c r="L1607" s="175" t="s">
        <v>395</v>
      </c>
      <c r="M1607" s="99"/>
      <c r="N1607" s="105"/>
      <c r="O1607" s="105"/>
      <c r="P1607" s="63"/>
      <c r="Q1607" s="69" t="s">
        <v>36</v>
      </c>
      <c r="R1607" s="69" t="s">
        <v>1380</v>
      </c>
      <c r="S1607" s="69"/>
      <c r="T1607" s="63"/>
      <c r="U1607" s="63" t="s">
        <v>13</v>
      </c>
      <c r="V1607" s="63"/>
      <c r="W1607" s="63"/>
      <c r="X1607" s="119">
        <v>30.7</v>
      </c>
      <c r="Y1607" s="119">
        <v>21.42</v>
      </c>
      <c r="Z1607" s="69"/>
      <c r="AA1607" s="179"/>
      <c r="AB1607" s="98"/>
      <c r="AC1607" s="9"/>
      <c r="AD1607" s="9" t="s">
        <v>1204</v>
      </c>
      <c r="AE1607" s="63"/>
      <c r="AF1607" s="63"/>
    </row>
    <row r="1608" spans="1:32" s="76" customFormat="1" ht="51" x14ac:dyDescent="0.2">
      <c r="A1608" s="100" t="str">
        <f>CONCATENATE(E1608," ",F1608)</f>
        <v>Equus sp1</v>
      </c>
      <c r="B1608" s="9" t="s">
        <v>305</v>
      </c>
      <c r="C1608" s="69" t="s">
        <v>485</v>
      </c>
      <c r="D1608" s="69" t="s">
        <v>2335</v>
      </c>
      <c r="E1608" s="2" t="s">
        <v>10</v>
      </c>
      <c r="F1608" s="2" t="s">
        <v>1200</v>
      </c>
      <c r="G1608" s="9" t="s">
        <v>1538</v>
      </c>
      <c r="H1608" s="8">
        <v>-999</v>
      </c>
      <c r="I1608" s="9" t="s">
        <v>317</v>
      </c>
      <c r="J1608" s="8" t="s">
        <v>413</v>
      </c>
      <c r="K1608" s="69" t="s">
        <v>175</v>
      </c>
      <c r="L1608" s="175" t="s">
        <v>395</v>
      </c>
      <c r="M1608" s="99"/>
      <c r="N1608" s="105"/>
      <c r="O1608" s="105"/>
      <c r="P1608" s="63"/>
      <c r="Q1608" s="69" t="s">
        <v>36</v>
      </c>
      <c r="R1608" s="69" t="s">
        <v>1380</v>
      </c>
      <c r="S1608" s="69"/>
      <c r="T1608" s="63"/>
      <c r="U1608" s="63" t="s">
        <v>13</v>
      </c>
      <c r="V1608" s="63"/>
      <c r="W1608" s="63"/>
      <c r="X1608" s="119">
        <v>31.85</v>
      </c>
      <c r="Y1608" s="119">
        <v>20.28</v>
      </c>
      <c r="Z1608" s="69"/>
      <c r="AA1608" s="179"/>
      <c r="AB1608" s="98"/>
      <c r="AC1608" s="9"/>
      <c r="AD1608" s="9" t="s">
        <v>1204</v>
      </c>
      <c r="AE1608" s="63"/>
      <c r="AF1608" s="63"/>
    </row>
    <row r="1609" spans="1:32" s="76" customFormat="1" ht="51" x14ac:dyDescent="0.2">
      <c r="A1609" s="100" t="str">
        <f>CONCATENATE(E1609," ",F1609)</f>
        <v>Equus sp1</v>
      </c>
      <c r="B1609" s="9" t="s">
        <v>305</v>
      </c>
      <c r="C1609" s="69" t="s">
        <v>485</v>
      </c>
      <c r="D1609" s="69" t="s">
        <v>2335</v>
      </c>
      <c r="E1609" s="2" t="s">
        <v>10</v>
      </c>
      <c r="F1609" s="2" t="s">
        <v>1200</v>
      </c>
      <c r="G1609" s="9" t="s">
        <v>1538</v>
      </c>
      <c r="H1609" s="8">
        <v>-999</v>
      </c>
      <c r="I1609" s="9" t="s">
        <v>317</v>
      </c>
      <c r="J1609" s="8" t="s">
        <v>413</v>
      </c>
      <c r="K1609" s="69" t="s">
        <v>175</v>
      </c>
      <c r="L1609" s="175" t="s">
        <v>395</v>
      </c>
      <c r="M1609" s="99"/>
      <c r="N1609" s="105"/>
      <c r="O1609" s="105"/>
      <c r="P1609" s="63"/>
      <c r="Q1609" s="69" t="s">
        <v>36</v>
      </c>
      <c r="R1609" s="69" t="s">
        <v>1380</v>
      </c>
      <c r="S1609" s="69"/>
      <c r="T1609" s="63"/>
      <c r="U1609" s="63" t="s">
        <v>13</v>
      </c>
      <c r="V1609" s="63"/>
      <c r="W1609" s="63"/>
      <c r="X1609" s="119">
        <v>31.72</v>
      </c>
      <c r="Y1609" s="119">
        <v>16.600000000000001</v>
      </c>
      <c r="Z1609" s="69"/>
      <c r="AA1609" s="179"/>
      <c r="AB1609" s="98"/>
      <c r="AC1609" s="9"/>
      <c r="AD1609" s="9" t="s">
        <v>1204</v>
      </c>
      <c r="AE1609" s="63"/>
      <c r="AF1609" s="63"/>
    </row>
    <row r="1610" spans="1:32" s="76" customFormat="1" ht="51" x14ac:dyDescent="0.2">
      <c r="A1610" s="100" t="str">
        <f>CONCATENATE(E1610," ",F1610)</f>
        <v>Equus sp1</v>
      </c>
      <c r="B1610" s="9" t="s">
        <v>305</v>
      </c>
      <c r="C1610" s="69" t="s">
        <v>485</v>
      </c>
      <c r="D1610" s="69" t="s">
        <v>2335</v>
      </c>
      <c r="E1610" s="2" t="s">
        <v>10</v>
      </c>
      <c r="F1610" s="2" t="s">
        <v>1200</v>
      </c>
      <c r="G1610" s="9" t="s">
        <v>1538</v>
      </c>
      <c r="H1610" s="8">
        <v>-999</v>
      </c>
      <c r="I1610" s="9" t="s">
        <v>317</v>
      </c>
      <c r="J1610" s="8" t="s">
        <v>413</v>
      </c>
      <c r="K1610" s="69" t="s">
        <v>175</v>
      </c>
      <c r="L1610" s="175" t="s">
        <v>395</v>
      </c>
      <c r="M1610" s="99"/>
      <c r="N1610" s="105"/>
      <c r="O1610" s="105"/>
      <c r="P1610" s="63"/>
      <c r="Q1610" s="69" t="s">
        <v>36</v>
      </c>
      <c r="R1610" s="69" t="s">
        <v>1380</v>
      </c>
      <c r="S1610" s="69"/>
      <c r="T1610" s="63"/>
      <c r="U1610" s="63" t="s">
        <v>13</v>
      </c>
      <c r="V1610" s="63"/>
      <c r="W1610" s="63"/>
      <c r="X1610" s="119">
        <v>30.9</v>
      </c>
      <c r="Y1610" s="119">
        <v>19.87</v>
      </c>
      <c r="Z1610" s="69"/>
      <c r="AA1610" s="179"/>
      <c r="AB1610" s="98"/>
      <c r="AC1610" s="9"/>
      <c r="AD1610" s="9" t="s">
        <v>1204</v>
      </c>
      <c r="AE1610" s="63"/>
      <c r="AF1610" s="63"/>
    </row>
    <row r="1611" spans="1:32" s="76" customFormat="1" ht="51" x14ac:dyDescent="0.2">
      <c r="A1611" s="100" t="str">
        <f>CONCATENATE(E1611," ",F1611)</f>
        <v>Equus sp1</v>
      </c>
      <c r="B1611" s="9" t="s">
        <v>305</v>
      </c>
      <c r="C1611" s="69" t="s">
        <v>485</v>
      </c>
      <c r="D1611" s="69" t="s">
        <v>2335</v>
      </c>
      <c r="E1611" s="2" t="s">
        <v>10</v>
      </c>
      <c r="F1611" s="2" t="s">
        <v>1200</v>
      </c>
      <c r="G1611" s="9" t="s">
        <v>1538</v>
      </c>
      <c r="H1611" s="8">
        <v>-999</v>
      </c>
      <c r="I1611" s="9" t="s">
        <v>317</v>
      </c>
      <c r="J1611" s="8" t="s">
        <v>413</v>
      </c>
      <c r="K1611" s="69" t="s">
        <v>175</v>
      </c>
      <c r="L1611" s="175" t="s">
        <v>395</v>
      </c>
      <c r="M1611" s="99"/>
      <c r="N1611" s="105"/>
      <c r="O1611" s="105"/>
      <c r="P1611" s="63"/>
      <c r="Q1611" s="69" t="s">
        <v>36</v>
      </c>
      <c r="R1611" s="69" t="s">
        <v>1380</v>
      </c>
      <c r="S1611" s="69"/>
      <c r="T1611" s="63"/>
      <c r="U1611" s="63" t="s">
        <v>13</v>
      </c>
      <c r="V1611" s="63"/>
      <c r="W1611" s="63"/>
      <c r="X1611" s="119">
        <v>29.21</v>
      </c>
      <c r="Y1611" s="119">
        <v>19.43</v>
      </c>
      <c r="Z1611" s="69"/>
      <c r="AA1611" s="179"/>
      <c r="AB1611" s="98"/>
      <c r="AC1611" s="9"/>
      <c r="AD1611" s="9" t="s">
        <v>1204</v>
      </c>
      <c r="AE1611" s="63"/>
      <c r="AF1611" s="63"/>
    </row>
    <row r="1612" spans="1:32" s="76" customFormat="1" ht="51" x14ac:dyDescent="0.2">
      <c r="A1612" s="100" t="str">
        <f>CONCATENATE(E1612," ",F1612)</f>
        <v>Equus sp1</v>
      </c>
      <c r="B1612" s="9" t="s">
        <v>305</v>
      </c>
      <c r="C1612" s="69" t="s">
        <v>485</v>
      </c>
      <c r="D1612" s="69" t="s">
        <v>2335</v>
      </c>
      <c r="E1612" s="2" t="s">
        <v>10</v>
      </c>
      <c r="F1612" s="2" t="s">
        <v>1200</v>
      </c>
      <c r="G1612" s="9" t="s">
        <v>1538</v>
      </c>
      <c r="H1612" s="8">
        <v>-999</v>
      </c>
      <c r="I1612" s="9" t="s">
        <v>317</v>
      </c>
      <c r="J1612" s="8" t="s">
        <v>413</v>
      </c>
      <c r="K1612" s="69" t="s">
        <v>175</v>
      </c>
      <c r="L1612" s="175" t="s">
        <v>395</v>
      </c>
      <c r="M1612" s="99"/>
      <c r="N1612" s="105"/>
      <c r="O1612" s="105"/>
      <c r="P1612" s="63"/>
      <c r="Q1612" s="69" t="s">
        <v>36</v>
      </c>
      <c r="R1612" s="69" t="s">
        <v>1380</v>
      </c>
      <c r="S1612" s="69"/>
      <c r="T1612" s="63"/>
      <c r="U1612" s="63" t="s">
        <v>13</v>
      </c>
      <c r="V1612" s="63"/>
      <c r="W1612" s="63"/>
      <c r="X1612" s="119">
        <v>31.12</v>
      </c>
      <c r="Y1612" s="119">
        <v>18.57</v>
      </c>
      <c r="Z1612" s="69"/>
      <c r="AA1612" s="179"/>
      <c r="AB1612" s="98"/>
      <c r="AC1612" s="9"/>
      <c r="AD1612" s="9" t="s">
        <v>1204</v>
      </c>
      <c r="AE1612" s="63"/>
      <c r="AF1612" s="63"/>
    </row>
    <row r="1613" spans="1:32" s="76" customFormat="1" ht="51" x14ac:dyDescent="0.2">
      <c r="A1613" s="100" t="str">
        <f>CONCATENATE(E1613," ",F1613)</f>
        <v>Equus sp1</v>
      </c>
      <c r="B1613" s="9" t="s">
        <v>305</v>
      </c>
      <c r="C1613" s="69" t="s">
        <v>485</v>
      </c>
      <c r="D1613" s="69" t="s">
        <v>2335</v>
      </c>
      <c r="E1613" s="2" t="s">
        <v>10</v>
      </c>
      <c r="F1613" s="2" t="s">
        <v>1200</v>
      </c>
      <c r="G1613" s="9" t="s">
        <v>1538</v>
      </c>
      <c r="H1613" s="8">
        <v>-999</v>
      </c>
      <c r="I1613" s="9" t="s">
        <v>317</v>
      </c>
      <c r="J1613" s="8" t="s">
        <v>413</v>
      </c>
      <c r="K1613" s="69" t="s">
        <v>175</v>
      </c>
      <c r="L1613" s="175" t="s">
        <v>395</v>
      </c>
      <c r="M1613" s="99"/>
      <c r="N1613" s="105"/>
      <c r="O1613" s="105"/>
      <c r="P1613" s="63"/>
      <c r="Q1613" s="69" t="s">
        <v>36</v>
      </c>
      <c r="R1613" s="69" t="s">
        <v>1380</v>
      </c>
      <c r="S1613" s="69"/>
      <c r="T1613" s="63"/>
      <c r="U1613" s="63" t="s">
        <v>13</v>
      </c>
      <c r="V1613" s="63"/>
      <c r="W1613" s="63"/>
      <c r="X1613" s="119">
        <v>30.55</v>
      </c>
      <c r="Y1613" s="119">
        <v>17.16</v>
      </c>
      <c r="Z1613" s="69"/>
      <c r="AA1613" s="179"/>
      <c r="AB1613" s="98"/>
      <c r="AC1613" s="9"/>
      <c r="AD1613" s="9" t="s">
        <v>1204</v>
      </c>
      <c r="AE1613" s="63"/>
      <c r="AF1613" s="63"/>
    </row>
    <row r="1614" spans="1:32" s="76" customFormat="1" ht="17" x14ac:dyDescent="0.2">
      <c r="A1614" s="100" t="str">
        <f>CONCATENATE(E1614," ",F1614)</f>
        <v>Equus sp1</v>
      </c>
      <c r="B1614" s="9" t="s">
        <v>305</v>
      </c>
      <c r="C1614" s="69" t="s">
        <v>485</v>
      </c>
      <c r="D1614" s="69" t="s">
        <v>2335</v>
      </c>
      <c r="E1614" s="2" t="s">
        <v>10</v>
      </c>
      <c r="F1614" s="2" t="s">
        <v>1200</v>
      </c>
      <c r="G1614" s="9" t="s">
        <v>1538</v>
      </c>
      <c r="H1614" s="8">
        <v>-999</v>
      </c>
      <c r="I1614" s="9" t="s">
        <v>317</v>
      </c>
      <c r="J1614" s="8" t="s">
        <v>413</v>
      </c>
      <c r="K1614" s="69" t="s">
        <v>175</v>
      </c>
      <c r="L1614" s="175" t="s">
        <v>395</v>
      </c>
      <c r="M1614" s="99"/>
      <c r="N1614" s="105"/>
      <c r="O1614" s="105"/>
      <c r="P1614" s="63"/>
      <c r="Q1614" s="69" t="s">
        <v>36</v>
      </c>
      <c r="R1614" s="69" t="s">
        <v>1380</v>
      </c>
      <c r="S1614" s="69"/>
      <c r="T1614" s="63"/>
      <c r="U1614" s="63" t="s">
        <v>13</v>
      </c>
      <c r="V1614" s="63"/>
      <c r="W1614" s="63"/>
      <c r="X1614" s="119">
        <v>30.68</v>
      </c>
      <c r="Y1614" s="119">
        <v>21.7</v>
      </c>
      <c r="Z1614" s="69"/>
      <c r="AA1614" s="179"/>
      <c r="AB1614" s="98"/>
      <c r="AC1614" s="9"/>
      <c r="AD1614" s="9"/>
      <c r="AE1614" s="63"/>
      <c r="AF1614" s="63"/>
    </row>
    <row r="1615" spans="1:32" s="76" customFormat="1" ht="17" x14ac:dyDescent="0.2">
      <c r="A1615" s="100" t="str">
        <f>CONCATENATE(E1615," ",F1615)</f>
        <v>Equus sp1</v>
      </c>
      <c r="B1615" s="9" t="s">
        <v>305</v>
      </c>
      <c r="C1615" s="69" t="s">
        <v>485</v>
      </c>
      <c r="D1615" s="69" t="s">
        <v>2335</v>
      </c>
      <c r="E1615" s="2" t="s">
        <v>10</v>
      </c>
      <c r="F1615" s="2" t="s">
        <v>1200</v>
      </c>
      <c r="G1615" s="9" t="s">
        <v>1538</v>
      </c>
      <c r="H1615" s="8">
        <v>-999</v>
      </c>
      <c r="I1615" s="9" t="s">
        <v>317</v>
      </c>
      <c r="J1615" s="8" t="s">
        <v>413</v>
      </c>
      <c r="K1615" s="69" t="s">
        <v>175</v>
      </c>
      <c r="L1615" s="175" t="s">
        <v>395</v>
      </c>
      <c r="M1615" s="99"/>
      <c r="N1615" s="105"/>
      <c r="O1615" s="105"/>
      <c r="P1615" s="63"/>
      <c r="Q1615" s="69" t="s">
        <v>36</v>
      </c>
      <c r="R1615" s="69" t="s">
        <v>1380</v>
      </c>
      <c r="S1615" s="69"/>
      <c r="T1615" s="63"/>
      <c r="U1615" s="63" t="s">
        <v>13</v>
      </c>
      <c r="V1615" s="63"/>
      <c r="W1615" s="63"/>
      <c r="X1615" s="119">
        <v>30.01</v>
      </c>
      <c r="Y1615" s="119">
        <v>16.7</v>
      </c>
      <c r="Z1615" s="69"/>
      <c r="AA1615" s="179"/>
      <c r="AB1615" s="98"/>
      <c r="AC1615" s="9"/>
      <c r="AD1615" s="9"/>
      <c r="AE1615" s="63"/>
      <c r="AF1615" s="63"/>
    </row>
    <row r="1616" spans="1:32" s="76" customFormat="1" ht="17" x14ac:dyDescent="0.2">
      <c r="A1616" s="100" t="str">
        <f>CONCATENATE(E1616," ",F1616)</f>
        <v>Equus sp1</v>
      </c>
      <c r="B1616" s="9" t="s">
        <v>305</v>
      </c>
      <c r="C1616" s="69" t="s">
        <v>485</v>
      </c>
      <c r="D1616" s="69" t="s">
        <v>2335</v>
      </c>
      <c r="E1616" s="2" t="s">
        <v>10</v>
      </c>
      <c r="F1616" s="2" t="s">
        <v>1200</v>
      </c>
      <c r="G1616" s="9" t="s">
        <v>1538</v>
      </c>
      <c r="H1616" s="8">
        <v>-999</v>
      </c>
      <c r="I1616" s="9" t="s">
        <v>317</v>
      </c>
      <c r="J1616" s="8" t="s">
        <v>413</v>
      </c>
      <c r="K1616" s="69" t="s">
        <v>175</v>
      </c>
      <c r="L1616" s="175" t="s">
        <v>395</v>
      </c>
      <c r="M1616" s="99"/>
      <c r="N1616" s="105"/>
      <c r="O1616" s="105"/>
      <c r="P1616" s="63"/>
      <c r="Q1616" s="69" t="s">
        <v>36</v>
      </c>
      <c r="R1616" s="69" t="s">
        <v>1380</v>
      </c>
      <c r="S1616" s="69"/>
      <c r="T1616" s="63"/>
      <c r="U1616" s="63" t="s">
        <v>13</v>
      </c>
      <c r="V1616" s="63"/>
      <c r="W1616" s="63"/>
      <c r="X1616" s="119">
        <v>32.200000000000003</v>
      </c>
      <c r="Y1616" s="119">
        <v>19.899999999999999</v>
      </c>
      <c r="Z1616" s="69"/>
      <c r="AA1616" s="179"/>
      <c r="AB1616" s="98"/>
      <c r="AC1616" s="9"/>
      <c r="AD1616" s="9"/>
      <c r="AE1616" s="63"/>
      <c r="AF1616" s="63"/>
    </row>
    <row r="1617" spans="1:133" s="76" customFormat="1" ht="17" x14ac:dyDescent="0.2">
      <c r="A1617" s="100" t="str">
        <f>CONCATENATE(E1617," ",F1617)</f>
        <v>Equus sp1</v>
      </c>
      <c r="B1617" s="9" t="s">
        <v>305</v>
      </c>
      <c r="C1617" s="69" t="s">
        <v>485</v>
      </c>
      <c r="D1617" s="69" t="s">
        <v>2335</v>
      </c>
      <c r="E1617" s="2" t="s">
        <v>10</v>
      </c>
      <c r="F1617" s="2" t="s">
        <v>1200</v>
      </c>
      <c r="G1617" s="9" t="s">
        <v>1538</v>
      </c>
      <c r="H1617" s="8">
        <v>-999</v>
      </c>
      <c r="I1617" s="9" t="s">
        <v>317</v>
      </c>
      <c r="J1617" s="8" t="s">
        <v>413</v>
      </c>
      <c r="K1617" s="69" t="s">
        <v>175</v>
      </c>
      <c r="L1617" s="175" t="s">
        <v>395</v>
      </c>
      <c r="M1617" s="99"/>
      <c r="N1617" s="105"/>
      <c r="O1617" s="105"/>
      <c r="P1617" s="63"/>
      <c r="Q1617" s="69" t="s">
        <v>36</v>
      </c>
      <c r="R1617" s="69" t="s">
        <v>1380</v>
      </c>
      <c r="S1617" s="69"/>
      <c r="T1617" s="63"/>
      <c r="U1617" s="63" t="s">
        <v>13</v>
      </c>
      <c r="V1617" s="63"/>
      <c r="W1617" s="63"/>
      <c r="X1617" s="119">
        <v>27.7</v>
      </c>
      <c r="Y1617" s="119">
        <v>19.8</v>
      </c>
      <c r="Z1617" s="69"/>
      <c r="AA1617" s="179"/>
      <c r="AB1617" s="98"/>
      <c r="AC1617" s="9"/>
      <c r="AD1617" s="9"/>
      <c r="AE1617" s="63"/>
      <c r="AF1617" s="63"/>
    </row>
    <row r="1618" spans="1:133" s="76" customFormat="1" ht="17" x14ac:dyDescent="0.2">
      <c r="A1618" s="100" t="str">
        <f>CONCATENATE(E1618," ",F1618)</f>
        <v>Equus sp1</v>
      </c>
      <c r="B1618" s="9" t="s">
        <v>305</v>
      </c>
      <c r="C1618" s="69" t="s">
        <v>485</v>
      </c>
      <c r="D1618" s="69" t="s">
        <v>2335</v>
      </c>
      <c r="E1618" s="2" t="s">
        <v>10</v>
      </c>
      <c r="F1618" s="2" t="s">
        <v>1200</v>
      </c>
      <c r="G1618" s="9" t="s">
        <v>1538</v>
      </c>
      <c r="H1618" s="8">
        <v>-999</v>
      </c>
      <c r="I1618" s="9" t="s">
        <v>317</v>
      </c>
      <c r="J1618" s="8" t="s">
        <v>413</v>
      </c>
      <c r="K1618" s="69" t="s">
        <v>175</v>
      </c>
      <c r="L1618" s="175" t="s">
        <v>395</v>
      </c>
      <c r="M1618" s="99"/>
      <c r="N1618" s="105"/>
      <c r="O1618" s="105"/>
      <c r="P1618" s="63"/>
      <c r="Q1618" s="69" t="s">
        <v>36</v>
      </c>
      <c r="R1618" s="69" t="s">
        <v>1380</v>
      </c>
      <c r="S1618" s="69"/>
      <c r="T1618" s="63"/>
      <c r="U1618" s="63" t="s">
        <v>13</v>
      </c>
      <c r="V1618" s="63"/>
      <c r="W1618" s="63"/>
      <c r="X1618" s="119">
        <v>28.9</v>
      </c>
      <c r="Y1618" s="119">
        <v>18.079999999999998</v>
      </c>
      <c r="Z1618" s="69"/>
      <c r="AA1618" s="179"/>
      <c r="AB1618" s="98"/>
      <c r="AC1618" s="9"/>
      <c r="AD1618" s="9"/>
      <c r="AE1618" s="63"/>
      <c r="AF1618" s="63"/>
    </row>
    <row r="1619" spans="1:133" s="76" customFormat="1" ht="17" x14ac:dyDescent="0.2">
      <c r="A1619" s="100" t="str">
        <f>CONCATENATE(E1619," ",F1619)</f>
        <v>Equus sp1</v>
      </c>
      <c r="B1619" s="9" t="s">
        <v>305</v>
      </c>
      <c r="C1619" s="69" t="s">
        <v>485</v>
      </c>
      <c r="D1619" s="69" t="s">
        <v>2335</v>
      </c>
      <c r="E1619" s="2" t="s">
        <v>10</v>
      </c>
      <c r="F1619" s="2" t="s">
        <v>1200</v>
      </c>
      <c r="G1619" s="9" t="s">
        <v>1538</v>
      </c>
      <c r="H1619" s="8">
        <v>-999</v>
      </c>
      <c r="I1619" s="9" t="s">
        <v>317</v>
      </c>
      <c r="J1619" s="8" t="s">
        <v>413</v>
      </c>
      <c r="K1619" s="69" t="s">
        <v>175</v>
      </c>
      <c r="L1619" s="175" t="s">
        <v>395</v>
      </c>
      <c r="M1619" s="99"/>
      <c r="N1619" s="105"/>
      <c r="O1619" s="105"/>
      <c r="P1619" s="63"/>
      <c r="Q1619" s="69" t="s">
        <v>36</v>
      </c>
      <c r="R1619" s="69" t="s">
        <v>1380</v>
      </c>
      <c r="S1619" s="69"/>
      <c r="T1619" s="63"/>
      <c r="U1619" s="63" t="s">
        <v>13</v>
      </c>
      <c r="V1619" s="63"/>
      <c r="W1619" s="63"/>
      <c r="X1619" s="119">
        <v>33.36</v>
      </c>
      <c r="Y1619" s="119">
        <v>18.899999999999999</v>
      </c>
      <c r="Z1619" s="69"/>
      <c r="AA1619" s="179"/>
      <c r="AB1619" s="98"/>
      <c r="AC1619" s="9"/>
      <c r="AD1619" s="9"/>
      <c r="AE1619" s="63"/>
      <c r="AF1619" s="63"/>
    </row>
    <row r="1620" spans="1:133" s="76" customFormat="1" ht="17" x14ac:dyDescent="0.2">
      <c r="A1620" s="100" t="str">
        <f>CONCATENATE(E1620," ",F1620)</f>
        <v>Equus sp1</v>
      </c>
      <c r="B1620" s="9" t="s">
        <v>305</v>
      </c>
      <c r="C1620" s="69" t="s">
        <v>485</v>
      </c>
      <c r="D1620" s="69" t="s">
        <v>2335</v>
      </c>
      <c r="E1620" s="2" t="s">
        <v>10</v>
      </c>
      <c r="F1620" s="2" t="s">
        <v>1200</v>
      </c>
      <c r="G1620" s="9" t="s">
        <v>1538</v>
      </c>
      <c r="H1620" s="8">
        <v>-999</v>
      </c>
      <c r="I1620" s="9" t="s">
        <v>317</v>
      </c>
      <c r="J1620" s="8" t="s">
        <v>413</v>
      </c>
      <c r="K1620" s="69" t="s">
        <v>175</v>
      </c>
      <c r="L1620" s="175" t="s">
        <v>395</v>
      </c>
      <c r="M1620" s="99"/>
      <c r="N1620" s="105"/>
      <c r="O1620" s="105"/>
      <c r="P1620" s="63"/>
      <c r="Q1620" s="69" t="s">
        <v>36</v>
      </c>
      <c r="R1620" s="69" t="s">
        <v>1380</v>
      </c>
      <c r="S1620" s="69"/>
      <c r="T1620" s="63"/>
      <c r="U1620" s="63" t="s">
        <v>13</v>
      </c>
      <c r="V1620" s="63"/>
      <c r="W1620" s="63"/>
      <c r="X1620" s="119">
        <v>31.9</v>
      </c>
      <c r="Y1620" s="119">
        <v>17.3</v>
      </c>
      <c r="Z1620" s="69"/>
      <c r="AA1620" s="179"/>
      <c r="AB1620" s="98"/>
      <c r="AC1620" s="9"/>
      <c r="AD1620" s="9"/>
      <c r="AE1620" s="63"/>
      <c r="AF1620" s="63"/>
    </row>
    <row r="1621" spans="1:133" s="76" customFormat="1" ht="17" x14ac:dyDescent="0.2">
      <c r="A1621" s="100" t="str">
        <f>CONCATENATE(E1621," ",F1621)</f>
        <v>Equus sp1</v>
      </c>
      <c r="B1621" s="9" t="s">
        <v>305</v>
      </c>
      <c r="C1621" s="69" t="s">
        <v>485</v>
      </c>
      <c r="D1621" s="69" t="s">
        <v>2335</v>
      </c>
      <c r="E1621" s="2" t="s">
        <v>10</v>
      </c>
      <c r="F1621" s="2" t="s">
        <v>1200</v>
      </c>
      <c r="G1621" s="9" t="s">
        <v>1538</v>
      </c>
      <c r="H1621" s="8">
        <v>-999</v>
      </c>
      <c r="I1621" s="9" t="s">
        <v>317</v>
      </c>
      <c r="J1621" s="8" t="s">
        <v>413</v>
      </c>
      <c r="K1621" s="69" t="s">
        <v>175</v>
      </c>
      <c r="L1621" s="175" t="s">
        <v>395</v>
      </c>
      <c r="M1621" s="99"/>
      <c r="N1621" s="105"/>
      <c r="O1621" s="105"/>
      <c r="P1621" s="63"/>
      <c r="Q1621" s="69" t="s">
        <v>36</v>
      </c>
      <c r="R1621" s="69" t="s">
        <v>1380</v>
      </c>
      <c r="S1621" s="69"/>
      <c r="T1621" s="63"/>
      <c r="U1621" s="63" t="s">
        <v>13</v>
      </c>
      <c r="V1621" s="63"/>
      <c r="W1621" s="63"/>
      <c r="X1621" s="119">
        <v>32.6</v>
      </c>
      <c r="Y1621" s="119">
        <v>20.84</v>
      </c>
      <c r="Z1621" s="69"/>
      <c r="AA1621" s="179"/>
      <c r="AB1621" s="98"/>
      <c r="AC1621" s="9"/>
      <c r="AD1621" s="9"/>
      <c r="AE1621" s="63"/>
      <c r="AF1621" s="63"/>
    </row>
    <row r="1622" spans="1:133" s="76" customFormat="1" ht="17" x14ac:dyDescent="0.2">
      <c r="A1622" s="100" t="str">
        <f>CONCATENATE(E1622," ",F1622)</f>
        <v>Equus sp1</v>
      </c>
      <c r="B1622" s="9" t="s">
        <v>305</v>
      </c>
      <c r="C1622" s="69" t="s">
        <v>485</v>
      </c>
      <c r="D1622" s="69" t="s">
        <v>2335</v>
      </c>
      <c r="E1622" s="2" t="s">
        <v>10</v>
      </c>
      <c r="F1622" s="2" t="s">
        <v>1200</v>
      </c>
      <c r="G1622" s="9" t="s">
        <v>1538</v>
      </c>
      <c r="H1622" s="8">
        <v>-999</v>
      </c>
      <c r="I1622" s="9" t="s">
        <v>317</v>
      </c>
      <c r="J1622" s="8" t="s">
        <v>413</v>
      </c>
      <c r="K1622" s="69" t="s">
        <v>175</v>
      </c>
      <c r="L1622" s="175" t="s">
        <v>395</v>
      </c>
      <c r="M1622" s="99"/>
      <c r="N1622" s="105"/>
      <c r="O1622" s="105"/>
      <c r="P1622" s="63"/>
      <c r="Q1622" s="69" t="s">
        <v>36</v>
      </c>
      <c r="R1622" s="69" t="s">
        <v>1380</v>
      </c>
      <c r="S1622" s="69"/>
      <c r="T1622" s="63"/>
      <c r="U1622" s="63" t="s">
        <v>13</v>
      </c>
      <c r="V1622" s="63"/>
      <c r="W1622" s="63"/>
      <c r="X1622" s="119">
        <v>31.5</v>
      </c>
      <c r="Y1622" s="119">
        <v>17.3</v>
      </c>
      <c r="Z1622" s="69"/>
      <c r="AA1622" s="179"/>
      <c r="AB1622" s="98"/>
      <c r="AC1622" s="9"/>
      <c r="AD1622" s="9"/>
      <c r="AE1622" s="63"/>
      <c r="AF1622" s="63"/>
    </row>
    <row r="1623" spans="1:133" s="76" customFormat="1" ht="17" x14ac:dyDescent="0.2">
      <c r="A1623" s="100" t="str">
        <f>CONCATENATE(E1623," ",F1623)</f>
        <v>Equus sp1</v>
      </c>
      <c r="B1623" s="9" t="s">
        <v>305</v>
      </c>
      <c r="C1623" s="69" t="s">
        <v>485</v>
      </c>
      <c r="D1623" s="69" t="s">
        <v>2335</v>
      </c>
      <c r="E1623" s="2" t="s">
        <v>10</v>
      </c>
      <c r="F1623" s="2" t="s">
        <v>1200</v>
      </c>
      <c r="G1623" s="9" t="s">
        <v>1538</v>
      </c>
      <c r="H1623" s="8">
        <v>-999</v>
      </c>
      <c r="I1623" s="9" t="s">
        <v>317</v>
      </c>
      <c r="J1623" s="8" t="s">
        <v>413</v>
      </c>
      <c r="K1623" s="69" t="s">
        <v>175</v>
      </c>
      <c r="L1623" s="175" t="s">
        <v>395</v>
      </c>
      <c r="M1623" s="99"/>
      <c r="N1623" s="105"/>
      <c r="O1623" s="105"/>
      <c r="P1623" s="63"/>
      <c r="Q1623" s="69" t="s">
        <v>36</v>
      </c>
      <c r="R1623" s="69" t="s">
        <v>1380</v>
      </c>
      <c r="S1623" s="69"/>
      <c r="T1623" s="63"/>
      <c r="U1623" s="63" t="s">
        <v>13</v>
      </c>
      <c r="V1623" s="63"/>
      <c r="W1623" s="63"/>
      <c r="X1623" s="119">
        <v>29.66</v>
      </c>
      <c r="Y1623" s="119">
        <v>17.399999999999999</v>
      </c>
      <c r="Z1623" s="69"/>
      <c r="AA1623" s="179"/>
      <c r="AB1623" s="98"/>
      <c r="AC1623" s="9"/>
      <c r="AD1623" s="9"/>
      <c r="AE1623" s="63"/>
      <c r="AF1623" s="63"/>
    </row>
    <row r="1624" spans="1:133" s="76" customFormat="1" ht="17" x14ac:dyDescent="0.2">
      <c r="A1624" s="100" t="str">
        <f>CONCATENATE(E1624," ",F1624)</f>
        <v>Equus sp1</v>
      </c>
      <c r="B1624" s="9" t="s">
        <v>305</v>
      </c>
      <c r="C1624" s="69" t="s">
        <v>485</v>
      </c>
      <c r="D1624" s="69" t="s">
        <v>2335</v>
      </c>
      <c r="E1624" s="2" t="s">
        <v>10</v>
      </c>
      <c r="F1624" s="2" t="s">
        <v>1200</v>
      </c>
      <c r="G1624" s="9" t="s">
        <v>1538</v>
      </c>
      <c r="H1624" s="8">
        <v>-999</v>
      </c>
      <c r="I1624" s="9" t="s">
        <v>317</v>
      </c>
      <c r="J1624" s="8" t="s">
        <v>413</v>
      </c>
      <c r="K1624" s="69" t="s">
        <v>175</v>
      </c>
      <c r="L1624" s="175" t="s">
        <v>395</v>
      </c>
      <c r="M1624" s="99"/>
      <c r="N1624" s="105"/>
      <c r="O1624" s="105"/>
      <c r="P1624" s="63"/>
      <c r="Q1624" s="69" t="s">
        <v>36</v>
      </c>
      <c r="R1624" s="69" t="s">
        <v>1380</v>
      </c>
      <c r="S1624" s="69"/>
      <c r="T1624" s="63"/>
      <c r="U1624" s="63" t="s">
        <v>13</v>
      </c>
      <c r="V1624" s="63"/>
      <c r="W1624" s="63"/>
      <c r="X1624" s="119">
        <v>26.8</v>
      </c>
      <c r="Y1624" s="119">
        <v>17.010000000000002</v>
      </c>
      <c r="Z1624" s="69"/>
      <c r="AA1624" s="179"/>
      <c r="AB1624" s="98"/>
      <c r="AC1624" s="9"/>
      <c r="AD1624" s="9"/>
      <c r="AE1624" s="63"/>
      <c r="AF1624" s="63"/>
    </row>
    <row r="1625" spans="1:133" s="76" customFormat="1" ht="17" x14ac:dyDescent="0.2">
      <c r="A1625" s="100" t="str">
        <f>CONCATENATE(E1625," ",F1625)</f>
        <v>Equus sp1</v>
      </c>
      <c r="B1625" s="9" t="s">
        <v>305</v>
      </c>
      <c r="C1625" s="69" t="s">
        <v>485</v>
      </c>
      <c r="D1625" s="69" t="s">
        <v>2335</v>
      </c>
      <c r="E1625" s="2" t="s">
        <v>10</v>
      </c>
      <c r="F1625" s="2" t="s">
        <v>1200</v>
      </c>
      <c r="G1625" s="9" t="s">
        <v>1538</v>
      </c>
      <c r="H1625" s="8">
        <v>-999</v>
      </c>
      <c r="I1625" s="9" t="s">
        <v>317</v>
      </c>
      <c r="J1625" s="8" t="s">
        <v>413</v>
      </c>
      <c r="K1625" s="69" t="s">
        <v>175</v>
      </c>
      <c r="L1625" s="175" t="s">
        <v>395</v>
      </c>
      <c r="M1625" s="99"/>
      <c r="N1625" s="105"/>
      <c r="O1625" s="105"/>
      <c r="P1625" s="63"/>
      <c r="Q1625" s="69" t="s">
        <v>36</v>
      </c>
      <c r="R1625" s="69" t="s">
        <v>1380</v>
      </c>
      <c r="S1625" s="69"/>
      <c r="T1625" s="63"/>
      <c r="U1625" s="63" t="s">
        <v>13</v>
      </c>
      <c r="V1625" s="63"/>
      <c r="W1625" s="63"/>
      <c r="X1625" s="119">
        <v>21.4</v>
      </c>
      <c r="Y1625" s="119">
        <v>20.350000000000001</v>
      </c>
      <c r="Z1625" s="69"/>
      <c r="AA1625" s="179"/>
      <c r="AB1625" s="98"/>
      <c r="AC1625" s="9"/>
      <c r="AD1625" s="9"/>
      <c r="AE1625" s="63"/>
      <c r="AF1625" s="63"/>
    </row>
    <row r="1626" spans="1:133" s="76" customFormat="1" ht="17" x14ac:dyDescent="0.2">
      <c r="A1626" s="100" t="str">
        <f>CONCATENATE(E1626," ",F1626)</f>
        <v>Equus sp1</v>
      </c>
      <c r="B1626" s="9"/>
      <c r="C1626" s="69" t="s">
        <v>485</v>
      </c>
      <c r="D1626" s="69" t="s">
        <v>2335</v>
      </c>
      <c r="E1626" s="106" t="s">
        <v>10</v>
      </c>
      <c r="F1626" s="106" t="s">
        <v>1200</v>
      </c>
      <c r="G1626" s="9"/>
      <c r="H1626" s="8">
        <v>2819</v>
      </c>
      <c r="I1626" s="9" t="s">
        <v>865</v>
      </c>
      <c r="J1626" s="8"/>
      <c r="K1626" s="69" t="s">
        <v>175</v>
      </c>
      <c r="L1626" s="178" t="s">
        <v>866</v>
      </c>
      <c r="M1626" s="99"/>
      <c r="N1626" s="61">
        <v>34.25</v>
      </c>
      <c r="O1626" s="61">
        <v>-100.5</v>
      </c>
      <c r="P1626" s="99">
        <v>467.45999585806601</v>
      </c>
      <c r="Q1626" s="69" t="s">
        <v>207</v>
      </c>
      <c r="R1626" s="69" t="s">
        <v>2363</v>
      </c>
      <c r="S1626" s="69"/>
      <c r="T1626" s="63"/>
      <c r="U1626" s="63" t="s">
        <v>13</v>
      </c>
      <c r="V1626" s="63"/>
      <c r="W1626" s="63"/>
      <c r="X1626" s="119">
        <v>24.99</v>
      </c>
      <c r="Y1626" s="119">
        <v>16.27</v>
      </c>
      <c r="Z1626" s="69"/>
      <c r="AA1626" s="179"/>
      <c r="AB1626" s="98"/>
      <c r="AC1626" s="9"/>
      <c r="AD1626" s="9" t="s">
        <v>1826</v>
      </c>
      <c r="AE1626" s="63"/>
      <c r="AF1626" s="63"/>
    </row>
    <row r="1627" spans="1:133" s="76" customFormat="1" ht="17" x14ac:dyDescent="0.2">
      <c r="A1627" s="100" t="str">
        <f>CONCATENATE(E1627," ",F1627)</f>
        <v>Equus sp2</v>
      </c>
      <c r="B1627" s="9" t="s">
        <v>305</v>
      </c>
      <c r="C1627" s="69" t="s">
        <v>485</v>
      </c>
      <c r="D1627" s="69" t="s">
        <v>2335</v>
      </c>
      <c r="E1627" s="2" t="s">
        <v>10</v>
      </c>
      <c r="F1627" s="2" t="s">
        <v>455</v>
      </c>
      <c r="G1627" s="9">
        <v>3</v>
      </c>
      <c r="H1627" s="8">
        <v>2352</v>
      </c>
      <c r="I1627" s="9" t="s">
        <v>27</v>
      </c>
      <c r="J1627" s="8" t="s">
        <v>397</v>
      </c>
      <c r="K1627" s="69" t="s">
        <v>175</v>
      </c>
      <c r="L1627" s="175"/>
      <c r="M1627" s="134"/>
      <c r="N1627" s="105"/>
      <c r="O1627" s="105"/>
      <c r="P1627" s="63"/>
      <c r="Q1627" s="69" t="s">
        <v>36</v>
      </c>
      <c r="R1627" s="69" t="s">
        <v>1380</v>
      </c>
      <c r="S1627" s="69"/>
      <c r="T1627" s="63"/>
      <c r="U1627" s="63" t="s">
        <v>13</v>
      </c>
      <c r="V1627" s="63"/>
      <c r="W1627" s="63"/>
      <c r="X1627" s="119">
        <v>31.52</v>
      </c>
      <c r="Y1627" s="119">
        <v>26.18</v>
      </c>
      <c r="Z1627" s="69"/>
      <c r="AA1627" s="179"/>
      <c r="AB1627" s="98"/>
      <c r="AC1627" s="9"/>
      <c r="AD1627" s="9"/>
      <c r="AE1627" s="63"/>
      <c r="AF1627" s="63"/>
      <c r="EA1627" s="10"/>
      <c r="EB1627" s="10"/>
      <c r="EC1627" s="10"/>
    </row>
    <row r="1628" spans="1:133" s="76" customFormat="1" ht="17" x14ac:dyDescent="0.2">
      <c r="A1628" s="100" t="str">
        <f>CONCATENATE(E1628," ",F1628)</f>
        <v>Equus sp2</v>
      </c>
      <c r="B1628" s="9" t="s">
        <v>305</v>
      </c>
      <c r="C1628" s="69" t="s">
        <v>485</v>
      </c>
      <c r="D1628" s="69" t="s">
        <v>2335</v>
      </c>
      <c r="E1628" s="2" t="s">
        <v>10</v>
      </c>
      <c r="F1628" s="2" t="s">
        <v>455</v>
      </c>
      <c r="G1628" s="9">
        <v>3</v>
      </c>
      <c r="H1628" s="8">
        <v>2352</v>
      </c>
      <c r="I1628" s="9" t="s">
        <v>27</v>
      </c>
      <c r="J1628" s="8" t="s">
        <v>397</v>
      </c>
      <c r="K1628" s="69" t="s">
        <v>175</v>
      </c>
      <c r="L1628" s="175"/>
      <c r="M1628" s="134"/>
      <c r="N1628" s="105"/>
      <c r="O1628" s="105"/>
      <c r="P1628" s="63"/>
      <c r="Q1628" s="69" t="s">
        <v>36</v>
      </c>
      <c r="R1628" s="69" t="s">
        <v>1380</v>
      </c>
      <c r="S1628" s="69"/>
      <c r="T1628" s="63"/>
      <c r="U1628" s="63" t="s">
        <v>13</v>
      </c>
      <c r="V1628" s="63"/>
      <c r="W1628" s="63"/>
      <c r="X1628" s="119">
        <v>33.42</v>
      </c>
      <c r="Y1628" s="119">
        <v>27.98</v>
      </c>
      <c r="Z1628" s="69"/>
      <c r="AA1628" s="179"/>
      <c r="AB1628" s="98"/>
      <c r="AC1628" s="9"/>
      <c r="AD1628" s="9"/>
      <c r="AE1628" s="63"/>
      <c r="AF1628" s="63"/>
      <c r="EA1628" s="10"/>
      <c r="EB1628" s="10"/>
      <c r="EC1628" s="10"/>
    </row>
    <row r="1629" spans="1:133" s="76" customFormat="1" ht="17" x14ac:dyDescent="0.2">
      <c r="A1629" s="100" t="str">
        <f>CONCATENATE(E1629," ",F1629)</f>
        <v>Equus sp2</v>
      </c>
      <c r="B1629" s="9" t="s">
        <v>305</v>
      </c>
      <c r="C1629" s="69" t="s">
        <v>485</v>
      </c>
      <c r="D1629" s="69" t="s">
        <v>2335</v>
      </c>
      <c r="E1629" s="2" t="s">
        <v>10</v>
      </c>
      <c r="F1629" s="2" t="s">
        <v>455</v>
      </c>
      <c r="G1629" s="9">
        <v>3</v>
      </c>
      <c r="H1629" s="8">
        <v>2352</v>
      </c>
      <c r="I1629" s="9" t="s">
        <v>27</v>
      </c>
      <c r="J1629" s="8" t="s">
        <v>397</v>
      </c>
      <c r="K1629" s="69" t="s">
        <v>175</v>
      </c>
      <c r="L1629" s="175"/>
      <c r="M1629" s="134"/>
      <c r="N1629" s="105"/>
      <c r="O1629" s="105"/>
      <c r="P1629" s="63"/>
      <c r="Q1629" s="69" t="s">
        <v>36</v>
      </c>
      <c r="R1629" s="69" t="s">
        <v>1380</v>
      </c>
      <c r="S1629" s="69"/>
      <c r="T1629" s="63"/>
      <c r="U1629" s="63" t="s">
        <v>13</v>
      </c>
      <c r="V1629" s="63"/>
      <c r="W1629" s="63"/>
      <c r="X1629" s="119">
        <v>32.76</v>
      </c>
      <c r="Y1629" s="119">
        <v>25.05</v>
      </c>
      <c r="Z1629" s="69"/>
      <c r="AA1629" s="179"/>
      <c r="AB1629" s="98"/>
      <c r="AC1629" s="9"/>
      <c r="AD1629" s="9"/>
      <c r="AE1629" s="63"/>
      <c r="AF1629" s="63"/>
      <c r="EA1629" s="10"/>
      <c r="EB1629" s="10"/>
      <c r="EC1629" s="10"/>
    </row>
    <row r="1630" spans="1:133" s="76" customFormat="1" ht="17" x14ac:dyDescent="0.2">
      <c r="A1630" s="100" t="str">
        <f>CONCATENATE(E1630," ",F1630)</f>
        <v>Equus sp2</v>
      </c>
      <c r="B1630" s="9" t="s">
        <v>305</v>
      </c>
      <c r="C1630" s="69" t="s">
        <v>485</v>
      </c>
      <c r="D1630" s="69" t="s">
        <v>2335</v>
      </c>
      <c r="E1630" s="2" t="s">
        <v>10</v>
      </c>
      <c r="F1630" s="2" t="s">
        <v>455</v>
      </c>
      <c r="G1630" s="9">
        <v>3</v>
      </c>
      <c r="H1630" s="8">
        <v>2352</v>
      </c>
      <c r="I1630" s="9" t="s">
        <v>27</v>
      </c>
      <c r="J1630" s="8" t="s">
        <v>397</v>
      </c>
      <c r="K1630" s="69" t="s">
        <v>175</v>
      </c>
      <c r="L1630" s="175"/>
      <c r="M1630" s="134"/>
      <c r="N1630" s="105"/>
      <c r="O1630" s="105"/>
      <c r="P1630" s="63"/>
      <c r="Q1630" s="69" t="s">
        <v>36</v>
      </c>
      <c r="R1630" s="69" t="s">
        <v>1380</v>
      </c>
      <c r="S1630" s="69"/>
      <c r="T1630" s="63"/>
      <c r="U1630" s="63" t="s">
        <v>13</v>
      </c>
      <c r="V1630" s="63"/>
      <c r="W1630" s="63"/>
      <c r="X1630" s="119">
        <v>29.14</v>
      </c>
      <c r="Y1630" s="119">
        <v>27.86</v>
      </c>
      <c r="Z1630" s="69"/>
      <c r="AA1630" s="179"/>
      <c r="AB1630" s="98"/>
      <c r="AC1630" s="9"/>
      <c r="AD1630" s="9" t="s">
        <v>84</v>
      </c>
      <c r="AE1630" s="63"/>
      <c r="AF1630" s="63"/>
      <c r="BK1630" s="10"/>
      <c r="BL1630" s="10"/>
      <c r="BM1630" s="10"/>
      <c r="BN1630" s="10"/>
      <c r="BO1630" s="10"/>
      <c r="BP1630" s="10"/>
      <c r="BQ1630" s="10"/>
      <c r="BR1630" s="10"/>
      <c r="BS1630" s="10"/>
      <c r="BT1630" s="10"/>
      <c r="BU1630" s="10"/>
      <c r="BV1630" s="10"/>
      <c r="BW1630" s="10"/>
      <c r="BX1630" s="10"/>
      <c r="BY1630" s="10"/>
      <c r="BZ1630" s="10"/>
      <c r="CA1630" s="10"/>
      <c r="CB1630" s="10"/>
      <c r="CC1630" s="10"/>
      <c r="CD1630" s="10"/>
      <c r="CE1630" s="10"/>
      <c r="CF1630" s="10"/>
      <c r="CG1630" s="10"/>
      <c r="CH1630" s="10"/>
      <c r="CI1630" s="10"/>
      <c r="CJ1630" s="10"/>
      <c r="CK1630" s="10"/>
      <c r="CL1630" s="10"/>
      <c r="CM1630" s="10"/>
      <c r="CN1630" s="10"/>
      <c r="CO1630" s="10"/>
      <c r="CP1630" s="10"/>
      <c r="CQ1630" s="10"/>
      <c r="CR1630" s="10"/>
      <c r="CS1630" s="10"/>
      <c r="CT1630" s="10"/>
      <c r="CU1630" s="10"/>
      <c r="CV1630" s="10"/>
      <c r="CW1630" s="10"/>
      <c r="CX1630" s="10"/>
      <c r="CY1630" s="10"/>
      <c r="CZ1630" s="10"/>
      <c r="DA1630" s="10"/>
      <c r="DB1630" s="10"/>
      <c r="DC1630" s="10"/>
      <c r="DD1630" s="10"/>
      <c r="DE1630" s="10"/>
      <c r="DF1630" s="10"/>
      <c r="DG1630" s="10"/>
      <c r="DH1630" s="10"/>
      <c r="DI1630" s="10"/>
      <c r="DJ1630" s="10"/>
      <c r="DK1630" s="10"/>
      <c r="DL1630" s="10"/>
      <c r="DM1630" s="10"/>
      <c r="DN1630" s="10"/>
      <c r="DO1630" s="10"/>
      <c r="DP1630" s="10"/>
      <c r="DQ1630" s="10"/>
      <c r="DR1630" s="10"/>
      <c r="DS1630" s="10"/>
      <c r="DT1630" s="10"/>
      <c r="DU1630" s="10"/>
      <c r="DV1630" s="10"/>
      <c r="DW1630" s="10"/>
      <c r="DX1630" s="10"/>
      <c r="DY1630" s="10"/>
      <c r="DZ1630" s="10"/>
      <c r="EA1630" s="10"/>
      <c r="EB1630" s="10"/>
      <c r="EC1630" s="10"/>
    </row>
    <row r="1631" spans="1:133" s="76" customFormat="1" ht="17" x14ac:dyDescent="0.2">
      <c r="A1631" s="100" t="str">
        <f>CONCATENATE(E1631," ",F1631)</f>
        <v>Equus sp2</v>
      </c>
      <c r="B1631" s="9" t="s">
        <v>305</v>
      </c>
      <c r="C1631" s="69" t="s">
        <v>485</v>
      </c>
      <c r="D1631" s="69" t="s">
        <v>2335</v>
      </c>
      <c r="E1631" s="2" t="s">
        <v>10</v>
      </c>
      <c r="F1631" s="2" t="s">
        <v>455</v>
      </c>
      <c r="G1631" s="9">
        <v>3</v>
      </c>
      <c r="H1631" s="8">
        <v>2352</v>
      </c>
      <c r="I1631" s="9" t="s">
        <v>27</v>
      </c>
      <c r="J1631" s="8" t="s">
        <v>397</v>
      </c>
      <c r="K1631" s="69" t="s">
        <v>175</v>
      </c>
      <c r="L1631" s="175"/>
      <c r="M1631" s="134"/>
      <c r="N1631" s="105"/>
      <c r="O1631" s="105"/>
      <c r="P1631" s="63"/>
      <c r="Q1631" s="69" t="s">
        <v>36</v>
      </c>
      <c r="R1631" s="69" t="s">
        <v>1380</v>
      </c>
      <c r="S1631" s="69"/>
      <c r="T1631" s="63"/>
      <c r="U1631" s="63" t="s">
        <v>13</v>
      </c>
      <c r="V1631" s="63"/>
      <c r="W1631" s="63"/>
      <c r="X1631" s="119">
        <v>27.56</v>
      </c>
      <c r="Y1631" s="119">
        <v>29.3</v>
      </c>
      <c r="Z1631" s="69"/>
      <c r="AA1631" s="179"/>
      <c r="AB1631" s="98"/>
      <c r="AC1631" s="9"/>
      <c r="AD1631" s="9" t="s">
        <v>85</v>
      </c>
      <c r="AE1631" s="63"/>
      <c r="AF1631" s="63"/>
      <c r="EA1631" s="10"/>
      <c r="EB1631" s="10"/>
      <c r="EC1631" s="10"/>
    </row>
    <row r="1632" spans="1:133" s="76" customFormat="1" ht="17" x14ac:dyDescent="0.2">
      <c r="A1632" s="100" t="str">
        <f>CONCATENATE(E1632," ",F1632)</f>
        <v>Equus sp2</v>
      </c>
      <c r="B1632" s="9" t="s">
        <v>305</v>
      </c>
      <c r="C1632" s="69" t="s">
        <v>485</v>
      </c>
      <c r="D1632" s="69" t="s">
        <v>2335</v>
      </c>
      <c r="E1632" s="2" t="s">
        <v>10</v>
      </c>
      <c r="F1632" s="2" t="s">
        <v>455</v>
      </c>
      <c r="G1632" s="9">
        <v>3</v>
      </c>
      <c r="H1632" s="8">
        <v>2352</v>
      </c>
      <c r="I1632" s="9" t="s">
        <v>27</v>
      </c>
      <c r="J1632" s="8" t="s">
        <v>397</v>
      </c>
      <c r="K1632" s="69" t="s">
        <v>175</v>
      </c>
      <c r="L1632" s="175"/>
      <c r="M1632" s="134"/>
      <c r="N1632" s="105"/>
      <c r="O1632" s="105"/>
      <c r="P1632" s="63"/>
      <c r="Q1632" s="69" t="s">
        <v>36</v>
      </c>
      <c r="R1632" s="69" t="s">
        <v>1380</v>
      </c>
      <c r="S1632" s="69"/>
      <c r="T1632" s="63"/>
      <c r="U1632" s="63" t="s">
        <v>13</v>
      </c>
      <c r="V1632" s="63"/>
      <c r="W1632" s="63"/>
      <c r="X1632" s="119">
        <v>26.18</v>
      </c>
      <c r="Y1632" s="119">
        <v>31.55</v>
      </c>
      <c r="Z1632" s="69"/>
      <c r="AA1632" s="179"/>
      <c r="AB1632" s="98"/>
      <c r="AC1632" s="9"/>
      <c r="AD1632" s="9"/>
      <c r="AE1632" s="63"/>
      <c r="AF1632" s="63"/>
      <c r="BK1632" s="10"/>
      <c r="BL1632" s="10"/>
      <c r="BM1632" s="10"/>
      <c r="BN1632" s="10"/>
      <c r="BO1632" s="10"/>
      <c r="BP1632" s="10"/>
      <c r="BQ1632" s="10"/>
      <c r="BR1632" s="10"/>
      <c r="BS1632" s="10"/>
      <c r="BT1632" s="10"/>
      <c r="BU1632" s="10"/>
      <c r="BV1632" s="10"/>
      <c r="BW1632" s="10"/>
      <c r="BX1632" s="10"/>
      <c r="BY1632" s="10"/>
      <c r="BZ1632" s="10"/>
      <c r="CA1632" s="10"/>
      <c r="CB1632" s="10"/>
      <c r="CC1632" s="10"/>
      <c r="CD1632" s="10"/>
      <c r="CE1632" s="10"/>
      <c r="CF1632" s="10"/>
      <c r="CG1632" s="10"/>
      <c r="CH1632" s="10"/>
      <c r="CI1632" s="10"/>
      <c r="CJ1632" s="10"/>
      <c r="CK1632" s="10"/>
      <c r="CL1632" s="10"/>
      <c r="CM1632" s="10"/>
      <c r="CN1632" s="10"/>
      <c r="CO1632" s="10"/>
      <c r="CP1632" s="10"/>
      <c r="CQ1632" s="10"/>
      <c r="CR1632" s="10"/>
      <c r="CS1632" s="10"/>
      <c r="CT1632" s="10"/>
      <c r="CU1632" s="10"/>
      <c r="CV1632" s="10"/>
      <c r="CW1632" s="10"/>
      <c r="CX1632" s="10"/>
      <c r="CY1632" s="10"/>
      <c r="CZ1632" s="10"/>
      <c r="DA1632" s="10"/>
      <c r="DB1632" s="10"/>
      <c r="DC1632" s="10"/>
      <c r="DD1632" s="10"/>
      <c r="DE1632" s="10"/>
      <c r="DF1632" s="10"/>
      <c r="DG1632" s="10"/>
      <c r="DH1632" s="10"/>
      <c r="DI1632" s="10"/>
      <c r="DJ1632" s="10"/>
      <c r="DK1632" s="10"/>
      <c r="DL1632" s="10"/>
      <c r="DM1632" s="10"/>
      <c r="DN1632" s="10"/>
      <c r="DO1632" s="10"/>
      <c r="DP1632" s="10"/>
      <c r="DQ1632" s="10"/>
      <c r="DR1632" s="10"/>
      <c r="DS1632" s="10"/>
      <c r="DT1632" s="10"/>
      <c r="DU1632" s="10"/>
      <c r="DV1632" s="10"/>
      <c r="DW1632" s="10"/>
      <c r="DX1632" s="10"/>
      <c r="DY1632" s="10"/>
      <c r="DZ1632" s="10"/>
      <c r="EA1632" s="10"/>
      <c r="EB1632" s="10"/>
      <c r="EC1632" s="10"/>
    </row>
    <row r="1633" spans="1:133" s="76" customFormat="1" ht="17" x14ac:dyDescent="0.2">
      <c r="A1633" s="100" t="str">
        <f>CONCATENATE(E1633," ",F1633)</f>
        <v>Equus sp2</v>
      </c>
      <c r="B1633" s="9" t="s">
        <v>305</v>
      </c>
      <c r="C1633" s="69" t="s">
        <v>485</v>
      </c>
      <c r="D1633" s="69" t="s">
        <v>2335</v>
      </c>
      <c r="E1633" s="2" t="s">
        <v>10</v>
      </c>
      <c r="F1633" s="2" t="s">
        <v>455</v>
      </c>
      <c r="G1633" s="9">
        <v>3</v>
      </c>
      <c r="H1633" s="8">
        <v>2352</v>
      </c>
      <c r="I1633" s="9" t="s">
        <v>27</v>
      </c>
      <c r="J1633" s="8" t="s">
        <v>397</v>
      </c>
      <c r="K1633" s="69" t="s">
        <v>175</v>
      </c>
      <c r="L1633" s="175"/>
      <c r="M1633" s="134"/>
      <c r="N1633" s="105"/>
      <c r="O1633" s="105"/>
      <c r="P1633" s="63"/>
      <c r="Q1633" s="69" t="s">
        <v>36</v>
      </c>
      <c r="R1633" s="69" t="s">
        <v>1380</v>
      </c>
      <c r="S1633" s="69"/>
      <c r="T1633" s="63"/>
      <c r="U1633" s="63" t="s">
        <v>13</v>
      </c>
      <c r="V1633" s="63"/>
      <c r="W1633" s="63"/>
      <c r="X1633" s="119">
        <v>31.4</v>
      </c>
      <c r="Y1633" s="119">
        <v>27.6</v>
      </c>
      <c r="Z1633" s="69"/>
      <c r="AA1633" s="179"/>
      <c r="AB1633" s="98"/>
      <c r="AC1633" s="9"/>
      <c r="AD1633" s="9"/>
      <c r="AE1633" s="63"/>
      <c r="AF1633" s="63"/>
      <c r="BK1633" s="10"/>
      <c r="BL1633" s="10"/>
      <c r="BM1633" s="10"/>
      <c r="BN1633" s="10"/>
      <c r="BO1633" s="10"/>
      <c r="BP1633" s="10"/>
      <c r="BQ1633" s="10"/>
      <c r="BR1633" s="10"/>
      <c r="BS1633" s="10"/>
      <c r="BT1633" s="10"/>
      <c r="BU1633" s="10"/>
      <c r="BV1633" s="10"/>
      <c r="BW1633" s="10"/>
      <c r="BX1633" s="10"/>
      <c r="BY1633" s="10"/>
      <c r="BZ1633" s="10"/>
      <c r="CA1633" s="10"/>
      <c r="CB1633" s="10"/>
      <c r="CC1633" s="10"/>
      <c r="CD1633" s="10"/>
      <c r="CE1633" s="10"/>
      <c r="CF1633" s="10"/>
      <c r="CG1633" s="10"/>
      <c r="CH1633" s="10"/>
      <c r="CI1633" s="10"/>
      <c r="CJ1633" s="10"/>
      <c r="CK1633" s="10"/>
      <c r="CL1633" s="10"/>
      <c r="CM1633" s="10"/>
      <c r="CN1633" s="10"/>
      <c r="CO1633" s="10"/>
      <c r="CP1633" s="10"/>
      <c r="CQ1633" s="10"/>
      <c r="CR1633" s="10"/>
      <c r="CS1633" s="10"/>
      <c r="CT1633" s="10"/>
      <c r="CU1633" s="10"/>
      <c r="CV1633" s="10"/>
      <c r="CW1633" s="10"/>
      <c r="CX1633" s="10"/>
      <c r="CY1633" s="10"/>
      <c r="CZ1633" s="10"/>
      <c r="DA1633" s="10"/>
      <c r="DB1633" s="10"/>
      <c r="DC1633" s="10"/>
      <c r="DD1633" s="10"/>
      <c r="DE1633" s="10"/>
      <c r="DF1633" s="10"/>
      <c r="DG1633" s="10"/>
      <c r="DH1633" s="10"/>
      <c r="DI1633" s="10"/>
      <c r="DJ1633" s="10"/>
      <c r="DK1633" s="10"/>
      <c r="DL1633" s="10"/>
      <c r="DM1633" s="10"/>
      <c r="DN1633" s="10"/>
      <c r="DO1633" s="10"/>
      <c r="DP1633" s="10"/>
      <c r="DQ1633" s="10"/>
      <c r="DR1633" s="10"/>
      <c r="DS1633" s="10"/>
      <c r="DT1633" s="10"/>
      <c r="DU1633" s="10"/>
      <c r="DV1633" s="10"/>
      <c r="DW1633" s="10"/>
      <c r="DX1633" s="10"/>
      <c r="DY1633" s="10"/>
      <c r="DZ1633" s="10"/>
      <c r="EA1633" s="10"/>
      <c r="EB1633" s="10"/>
      <c r="EC1633" s="10"/>
    </row>
    <row r="1634" spans="1:133" s="76" customFormat="1" ht="17" x14ac:dyDescent="0.2">
      <c r="A1634" s="100" t="str">
        <f>CONCATENATE(E1634," ",F1634)</f>
        <v>Equus sp2</v>
      </c>
      <c r="B1634" s="9" t="s">
        <v>305</v>
      </c>
      <c r="C1634" s="69" t="s">
        <v>485</v>
      </c>
      <c r="D1634" s="69" t="s">
        <v>2335</v>
      </c>
      <c r="E1634" s="2" t="s">
        <v>10</v>
      </c>
      <c r="F1634" s="2" t="s">
        <v>455</v>
      </c>
      <c r="G1634" s="9">
        <v>3</v>
      </c>
      <c r="H1634" s="8">
        <v>2352</v>
      </c>
      <c r="I1634" s="9" t="s">
        <v>27</v>
      </c>
      <c r="J1634" s="8" t="s">
        <v>397</v>
      </c>
      <c r="K1634" s="69" t="s">
        <v>175</v>
      </c>
      <c r="L1634" s="175"/>
      <c r="M1634" s="134"/>
      <c r="N1634" s="105"/>
      <c r="O1634" s="105"/>
      <c r="P1634" s="63"/>
      <c r="Q1634" s="69" t="s">
        <v>36</v>
      </c>
      <c r="R1634" s="69" t="s">
        <v>1380</v>
      </c>
      <c r="S1634" s="69"/>
      <c r="T1634" s="63"/>
      <c r="U1634" s="63" t="s">
        <v>13</v>
      </c>
      <c r="V1634" s="63"/>
      <c r="W1634" s="63"/>
      <c r="X1634" s="119">
        <v>32.729999999999997</v>
      </c>
      <c r="Y1634" s="119">
        <v>25.16</v>
      </c>
      <c r="Z1634" s="69"/>
      <c r="AA1634" s="179"/>
      <c r="AB1634" s="98"/>
      <c r="AC1634" s="9"/>
      <c r="AD1634" s="9"/>
      <c r="AE1634" s="63"/>
      <c r="AF1634" s="63"/>
      <c r="BK1634" s="10"/>
      <c r="BL1634" s="10"/>
      <c r="BM1634" s="10"/>
      <c r="BN1634" s="10"/>
      <c r="BO1634" s="10"/>
      <c r="BP1634" s="10"/>
      <c r="BQ1634" s="10"/>
      <c r="BR1634" s="10"/>
      <c r="BS1634" s="10"/>
      <c r="BT1634" s="10"/>
      <c r="BU1634" s="10"/>
      <c r="BV1634" s="10"/>
      <c r="BW1634" s="10"/>
      <c r="BX1634" s="10"/>
      <c r="BY1634" s="10"/>
      <c r="BZ1634" s="10"/>
      <c r="CA1634" s="10"/>
      <c r="CB1634" s="10"/>
      <c r="CC1634" s="10"/>
      <c r="CD1634" s="10"/>
      <c r="CE1634" s="10"/>
      <c r="CF1634" s="10"/>
      <c r="CG1634" s="10"/>
      <c r="CH1634" s="10"/>
      <c r="CI1634" s="10"/>
      <c r="CJ1634" s="10"/>
      <c r="CK1634" s="10"/>
      <c r="CL1634" s="10"/>
      <c r="CM1634" s="10"/>
      <c r="CN1634" s="10"/>
      <c r="CO1634" s="10"/>
      <c r="CP1634" s="10"/>
      <c r="CQ1634" s="10"/>
      <c r="CR1634" s="10"/>
      <c r="CS1634" s="10"/>
      <c r="CT1634" s="10"/>
      <c r="CU1634" s="10"/>
      <c r="CV1634" s="10"/>
      <c r="CW1634" s="10"/>
      <c r="CX1634" s="10"/>
      <c r="CY1634" s="10"/>
      <c r="CZ1634" s="10"/>
      <c r="DA1634" s="10"/>
      <c r="DB1634" s="10"/>
      <c r="DC1634" s="10"/>
      <c r="DD1634" s="10"/>
      <c r="DE1634" s="10"/>
      <c r="DF1634" s="10"/>
      <c r="DG1634" s="10"/>
      <c r="DH1634" s="10"/>
      <c r="DI1634" s="10"/>
      <c r="DJ1634" s="10"/>
      <c r="DK1634" s="10"/>
      <c r="DL1634" s="10"/>
      <c r="DM1634" s="10"/>
      <c r="DN1634" s="10"/>
      <c r="DO1634" s="10"/>
      <c r="DP1634" s="10"/>
      <c r="DQ1634" s="10"/>
      <c r="DR1634" s="10"/>
      <c r="DS1634" s="10"/>
      <c r="DT1634" s="10"/>
      <c r="DU1634" s="10"/>
      <c r="DV1634" s="10"/>
      <c r="DW1634" s="10"/>
      <c r="DX1634" s="10"/>
      <c r="DY1634" s="10"/>
      <c r="DZ1634" s="10"/>
      <c r="EA1634" s="10"/>
      <c r="EB1634" s="10"/>
      <c r="EC1634" s="10"/>
    </row>
    <row r="1635" spans="1:133" s="76" customFormat="1" ht="17" x14ac:dyDescent="0.2">
      <c r="A1635" s="100" t="str">
        <f>CONCATENATE(E1635," ",F1635)</f>
        <v>Equus sp2</v>
      </c>
      <c r="B1635" s="9" t="s">
        <v>305</v>
      </c>
      <c r="C1635" s="69" t="s">
        <v>485</v>
      </c>
      <c r="D1635" s="69" t="s">
        <v>2335</v>
      </c>
      <c r="E1635" s="2" t="s">
        <v>10</v>
      </c>
      <c r="F1635" s="2" t="s">
        <v>455</v>
      </c>
      <c r="G1635" s="9">
        <v>3</v>
      </c>
      <c r="H1635" s="8">
        <v>2352</v>
      </c>
      <c r="I1635" s="9" t="s">
        <v>27</v>
      </c>
      <c r="J1635" s="8" t="s">
        <v>397</v>
      </c>
      <c r="K1635" s="69" t="s">
        <v>175</v>
      </c>
      <c r="L1635" s="175"/>
      <c r="M1635" s="134"/>
      <c r="N1635" s="105"/>
      <c r="O1635" s="105"/>
      <c r="P1635" s="63"/>
      <c r="Q1635" s="69" t="s">
        <v>36</v>
      </c>
      <c r="R1635" s="69" t="s">
        <v>1380</v>
      </c>
      <c r="S1635" s="69"/>
      <c r="T1635" s="63"/>
      <c r="U1635" s="63" t="s">
        <v>13</v>
      </c>
      <c r="V1635" s="63"/>
      <c r="W1635" s="63"/>
      <c r="X1635" s="119">
        <v>33.049999999999997</v>
      </c>
      <c r="Y1635" s="119">
        <v>27.87</v>
      </c>
      <c r="Z1635" s="69"/>
      <c r="AA1635" s="179"/>
      <c r="AB1635" s="98"/>
      <c r="AC1635" s="9"/>
      <c r="AD1635" s="9"/>
      <c r="AE1635" s="63"/>
      <c r="AF1635" s="63"/>
      <c r="BK1635" s="10"/>
      <c r="BL1635" s="10"/>
      <c r="BM1635" s="10"/>
      <c r="BN1635" s="10"/>
      <c r="BO1635" s="10"/>
      <c r="BP1635" s="10"/>
      <c r="BQ1635" s="10"/>
      <c r="BR1635" s="10"/>
      <c r="BS1635" s="10"/>
      <c r="BT1635" s="10"/>
      <c r="BU1635" s="10"/>
      <c r="BV1635" s="10"/>
      <c r="BW1635" s="10"/>
      <c r="BX1635" s="10"/>
      <c r="BY1635" s="10"/>
      <c r="BZ1635" s="10"/>
      <c r="CA1635" s="10"/>
      <c r="CB1635" s="10"/>
      <c r="CC1635" s="10"/>
      <c r="CD1635" s="10"/>
      <c r="CE1635" s="10"/>
      <c r="CF1635" s="10"/>
      <c r="CG1635" s="10"/>
      <c r="CH1635" s="10"/>
      <c r="CI1635" s="10"/>
      <c r="CJ1635" s="10"/>
      <c r="CK1635" s="10"/>
      <c r="CL1635" s="10"/>
      <c r="CM1635" s="10"/>
      <c r="CN1635" s="10"/>
      <c r="CO1635" s="10"/>
      <c r="CP1635" s="10"/>
      <c r="CQ1635" s="10"/>
      <c r="CR1635" s="10"/>
      <c r="CS1635" s="10"/>
      <c r="CT1635" s="10"/>
      <c r="CU1635" s="10"/>
      <c r="CV1635" s="10"/>
      <c r="CW1635" s="10"/>
      <c r="CX1635" s="10"/>
      <c r="CY1635" s="10"/>
      <c r="CZ1635" s="10"/>
      <c r="DA1635" s="10"/>
      <c r="DB1635" s="10"/>
      <c r="DC1635" s="10"/>
      <c r="DD1635" s="10"/>
      <c r="DE1635" s="10"/>
      <c r="DF1635" s="10"/>
      <c r="DG1635" s="10"/>
      <c r="DH1635" s="10"/>
      <c r="DI1635" s="10"/>
      <c r="DJ1635" s="10"/>
      <c r="DK1635" s="10"/>
      <c r="DL1635" s="10"/>
      <c r="DM1635" s="10"/>
      <c r="DN1635" s="10"/>
      <c r="DO1635" s="10"/>
      <c r="DP1635" s="10"/>
      <c r="DQ1635" s="10"/>
      <c r="DR1635" s="10"/>
      <c r="DS1635" s="10"/>
      <c r="DT1635" s="10"/>
      <c r="DU1635" s="10"/>
      <c r="DV1635" s="10"/>
      <c r="DW1635" s="10"/>
      <c r="DX1635" s="10"/>
      <c r="DY1635" s="10"/>
      <c r="DZ1635" s="10"/>
      <c r="EA1635" s="10"/>
      <c r="EB1635" s="10"/>
      <c r="EC1635" s="10"/>
    </row>
    <row r="1636" spans="1:133" s="76" customFormat="1" ht="17" x14ac:dyDescent="0.2">
      <c r="A1636" s="100" t="str">
        <f>CONCATENATE(E1636," ",F1636)</f>
        <v>Equus sp2</v>
      </c>
      <c r="B1636" s="9" t="s">
        <v>305</v>
      </c>
      <c r="C1636" s="69" t="s">
        <v>485</v>
      </c>
      <c r="D1636" s="69" t="s">
        <v>2335</v>
      </c>
      <c r="E1636" s="2" t="s">
        <v>10</v>
      </c>
      <c r="F1636" s="2" t="s">
        <v>455</v>
      </c>
      <c r="G1636" s="9">
        <v>3</v>
      </c>
      <c r="H1636" s="8">
        <v>2352</v>
      </c>
      <c r="I1636" s="9" t="s">
        <v>27</v>
      </c>
      <c r="J1636" s="8" t="s">
        <v>397</v>
      </c>
      <c r="K1636" s="69" t="s">
        <v>175</v>
      </c>
      <c r="L1636" s="175"/>
      <c r="M1636" s="134"/>
      <c r="N1636" s="105"/>
      <c r="O1636" s="105"/>
      <c r="P1636" s="63"/>
      <c r="Q1636" s="69" t="s">
        <v>36</v>
      </c>
      <c r="R1636" s="69" t="s">
        <v>1380</v>
      </c>
      <c r="S1636" s="69"/>
      <c r="T1636" s="63"/>
      <c r="U1636" s="63" t="s">
        <v>13</v>
      </c>
      <c r="V1636" s="63"/>
      <c r="W1636" s="63"/>
      <c r="X1636" s="119">
        <v>28.5</v>
      </c>
      <c r="Y1636" s="119">
        <v>24.8</v>
      </c>
      <c r="Z1636" s="69"/>
      <c r="AA1636" s="179"/>
      <c r="AB1636" s="98"/>
      <c r="AC1636" s="9"/>
      <c r="AD1636" s="9"/>
      <c r="AE1636" s="63"/>
      <c r="AF1636" s="63"/>
      <c r="BK1636" s="10"/>
      <c r="BL1636" s="10"/>
      <c r="BM1636" s="10"/>
      <c r="BN1636" s="10"/>
      <c r="BO1636" s="10"/>
      <c r="BP1636" s="10"/>
      <c r="BQ1636" s="10"/>
      <c r="BR1636" s="10"/>
      <c r="BS1636" s="10"/>
      <c r="BT1636" s="10"/>
      <c r="BU1636" s="10"/>
      <c r="BV1636" s="10"/>
      <c r="BW1636" s="10"/>
      <c r="BX1636" s="10"/>
      <c r="BY1636" s="10"/>
      <c r="BZ1636" s="10"/>
      <c r="CA1636" s="10"/>
      <c r="CB1636" s="10"/>
      <c r="CC1636" s="10"/>
      <c r="CD1636" s="10"/>
      <c r="CE1636" s="10"/>
      <c r="CF1636" s="10"/>
      <c r="CG1636" s="10"/>
      <c r="CH1636" s="10"/>
      <c r="CI1636" s="10"/>
      <c r="CJ1636" s="10"/>
      <c r="CK1636" s="10"/>
      <c r="CL1636" s="10"/>
      <c r="CM1636" s="10"/>
      <c r="CN1636" s="10"/>
      <c r="CO1636" s="10"/>
      <c r="CP1636" s="10"/>
      <c r="CQ1636" s="10"/>
      <c r="CR1636" s="10"/>
      <c r="CS1636" s="10"/>
      <c r="CT1636" s="10"/>
      <c r="CU1636" s="10"/>
      <c r="CV1636" s="10"/>
      <c r="CW1636" s="10"/>
      <c r="CX1636" s="10"/>
      <c r="CY1636" s="10"/>
      <c r="CZ1636" s="10"/>
      <c r="DA1636" s="10"/>
      <c r="DB1636" s="10"/>
      <c r="DC1636" s="10"/>
      <c r="DD1636" s="10"/>
      <c r="DE1636" s="10"/>
      <c r="DF1636" s="10"/>
      <c r="DG1636" s="10"/>
      <c r="DH1636" s="10"/>
      <c r="DI1636" s="10"/>
      <c r="DJ1636" s="10"/>
      <c r="DK1636" s="10"/>
      <c r="DL1636" s="10"/>
      <c r="DM1636" s="10"/>
      <c r="DN1636" s="10"/>
      <c r="DO1636" s="10"/>
      <c r="DP1636" s="10"/>
      <c r="DQ1636" s="10"/>
      <c r="DR1636" s="10"/>
      <c r="DS1636" s="10"/>
      <c r="DT1636" s="10"/>
      <c r="DU1636" s="10"/>
      <c r="DV1636" s="10"/>
      <c r="DW1636" s="10"/>
      <c r="DX1636" s="10"/>
      <c r="DY1636" s="10"/>
      <c r="DZ1636" s="10"/>
      <c r="EA1636" s="10"/>
      <c r="EB1636" s="10"/>
      <c r="EC1636" s="10"/>
    </row>
    <row r="1637" spans="1:133" s="76" customFormat="1" ht="17" x14ac:dyDescent="0.2">
      <c r="A1637" s="100" t="str">
        <f>CONCATENATE(E1637," ",F1637)</f>
        <v>Equus sp2</v>
      </c>
      <c r="B1637" s="9" t="s">
        <v>305</v>
      </c>
      <c r="C1637" s="69" t="s">
        <v>485</v>
      </c>
      <c r="D1637" s="69" t="s">
        <v>2335</v>
      </c>
      <c r="E1637" s="2" t="s">
        <v>10</v>
      </c>
      <c r="F1637" s="2" t="s">
        <v>455</v>
      </c>
      <c r="G1637" s="9">
        <v>3</v>
      </c>
      <c r="H1637" s="8">
        <v>2352</v>
      </c>
      <c r="I1637" s="9" t="s">
        <v>27</v>
      </c>
      <c r="J1637" s="8" t="s">
        <v>397</v>
      </c>
      <c r="K1637" s="69" t="s">
        <v>175</v>
      </c>
      <c r="L1637" s="175"/>
      <c r="M1637" s="134"/>
      <c r="N1637" s="105"/>
      <c r="O1637" s="105"/>
      <c r="P1637" s="63"/>
      <c r="Q1637" s="69" t="s">
        <v>36</v>
      </c>
      <c r="R1637" s="69" t="s">
        <v>1380</v>
      </c>
      <c r="S1637" s="69"/>
      <c r="T1637" s="63"/>
      <c r="U1637" s="63" t="s">
        <v>13</v>
      </c>
      <c r="V1637" s="63"/>
      <c r="W1637" s="63"/>
      <c r="X1637" s="119">
        <v>29.85</v>
      </c>
      <c r="Y1637" s="119">
        <v>27.59</v>
      </c>
      <c r="Z1637" s="69"/>
      <c r="AA1637" s="179"/>
      <c r="AB1637" s="98"/>
      <c r="AC1637" s="9"/>
      <c r="AD1637" s="9"/>
      <c r="AE1637" s="63"/>
      <c r="AF1637" s="63"/>
      <c r="BK1637" s="10"/>
      <c r="BL1637" s="10"/>
      <c r="BM1637" s="10"/>
      <c r="BN1637" s="10"/>
      <c r="BO1637" s="10"/>
      <c r="BP1637" s="10"/>
      <c r="BQ1637" s="10"/>
      <c r="BR1637" s="10"/>
      <c r="BS1637" s="10"/>
      <c r="BT1637" s="10"/>
      <c r="BU1637" s="10"/>
      <c r="BV1637" s="10"/>
      <c r="BW1637" s="10"/>
      <c r="BX1637" s="10"/>
      <c r="BY1637" s="10"/>
      <c r="BZ1637" s="10"/>
      <c r="CA1637" s="10"/>
      <c r="CB1637" s="10"/>
      <c r="CC1637" s="10"/>
      <c r="CD1637" s="10"/>
      <c r="CE1637" s="10"/>
      <c r="CF1637" s="10"/>
      <c r="CG1637" s="10"/>
      <c r="CH1637" s="10"/>
      <c r="CI1637" s="10"/>
      <c r="CJ1637" s="10"/>
      <c r="CK1637" s="10"/>
      <c r="CL1637" s="10"/>
      <c r="CM1637" s="10"/>
      <c r="CN1637" s="10"/>
      <c r="CO1637" s="10"/>
      <c r="CP1637" s="10"/>
      <c r="CQ1637" s="10"/>
      <c r="CR1637" s="10"/>
      <c r="CS1637" s="10"/>
      <c r="CT1637" s="10"/>
      <c r="CU1637" s="10"/>
      <c r="CV1637" s="10"/>
      <c r="CW1637" s="10"/>
      <c r="CX1637" s="10"/>
      <c r="CY1637" s="10"/>
      <c r="CZ1637" s="10"/>
      <c r="DA1637" s="10"/>
      <c r="DB1637" s="10"/>
      <c r="DC1637" s="10"/>
      <c r="DD1637" s="10"/>
      <c r="DE1637" s="10"/>
      <c r="DF1637" s="10"/>
      <c r="DG1637" s="10"/>
      <c r="DH1637" s="10"/>
      <c r="DI1637" s="10"/>
      <c r="DJ1637" s="10"/>
      <c r="DK1637" s="10"/>
      <c r="DL1637" s="10"/>
      <c r="DM1637" s="10"/>
      <c r="DN1637" s="10"/>
      <c r="DO1637" s="10"/>
      <c r="DP1637" s="10"/>
      <c r="DQ1637" s="10"/>
      <c r="DR1637" s="10"/>
      <c r="DS1637" s="10"/>
      <c r="DT1637" s="10"/>
      <c r="DU1637" s="10"/>
      <c r="DV1637" s="10"/>
      <c r="DW1637" s="10"/>
      <c r="DX1637" s="10"/>
      <c r="DY1637" s="10"/>
      <c r="DZ1637" s="10"/>
      <c r="EA1637" s="10"/>
      <c r="EB1637" s="10"/>
      <c r="EC1637" s="10"/>
    </row>
    <row r="1638" spans="1:133" s="76" customFormat="1" ht="17" x14ac:dyDescent="0.2">
      <c r="A1638" s="100" t="str">
        <f>CONCATENATE(E1638," ",F1638)</f>
        <v>Equus sp2</v>
      </c>
      <c r="B1638" s="9" t="s">
        <v>305</v>
      </c>
      <c r="C1638" s="69" t="s">
        <v>485</v>
      </c>
      <c r="D1638" s="69" t="s">
        <v>2335</v>
      </c>
      <c r="E1638" s="2" t="s">
        <v>10</v>
      </c>
      <c r="F1638" s="2" t="s">
        <v>455</v>
      </c>
      <c r="G1638" s="9">
        <v>3</v>
      </c>
      <c r="H1638" s="8">
        <v>2352</v>
      </c>
      <c r="I1638" s="9" t="s">
        <v>27</v>
      </c>
      <c r="J1638" s="8" t="s">
        <v>397</v>
      </c>
      <c r="K1638" s="69" t="s">
        <v>175</v>
      </c>
      <c r="L1638" s="175"/>
      <c r="M1638" s="134"/>
      <c r="N1638" s="105"/>
      <c r="O1638" s="105"/>
      <c r="P1638" s="63"/>
      <c r="Q1638" s="69" t="s">
        <v>38</v>
      </c>
      <c r="R1638" s="69" t="s">
        <v>2383</v>
      </c>
      <c r="S1638" s="69"/>
      <c r="T1638" s="63"/>
      <c r="U1638" s="63" t="s">
        <v>13</v>
      </c>
      <c r="V1638" s="63"/>
      <c r="W1638" s="63"/>
      <c r="X1638" s="119">
        <v>36.25</v>
      </c>
      <c r="Y1638" s="119">
        <v>25.66</v>
      </c>
      <c r="Z1638" s="69"/>
      <c r="AA1638" s="179"/>
      <c r="AB1638" s="98"/>
      <c r="AC1638" s="9"/>
      <c r="AD1638" s="9"/>
      <c r="AE1638" s="63"/>
      <c r="AF1638" s="63"/>
      <c r="BK1638" s="84"/>
      <c r="BL1638" s="84"/>
      <c r="BM1638" s="84"/>
      <c r="BN1638" s="84"/>
      <c r="BO1638" s="84"/>
      <c r="BP1638" s="84"/>
      <c r="BQ1638" s="84"/>
      <c r="BR1638" s="84"/>
      <c r="BS1638" s="84"/>
      <c r="BT1638" s="84"/>
      <c r="BU1638" s="84"/>
      <c r="BV1638" s="84"/>
      <c r="BW1638" s="84"/>
      <c r="BX1638" s="84"/>
      <c r="BY1638" s="84"/>
      <c r="BZ1638" s="84"/>
      <c r="CA1638" s="84"/>
      <c r="CB1638" s="84"/>
      <c r="CC1638" s="84"/>
      <c r="CD1638" s="84"/>
      <c r="CE1638" s="84"/>
      <c r="CF1638" s="84"/>
      <c r="CG1638" s="84"/>
      <c r="CH1638" s="84"/>
      <c r="CI1638" s="84"/>
      <c r="CJ1638" s="84"/>
      <c r="CK1638" s="84"/>
      <c r="CL1638" s="84"/>
      <c r="CM1638" s="84"/>
      <c r="CN1638" s="84"/>
      <c r="CO1638" s="84"/>
      <c r="CP1638" s="84"/>
      <c r="CQ1638" s="84"/>
      <c r="CR1638" s="84"/>
      <c r="CS1638" s="84"/>
      <c r="CT1638" s="84"/>
      <c r="CU1638" s="84"/>
      <c r="CV1638" s="84"/>
      <c r="CW1638" s="84"/>
      <c r="CX1638" s="84"/>
      <c r="CY1638" s="84"/>
      <c r="CZ1638" s="84"/>
      <c r="DA1638" s="84"/>
      <c r="DB1638" s="84"/>
      <c r="DC1638" s="84"/>
      <c r="DD1638" s="84"/>
      <c r="DE1638" s="84"/>
      <c r="DF1638" s="84"/>
      <c r="DG1638" s="84"/>
      <c r="DH1638" s="84"/>
      <c r="DI1638" s="84"/>
      <c r="DJ1638" s="84"/>
      <c r="DK1638" s="84"/>
      <c r="DL1638" s="84"/>
      <c r="DM1638" s="84"/>
      <c r="DN1638" s="84"/>
      <c r="DO1638" s="84"/>
      <c r="DP1638" s="84"/>
      <c r="DQ1638" s="84"/>
      <c r="DR1638" s="84"/>
      <c r="DS1638" s="84"/>
      <c r="DT1638" s="84"/>
      <c r="DU1638" s="84"/>
      <c r="DV1638" s="84"/>
      <c r="DW1638" s="84"/>
      <c r="DX1638" s="84"/>
      <c r="DY1638" s="84"/>
      <c r="DZ1638" s="84"/>
      <c r="EA1638" s="197"/>
      <c r="EB1638" s="197"/>
      <c r="EC1638" s="197"/>
    </row>
    <row r="1639" spans="1:133" s="76" customFormat="1" ht="17" x14ac:dyDescent="0.2">
      <c r="A1639" s="100" t="str">
        <f>CONCATENATE(E1639," ",F1639)</f>
        <v>Equus sp2</v>
      </c>
      <c r="B1639" s="9" t="s">
        <v>305</v>
      </c>
      <c r="C1639" s="69" t="s">
        <v>485</v>
      </c>
      <c r="D1639" s="69" t="s">
        <v>2335</v>
      </c>
      <c r="E1639" s="2" t="s">
        <v>10</v>
      </c>
      <c r="F1639" s="2" t="s">
        <v>455</v>
      </c>
      <c r="G1639" s="9">
        <v>3</v>
      </c>
      <c r="H1639" s="8">
        <v>2352</v>
      </c>
      <c r="I1639" s="9" t="s">
        <v>27</v>
      </c>
      <c r="J1639" s="8" t="s">
        <v>397</v>
      </c>
      <c r="K1639" s="69" t="s">
        <v>175</v>
      </c>
      <c r="L1639" s="175"/>
      <c r="M1639" s="134"/>
      <c r="N1639" s="105"/>
      <c r="O1639" s="105"/>
      <c r="P1639" s="63"/>
      <c r="Q1639" s="69" t="s">
        <v>38</v>
      </c>
      <c r="R1639" s="69" t="s">
        <v>2383</v>
      </c>
      <c r="S1639" s="69"/>
      <c r="T1639" s="63"/>
      <c r="U1639" s="63" t="s">
        <v>13</v>
      </c>
      <c r="V1639" s="63"/>
      <c r="W1639" s="63"/>
      <c r="X1639" s="119">
        <v>41.16</v>
      </c>
      <c r="Y1639" s="119">
        <v>27</v>
      </c>
      <c r="Z1639" s="69"/>
      <c r="AA1639" s="179"/>
      <c r="AB1639" s="98"/>
      <c r="AC1639" s="9"/>
      <c r="AD1639" s="9"/>
      <c r="AE1639" s="63"/>
      <c r="AF1639" s="63"/>
      <c r="BK1639" s="10"/>
      <c r="BL1639" s="10"/>
      <c r="BM1639" s="10"/>
      <c r="BN1639" s="10"/>
      <c r="BO1639" s="10"/>
      <c r="BP1639" s="10"/>
      <c r="BQ1639" s="10"/>
      <c r="BR1639" s="10"/>
      <c r="BS1639" s="10"/>
      <c r="BT1639" s="10"/>
      <c r="BU1639" s="10"/>
      <c r="BV1639" s="10"/>
      <c r="BW1639" s="10"/>
      <c r="BX1639" s="10"/>
      <c r="BY1639" s="10"/>
      <c r="BZ1639" s="10"/>
      <c r="CA1639" s="10"/>
      <c r="CB1639" s="10"/>
      <c r="CC1639" s="10"/>
      <c r="CD1639" s="10"/>
      <c r="CE1639" s="10"/>
      <c r="CF1639" s="10"/>
      <c r="CG1639" s="10"/>
      <c r="CH1639" s="10"/>
      <c r="CI1639" s="10"/>
      <c r="CJ1639" s="10"/>
      <c r="CK1639" s="10"/>
      <c r="CL1639" s="10"/>
      <c r="CM1639" s="10"/>
      <c r="CN1639" s="10"/>
      <c r="CO1639" s="10"/>
      <c r="CP1639" s="10"/>
      <c r="CQ1639" s="10"/>
      <c r="CR1639" s="10"/>
      <c r="CS1639" s="10"/>
      <c r="CT1639" s="10"/>
      <c r="CU1639" s="10"/>
      <c r="CV1639" s="10"/>
      <c r="CW1639" s="10"/>
      <c r="CX1639" s="10"/>
      <c r="CY1639" s="10"/>
      <c r="CZ1639" s="10"/>
      <c r="DA1639" s="10"/>
      <c r="DB1639" s="10"/>
      <c r="DC1639" s="10"/>
      <c r="DD1639" s="10"/>
      <c r="DE1639" s="10"/>
      <c r="DF1639" s="10"/>
      <c r="DG1639" s="10"/>
      <c r="DH1639" s="10"/>
      <c r="DI1639" s="10"/>
      <c r="DJ1639" s="10"/>
      <c r="DK1639" s="10"/>
      <c r="DL1639" s="10"/>
      <c r="DM1639" s="10"/>
      <c r="DN1639" s="10"/>
      <c r="DO1639" s="10"/>
      <c r="DP1639" s="10"/>
      <c r="DQ1639" s="10"/>
      <c r="DR1639" s="10"/>
      <c r="DS1639" s="10"/>
      <c r="DT1639" s="10"/>
      <c r="DU1639" s="10"/>
      <c r="DV1639" s="10"/>
      <c r="DW1639" s="10"/>
      <c r="DX1639" s="10"/>
      <c r="DY1639" s="10"/>
      <c r="DZ1639" s="10"/>
      <c r="EA1639" s="197"/>
      <c r="EB1639" s="197"/>
      <c r="EC1639" s="197"/>
    </row>
    <row r="1640" spans="1:133" s="76" customFormat="1" ht="17" x14ac:dyDescent="0.2">
      <c r="A1640" s="100" t="str">
        <f>CONCATENATE(E1640," ",F1640)</f>
        <v>Equus sp2</v>
      </c>
      <c r="B1640" s="9"/>
      <c r="C1640" s="69" t="s">
        <v>485</v>
      </c>
      <c r="D1640" s="69" t="s">
        <v>2335</v>
      </c>
      <c r="E1640" s="2" t="s">
        <v>10</v>
      </c>
      <c r="F1640" s="2" t="s">
        <v>455</v>
      </c>
      <c r="G1640" s="9">
        <v>892</v>
      </c>
      <c r="H1640" s="8">
        <v>457</v>
      </c>
      <c r="I1640" s="9" t="s">
        <v>270</v>
      </c>
      <c r="J1640" s="8" t="s">
        <v>212</v>
      </c>
      <c r="K1640" s="69" t="s">
        <v>175</v>
      </c>
      <c r="L1640" s="175"/>
      <c r="M1640" s="99"/>
      <c r="N1640" s="105"/>
      <c r="O1640" s="105"/>
      <c r="P1640" s="63"/>
      <c r="Q1640" s="69" t="s">
        <v>36</v>
      </c>
      <c r="R1640" s="69" t="s">
        <v>2373</v>
      </c>
      <c r="S1640" s="69"/>
      <c r="T1640" s="63" t="s">
        <v>171</v>
      </c>
      <c r="U1640" s="63" t="s">
        <v>13</v>
      </c>
      <c r="V1640" s="63"/>
      <c r="W1640" s="63"/>
      <c r="X1640" s="119">
        <v>23.6</v>
      </c>
      <c r="Y1640" s="119">
        <v>23.6</v>
      </c>
      <c r="Z1640" s="69"/>
      <c r="AA1640" s="179"/>
      <c r="AB1640" s="98"/>
      <c r="AC1640" s="9"/>
      <c r="AD1640" s="9" t="s">
        <v>334</v>
      </c>
      <c r="AE1640" s="63"/>
      <c r="AF1640" s="63"/>
      <c r="BK1640" s="10"/>
      <c r="BL1640" s="10"/>
      <c r="BM1640" s="10"/>
      <c r="BN1640" s="10"/>
      <c r="BO1640" s="10"/>
      <c r="BP1640" s="10"/>
      <c r="BQ1640" s="10"/>
      <c r="BR1640" s="10"/>
      <c r="BS1640" s="10"/>
      <c r="BT1640" s="10"/>
      <c r="BU1640" s="10"/>
      <c r="BV1640" s="10"/>
      <c r="BW1640" s="10"/>
      <c r="BX1640" s="10"/>
      <c r="BY1640" s="10"/>
      <c r="BZ1640" s="10"/>
      <c r="CA1640" s="10"/>
      <c r="CB1640" s="10"/>
      <c r="CC1640" s="10"/>
      <c r="CD1640" s="10"/>
      <c r="CE1640" s="10"/>
      <c r="CF1640" s="10"/>
      <c r="CG1640" s="10"/>
      <c r="CH1640" s="10"/>
      <c r="CI1640" s="10"/>
      <c r="CJ1640" s="10"/>
      <c r="CK1640" s="10"/>
      <c r="CL1640" s="10"/>
      <c r="CM1640" s="10"/>
      <c r="CN1640" s="10"/>
      <c r="CO1640" s="10"/>
      <c r="CP1640" s="10"/>
      <c r="CQ1640" s="10"/>
      <c r="CR1640" s="10"/>
      <c r="CS1640" s="10"/>
      <c r="CT1640" s="10"/>
      <c r="CU1640" s="10"/>
      <c r="CV1640" s="10"/>
      <c r="CW1640" s="10"/>
      <c r="CX1640" s="10"/>
      <c r="CY1640" s="10"/>
      <c r="CZ1640" s="10"/>
      <c r="DA1640" s="10"/>
      <c r="DB1640" s="10"/>
      <c r="DC1640" s="10"/>
      <c r="DD1640" s="10"/>
      <c r="DE1640" s="10"/>
      <c r="DF1640" s="10"/>
      <c r="DG1640" s="10"/>
      <c r="DH1640" s="10"/>
      <c r="DI1640" s="10"/>
      <c r="DJ1640" s="10"/>
      <c r="DK1640" s="10"/>
      <c r="DL1640" s="10"/>
      <c r="DM1640" s="10"/>
      <c r="DN1640" s="10"/>
      <c r="DO1640" s="10"/>
      <c r="DP1640" s="10"/>
      <c r="DQ1640" s="10"/>
      <c r="DR1640" s="10"/>
      <c r="DS1640" s="10"/>
      <c r="DT1640" s="10"/>
      <c r="DU1640" s="10"/>
      <c r="DV1640" s="10"/>
      <c r="DW1640" s="10"/>
      <c r="DX1640" s="10"/>
      <c r="DY1640" s="10"/>
      <c r="DZ1640" s="10"/>
      <c r="EA1640" s="10"/>
      <c r="EB1640" s="10"/>
      <c r="EC1640" s="10"/>
    </row>
    <row r="1641" spans="1:133" s="76" customFormat="1" ht="17" x14ac:dyDescent="0.2">
      <c r="A1641" s="100" t="str">
        <f>CONCATENATE(E1641," ",F1641)</f>
        <v>Equus sp2</v>
      </c>
      <c r="B1641" s="9"/>
      <c r="C1641" s="69" t="s">
        <v>485</v>
      </c>
      <c r="D1641" s="69" t="s">
        <v>2335</v>
      </c>
      <c r="E1641" s="2" t="s">
        <v>10</v>
      </c>
      <c r="F1641" s="2" t="s">
        <v>455</v>
      </c>
      <c r="G1641" s="9">
        <v>892</v>
      </c>
      <c r="H1641" s="8">
        <v>223</v>
      </c>
      <c r="I1641" s="9" t="s">
        <v>270</v>
      </c>
      <c r="J1641" s="8" t="s">
        <v>212</v>
      </c>
      <c r="K1641" s="69" t="s">
        <v>175</v>
      </c>
      <c r="L1641" s="175"/>
      <c r="M1641" s="99"/>
      <c r="N1641" s="105"/>
      <c r="O1641" s="105"/>
      <c r="P1641" s="63"/>
      <c r="Q1641" s="69" t="s">
        <v>16</v>
      </c>
      <c r="R1641" s="69" t="s">
        <v>2375</v>
      </c>
      <c r="S1641" s="69"/>
      <c r="T1641" s="63" t="s">
        <v>166</v>
      </c>
      <c r="U1641" s="63" t="s">
        <v>13</v>
      </c>
      <c r="V1641" s="63"/>
      <c r="W1641" s="63"/>
      <c r="X1641" s="119">
        <v>32.75</v>
      </c>
      <c r="Y1641" s="119">
        <v>21.19</v>
      </c>
      <c r="Z1641" s="69"/>
      <c r="AA1641" s="179"/>
      <c r="AB1641" s="98"/>
      <c r="AC1641" s="9"/>
      <c r="AD1641" s="9" t="s">
        <v>333</v>
      </c>
      <c r="AE1641" s="63"/>
      <c r="AF1641" s="63"/>
      <c r="BK1641" s="10"/>
      <c r="BL1641" s="10"/>
      <c r="BM1641" s="10"/>
      <c r="BN1641" s="10"/>
      <c r="BO1641" s="10"/>
      <c r="BP1641" s="10"/>
      <c r="BQ1641" s="10"/>
      <c r="BR1641" s="10"/>
      <c r="BS1641" s="10"/>
      <c r="BT1641" s="10"/>
      <c r="BU1641" s="10"/>
      <c r="BV1641" s="10"/>
      <c r="BW1641" s="10"/>
      <c r="BX1641" s="10"/>
      <c r="BY1641" s="10"/>
      <c r="BZ1641" s="10"/>
      <c r="CA1641" s="10"/>
      <c r="CB1641" s="10"/>
      <c r="CC1641" s="10"/>
      <c r="CD1641" s="10"/>
      <c r="CE1641" s="10"/>
      <c r="CF1641" s="10"/>
      <c r="CG1641" s="10"/>
      <c r="CH1641" s="10"/>
      <c r="CI1641" s="10"/>
      <c r="CJ1641" s="10"/>
      <c r="CK1641" s="10"/>
      <c r="CL1641" s="10"/>
      <c r="CM1641" s="10"/>
      <c r="CN1641" s="10"/>
      <c r="CO1641" s="10"/>
      <c r="CP1641" s="10"/>
      <c r="CQ1641" s="10"/>
      <c r="CR1641" s="10"/>
      <c r="CS1641" s="10"/>
      <c r="CT1641" s="10"/>
      <c r="CU1641" s="10"/>
      <c r="CV1641" s="10"/>
      <c r="CW1641" s="10"/>
      <c r="CX1641" s="10"/>
      <c r="CY1641" s="10"/>
      <c r="CZ1641" s="10"/>
      <c r="DA1641" s="10"/>
      <c r="DB1641" s="10"/>
      <c r="DC1641" s="10"/>
      <c r="DD1641" s="10"/>
      <c r="DE1641" s="10"/>
      <c r="DF1641" s="10"/>
      <c r="DG1641" s="10"/>
      <c r="DH1641" s="10"/>
      <c r="DI1641" s="10"/>
      <c r="DJ1641" s="10"/>
      <c r="DK1641" s="10"/>
      <c r="DL1641" s="10"/>
      <c r="DM1641" s="10"/>
      <c r="DN1641" s="10"/>
      <c r="DO1641" s="10"/>
      <c r="DP1641" s="10"/>
      <c r="DQ1641" s="10"/>
      <c r="DR1641" s="10"/>
      <c r="DS1641" s="10"/>
      <c r="DT1641" s="10"/>
      <c r="DU1641" s="10"/>
      <c r="DV1641" s="10"/>
      <c r="DW1641" s="10"/>
      <c r="DX1641" s="10"/>
      <c r="DY1641" s="10"/>
      <c r="DZ1641" s="10"/>
      <c r="EA1641" s="10"/>
      <c r="EB1641" s="10"/>
      <c r="EC1641" s="10"/>
    </row>
    <row r="1642" spans="1:133" s="76" customFormat="1" ht="17" x14ac:dyDescent="0.2">
      <c r="A1642" s="100" t="str">
        <f>CONCATENATE(E1642," ",F1642)</f>
        <v>Equus sp2</v>
      </c>
      <c r="B1642" s="9"/>
      <c r="C1642" s="69" t="s">
        <v>485</v>
      </c>
      <c r="D1642" s="69" t="s">
        <v>2335</v>
      </c>
      <c r="E1642" s="2" t="s">
        <v>10</v>
      </c>
      <c r="F1642" s="2" t="s">
        <v>455</v>
      </c>
      <c r="G1642" s="9">
        <v>892</v>
      </c>
      <c r="H1642" s="8">
        <v>223</v>
      </c>
      <c r="I1642" s="9" t="s">
        <v>270</v>
      </c>
      <c r="J1642" s="8" t="s">
        <v>212</v>
      </c>
      <c r="K1642" s="69" t="s">
        <v>175</v>
      </c>
      <c r="L1642" s="175"/>
      <c r="M1642" s="99"/>
      <c r="N1642" s="105"/>
      <c r="O1642" s="105"/>
      <c r="P1642" s="63"/>
      <c r="Q1642" s="69" t="s">
        <v>31</v>
      </c>
      <c r="R1642" s="69" t="s">
        <v>2376</v>
      </c>
      <c r="S1642" s="69"/>
      <c r="T1642" s="63" t="s">
        <v>166</v>
      </c>
      <c r="U1642" s="63" t="s">
        <v>13</v>
      </c>
      <c r="V1642" s="63"/>
      <c r="W1642" s="63"/>
      <c r="X1642" s="119">
        <v>29.31</v>
      </c>
      <c r="Y1642" s="119">
        <v>20.8</v>
      </c>
      <c r="Z1642" s="69"/>
      <c r="AA1642" s="179"/>
      <c r="AB1642" s="98"/>
      <c r="AC1642" s="9"/>
      <c r="AD1642" s="9" t="s">
        <v>333</v>
      </c>
      <c r="AE1642" s="63"/>
      <c r="AF1642" s="63"/>
      <c r="BK1642" s="84"/>
      <c r="BL1642" s="84"/>
      <c r="BM1642" s="84"/>
      <c r="BN1642" s="84"/>
      <c r="BO1642" s="84"/>
      <c r="BP1642" s="84"/>
      <c r="BQ1642" s="84"/>
      <c r="BR1642" s="84"/>
      <c r="BS1642" s="84"/>
      <c r="BT1642" s="84"/>
      <c r="BU1642" s="84"/>
      <c r="BV1642" s="84"/>
      <c r="BW1642" s="84"/>
      <c r="BX1642" s="84"/>
      <c r="BY1642" s="84"/>
      <c r="BZ1642" s="84"/>
      <c r="CA1642" s="84"/>
      <c r="CB1642" s="84"/>
      <c r="CC1642" s="84"/>
      <c r="CD1642" s="84"/>
      <c r="CE1642" s="84"/>
      <c r="CF1642" s="84"/>
      <c r="CG1642" s="84"/>
      <c r="CH1642" s="84"/>
      <c r="CI1642" s="84"/>
      <c r="CJ1642" s="84"/>
      <c r="CK1642" s="84"/>
      <c r="CL1642" s="84"/>
      <c r="CM1642" s="84"/>
      <c r="CN1642" s="84"/>
      <c r="CO1642" s="84"/>
      <c r="CP1642" s="84"/>
      <c r="CQ1642" s="84"/>
      <c r="CR1642" s="84"/>
      <c r="CS1642" s="84"/>
      <c r="CT1642" s="84"/>
      <c r="CU1642" s="84"/>
      <c r="CV1642" s="84"/>
      <c r="CW1642" s="84"/>
      <c r="CX1642" s="84"/>
      <c r="CY1642" s="84"/>
      <c r="CZ1642" s="84"/>
      <c r="DA1642" s="84"/>
      <c r="DB1642" s="84"/>
      <c r="DC1642" s="84"/>
      <c r="DD1642" s="84"/>
      <c r="DE1642" s="84"/>
      <c r="DF1642" s="84"/>
      <c r="DG1642" s="84"/>
      <c r="DH1642" s="84"/>
      <c r="DI1642" s="84"/>
      <c r="DJ1642" s="84"/>
      <c r="DK1642" s="84"/>
      <c r="DL1642" s="84"/>
      <c r="DM1642" s="84"/>
      <c r="DN1642" s="84"/>
      <c r="DO1642" s="84"/>
      <c r="DP1642" s="84"/>
      <c r="DQ1642" s="84"/>
      <c r="DR1642" s="84"/>
      <c r="DS1642" s="84"/>
      <c r="DT1642" s="84"/>
      <c r="DU1642" s="84"/>
      <c r="DV1642" s="84"/>
      <c r="DW1642" s="84"/>
      <c r="DX1642" s="84"/>
      <c r="DY1642" s="84"/>
      <c r="DZ1642" s="84"/>
      <c r="EA1642" s="10"/>
      <c r="EB1642" s="10"/>
      <c r="EC1642" s="10"/>
    </row>
    <row r="1643" spans="1:133" s="76" customFormat="1" ht="17" x14ac:dyDescent="0.2">
      <c r="A1643" s="100" t="str">
        <f>CONCATENATE(E1643," ",F1643)</f>
        <v>Equus sp2</v>
      </c>
      <c r="B1643" s="9"/>
      <c r="C1643" s="69" t="s">
        <v>485</v>
      </c>
      <c r="D1643" s="69" t="s">
        <v>2335</v>
      </c>
      <c r="E1643" s="2" t="s">
        <v>10</v>
      </c>
      <c r="F1643" s="2" t="s">
        <v>455</v>
      </c>
      <c r="G1643" s="9">
        <v>892</v>
      </c>
      <c r="H1643" s="8">
        <v>223</v>
      </c>
      <c r="I1643" s="9" t="s">
        <v>270</v>
      </c>
      <c r="J1643" s="8" t="s">
        <v>212</v>
      </c>
      <c r="K1643" s="69" t="s">
        <v>175</v>
      </c>
      <c r="L1643" s="175"/>
      <c r="M1643" s="99"/>
      <c r="N1643" s="105"/>
      <c r="O1643" s="105"/>
      <c r="P1643" s="63"/>
      <c r="Q1643" s="69" t="s">
        <v>24</v>
      </c>
      <c r="R1643" s="69" t="s">
        <v>2378</v>
      </c>
      <c r="S1643" s="69"/>
      <c r="T1643" s="63" t="s">
        <v>166</v>
      </c>
      <c r="U1643" s="63" t="s">
        <v>13</v>
      </c>
      <c r="V1643" s="63"/>
      <c r="W1643" s="63"/>
      <c r="X1643" s="119">
        <v>37.9</v>
      </c>
      <c r="Y1643" s="119">
        <v>18.72</v>
      </c>
      <c r="Z1643" s="69"/>
      <c r="AA1643" s="179"/>
      <c r="AB1643" s="98"/>
      <c r="AC1643" s="9"/>
      <c r="AD1643" s="9" t="s">
        <v>333</v>
      </c>
      <c r="AE1643" s="63"/>
      <c r="AF1643" s="63"/>
      <c r="BK1643" s="84"/>
      <c r="BL1643" s="84"/>
      <c r="BM1643" s="84"/>
      <c r="BN1643" s="84"/>
      <c r="BO1643" s="84"/>
      <c r="BP1643" s="84"/>
      <c r="BQ1643" s="84"/>
      <c r="BR1643" s="84"/>
      <c r="BS1643" s="84"/>
      <c r="BT1643" s="84"/>
      <c r="BU1643" s="84"/>
      <c r="BV1643" s="84"/>
      <c r="BW1643" s="84"/>
      <c r="BX1643" s="84"/>
      <c r="BY1643" s="84"/>
      <c r="BZ1643" s="84"/>
      <c r="CA1643" s="84"/>
      <c r="CB1643" s="84"/>
      <c r="CC1643" s="84"/>
      <c r="CD1643" s="84"/>
      <c r="CE1643" s="84"/>
      <c r="CF1643" s="84"/>
      <c r="CG1643" s="84"/>
      <c r="CH1643" s="84"/>
      <c r="CI1643" s="84"/>
      <c r="CJ1643" s="84"/>
      <c r="CK1643" s="84"/>
      <c r="CL1643" s="84"/>
      <c r="CM1643" s="84"/>
      <c r="CN1643" s="84"/>
      <c r="CO1643" s="84"/>
      <c r="CP1643" s="84"/>
      <c r="CQ1643" s="84"/>
      <c r="CR1643" s="84"/>
      <c r="CS1643" s="84"/>
      <c r="CT1643" s="84"/>
      <c r="CU1643" s="84"/>
      <c r="CV1643" s="84"/>
      <c r="CW1643" s="84"/>
      <c r="CX1643" s="84"/>
      <c r="CY1643" s="84"/>
      <c r="CZ1643" s="84"/>
      <c r="DA1643" s="84"/>
      <c r="DB1643" s="84"/>
      <c r="DC1643" s="84"/>
      <c r="DD1643" s="84"/>
      <c r="DE1643" s="84"/>
      <c r="DF1643" s="84"/>
      <c r="DG1643" s="84"/>
      <c r="DH1643" s="84"/>
      <c r="DI1643" s="84"/>
      <c r="DJ1643" s="84"/>
      <c r="DK1643" s="84"/>
      <c r="DL1643" s="84"/>
      <c r="DM1643" s="84"/>
      <c r="DN1643" s="84"/>
      <c r="DO1643" s="84"/>
      <c r="DP1643" s="84"/>
      <c r="DQ1643" s="84"/>
      <c r="DR1643" s="84"/>
      <c r="DS1643" s="84"/>
      <c r="DT1643" s="84"/>
      <c r="DU1643" s="84"/>
      <c r="DV1643" s="84"/>
      <c r="DW1643" s="84"/>
      <c r="DX1643" s="84"/>
      <c r="DY1643" s="84"/>
      <c r="DZ1643" s="84"/>
      <c r="EA1643" s="10"/>
      <c r="EB1643" s="10"/>
      <c r="EC1643" s="10"/>
    </row>
    <row r="1644" spans="1:133" s="76" customFormat="1" ht="17" x14ac:dyDescent="0.2">
      <c r="A1644" s="100" t="str">
        <f>CONCATENATE(E1644," ",F1644)</f>
        <v>Equus sp2</v>
      </c>
      <c r="B1644" s="9"/>
      <c r="C1644" s="69" t="s">
        <v>485</v>
      </c>
      <c r="D1644" s="69" t="s">
        <v>2335</v>
      </c>
      <c r="E1644" s="2" t="s">
        <v>10</v>
      </c>
      <c r="F1644" s="2" t="s">
        <v>455</v>
      </c>
      <c r="G1644" s="9">
        <v>892</v>
      </c>
      <c r="H1644" s="8">
        <v>458</v>
      </c>
      <c r="I1644" s="9" t="s">
        <v>270</v>
      </c>
      <c r="J1644" s="8" t="s">
        <v>212</v>
      </c>
      <c r="K1644" s="69" t="s">
        <v>175</v>
      </c>
      <c r="L1644" s="175"/>
      <c r="M1644" s="99"/>
      <c r="N1644" s="105"/>
      <c r="O1644" s="105"/>
      <c r="P1644" s="63"/>
      <c r="Q1644" s="69" t="s">
        <v>183</v>
      </c>
      <c r="R1644" s="69" t="s">
        <v>2378</v>
      </c>
      <c r="S1644" s="69"/>
      <c r="T1644" s="63" t="s">
        <v>171</v>
      </c>
      <c r="U1644" s="63" t="s">
        <v>13</v>
      </c>
      <c r="V1644" s="63"/>
      <c r="W1644" s="63"/>
      <c r="X1644" s="119">
        <v>23.27</v>
      </c>
      <c r="Y1644" s="119">
        <v>21.4</v>
      </c>
      <c r="Z1644" s="69"/>
      <c r="AA1644" s="179"/>
      <c r="AB1644" s="98"/>
      <c r="AC1644" s="9"/>
      <c r="AD1644" s="9"/>
      <c r="AE1644" s="63"/>
      <c r="AF1644" s="63"/>
      <c r="EA1644" s="10"/>
      <c r="EB1644" s="10"/>
      <c r="EC1644" s="10"/>
    </row>
    <row r="1645" spans="1:133" s="76" customFormat="1" ht="17" x14ac:dyDescent="0.2">
      <c r="A1645" s="100" t="str">
        <f>CONCATENATE(E1645," ",F1645)</f>
        <v>Equus sp2</v>
      </c>
      <c r="B1645" s="9"/>
      <c r="C1645" s="69" t="s">
        <v>485</v>
      </c>
      <c r="D1645" s="69" t="s">
        <v>2335</v>
      </c>
      <c r="E1645" s="2" t="s">
        <v>10</v>
      </c>
      <c r="F1645" s="2" t="s">
        <v>455</v>
      </c>
      <c r="G1645" s="9">
        <v>908</v>
      </c>
      <c r="H1645" s="8">
        <v>2295</v>
      </c>
      <c r="I1645" s="9" t="s">
        <v>100</v>
      </c>
      <c r="J1645" s="8" t="s">
        <v>391</v>
      </c>
      <c r="K1645" s="69" t="s">
        <v>175</v>
      </c>
      <c r="L1645" s="175" t="s">
        <v>127</v>
      </c>
      <c r="M1645" s="99"/>
      <c r="N1645" s="105"/>
      <c r="O1645" s="105"/>
      <c r="P1645" s="63"/>
      <c r="Q1645" s="69" t="s">
        <v>206</v>
      </c>
      <c r="R1645" s="69" t="s">
        <v>2371</v>
      </c>
      <c r="S1645" s="69"/>
      <c r="T1645" s="63" t="s">
        <v>166</v>
      </c>
      <c r="U1645" s="63" t="s">
        <v>13</v>
      </c>
      <c r="V1645" s="63"/>
      <c r="W1645" s="63"/>
      <c r="X1645" s="119">
        <v>32.6</v>
      </c>
      <c r="Y1645" s="119">
        <v>20.61</v>
      </c>
      <c r="Z1645" s="69"/>
      <c r="AA1645" s="179"/>
      <c r="AB1645" s="98"/>
      <c r="AC1645" s="9"/>
      <c r="AD1645" s="9" t="s">
        <v>132</v>
      </c>
      <c r="AE1645" s="190"/>
      <c r="AF1645" s="190"/>
      <c r="AG1645" s="197"/>
      <c r="AH1645" s="197"/>
      <c r="AI1645" s="197"/>
      <c r="AJ1645" s="197"/>
      <c r="AK1645" s="197"/>
      <c r="AL1645" s="197"/>
      <c r="AM1645" s="197"/>
      <c r="AN1645" s="197"/>
      <c r="AO1645" s="197"/>
      <c r="AP1645" s="197"/>
      <c r="AQ1645" s="197"/>
      <c r="AR1645" s="197"/>
      <c r="AS1645" s="197"/>
      <c r="AT1645" s="197"/>
      <c r="AU1645" s="197"/>
      <c r="AV1645" s="197"/>
      <c r="AW1645" s="197"/>
      <c r="AX1645" s="197"/>
      <c r="AY1645" s="197"/>
      <c r="AZ1645" s="197"/>
      <c r="BA1645" s="197"/>
      <c r="BB1645" s="197"/>
      <c r="BC1645" s="197"/>
      <c r="BD1645" s="197"/>
      <c r="BE1645" s="197"/>
      <c r="BF1645" s="197"/>
      <c r="BG1645" s="197"/>
      <c r="BH1645" s="197"/>
      <c r="BI1645" s="197"/>
      <c r="BJ1645" s="197"/>
      <c r="BK1645" s="197"/>
      <c r="BL1645" s="197"/>
      <c r="BM1645" s="197"/>
      <c r="BN1645" s="197"/>
      <c r="BO1645" s="197"/>
      <c r="BP1645" s="197"/>
      <c r="BQ1645" s="197"/>
      <c r="BR1645" s="197"/>
      <c r="BS1645" s="197"/>
      <c r="BT1645" s="197"/>
      <c r="BU1645" s="197"/>
      <c r="BV1645" s="197"/>
      <c r="BW1645" s="197"/>
      <c r="BX1645" s="197"/>
      <c r="BY1645" s="197"/>
      <c r="BZ1645" s="197"/>
      <c r="CA1645" s="197"/>
      <c r="CB1645" s="197"/>
      <c r="CC1645" s="197"/>
      <c r="CD1645" s="197"/>
      <c r="CE1645" s="197"/>
      <c r="CF1645" s="197"/>
      <c r="CG1645" s="197"/>
      <c r="CH1645" s="197"/>
      <c r="CI1645" s="197"/>
      <c r="CJ1645" s="197"/>
      <c r="CK1645" s="197"/>
      <c r="CL1645" s="197"/>
      <c r="CM1645" s="197"/>
      <c r="CN1645" s="197"/>
      <c r="CO1645" s="197"/>
      <c r="CP1645" s="197"/>
      <c r="CQ1645" s="197"/>
      <c r="CR1645" s="197"/>
      <c r="CS1645" s="197"/>
      <c r="CT1645" s="197"/>
      <c r="CU1645" s="197"/>
      <c r="CV1645" s="197"/>
      <c r="CW1645" s="197"/>
      <c r="CX1645" s="197"/>
      <c r="CY1645" s="197"/>
      <c r="CZ1645" s="197"/>
      <c r="DA1645" s="197"/>
      <c r="DB1645" s="197"/>
      <c r="DC1645" s="197"/>
      <c r="DD1645" s="197"/>
      <c r="DE1645" s="197"/>
      <c r="DF1645" s="197"/>
      <c r="DG1645" s="197"/>
      <c r="DH1645" s="197"/>
      <c r="DI1645" s="197"/>
      <c r="DJ1645" s="197"/>
      <c r="DK1645" s="197"/>
      <c r="DL1645" s="197"/>
      <c r="DM1645" s="197"/>
      <c r="DN1645" s="197"/>
      <c r="DO1645" s="197"/>
      <c r="DP1645" s="197"/>
      <c r="DQ1645" s="197"/>
      <c r="DR1645" s="197"/>
      <c r="DS1645" s="197"/>
      <c r="DT1645" s="197"/>
      <c r="DU1645" s="197"/>
      <c r="DV1645" s="197"/>
      <c r="DW1645" s="197"/>
      <c r="DX1645" s="197"/>
      <c r="DY1645" s="197"/>
      <c r="DZ1645" s="197"/>
      <c r="EA1645" s="84"/>
      <c r="EB1645" s="84"/>
      <c r="EC1645" s="84"/>
    </row>
    <row r="1646" spans="1:133" s="76" customFormat="1" ht="17" x14ac:dyDescent="0.2">
      <c r="A1646" s="100" t="str">
        <f>CONCATENATE(E1646," ",F1646)</f>
        <v>Equus sp2</v>
      </c>
      <c r="B1646" s="9"/>
      <c r="C1646" s="69" t="s">
        <v>485</v>
      </c>
      <c r="D1646" s="69" t="s">
        <v>2335</v>
      </c>
      <c r="E1646" s="2" t="s">
        <v>10</v>
      </c>
      <c r="F1646" s="2" t="s">
        <v>455</v>
      </c>
      <c r="G1646" s="9">
        <v>908</v>
      </c>
      <c r="H1646" s="8">
        <v>2369</v>
      </c>
      <c r="I1646" s="9" t="s">
        <v>100</v>
      </c>
      <c r="J1646" s="8" t="s">
        <v>391</v>
      </c>
      <c r="K1646" s="69" t="s">
        <v>175</v>
      </c>
      <c r="L1646" s="175" t="s">
        <v>127</v>
      </c>
      <c r="M1646" s="134"/>
      <c r="N1646" s="105"/>
      <c r="O1646" s="105"/>
      <c r="P1646" s="63"/>
      <c r="Q1646" s="69" t="s">
        <v>36</v>
      </c>
      <c r="R1646" s="69" t="s">
        <v>1380</v>
      </c>
      <c r="S1646" s="69"/>
      <c r="T1646" s="63"/>
      <c r="U1646" s="63" t="s">
        <v>13</v>
      </c>
      <c r="V1646" s="63"/>
      <c r="W1646" s="63"/>
      <c r="X1646" s="119">
        <v>32.64</v>
      </c>
      <c r="Y1646" s="119">
        <v>23.1</v>
      </c>
      <c r="Z1646" s="69"/>
      <c r="AA1646" s="179"/>
      <c r="AB1646" s="98"/>
      <c r="AC1646" s="9"/>
      <c r="AD1646" s="9" t="s">
        <v>1772</v>
      </c>
      <c r="AE1646" s="63"/>
      <c r="AF1646" s="63"/>
      <c r="EA1646" s="84"/>
      <c r="EB1646" s="84"/>
      <c r="EC1646" s="84"/>
    </row>
    <row r="1647" spans="1:133" s="76" customFormat="1" ht="17" x14ac:dyDescent="0.2">
      <c r="A1647" s="100" t="str">
        <f>CONCATENATE(E1647," ",F1647)</f>
        <v>Equus sp2</v>
      </c>
      <c r="B1647" s="9"/>
      <c r="C1647" s="69" t="s">
        <v>485</v>
      </c>
      <c r="D1647" s="69" t="s">
        <v>2335</v>
      </c>
      <c r="E1647" s="2" t="s">
        <v>10</v>
      </c>
      <c r="F1647" s="2" t="s">
        <v>455</v>
      </c>
      <c r="G1647" s="9">
        <v>908</v>
      </c>
      <c r="H1647" s="8">
        <v>2372</v>
      </c>
      <c r="I1647" s="9" t="s">
        <v>100</v>
      </c>
      <c r="J1647" s="8" t="s">
        <v>391</v>
      </c>
      <c r="K1647" s="69" t="s">
        <v>175</v>
      </c>
      <c r="L1647" s="175" t="s">
        <v>127</v>
      </c>
      <c r="M1647" s="134"/>
      <c r="N1647" s="105"/>
      <c r="O1647" s="105"/>
      <c r="P1647" s="63"/>
      <c r="Q1647" s="69" t="s">
        <v>36</v>
      </c>
      <c r="R1647" s="69" t="s">
        <v>1380</v>
      </c>
      <c r="S1647" s="69"/>
      <c r="T1647" s="63"/>
      <c r="U1647" s="63" t="s">
        <v>13</v>
      </c>
      <c r="V1647" s="63"/>
      <c r="W1647" s="63"/>
      <c r="X1647" s="119">
        <v>31.31</v>
      </c>
      <c r="Y1647" s="119">
        <v>24</v>
      </c>
      <c r="Z1647" s="69"/>
      <c r="AA1647" s="179"/>
      <c r="AB1647" s="98"/>
      <c r="AC1647" s="9"/>
      <c r="AD1647" s="9" t="s">
        <v>1772</v>
      </c>
      <c r="AE1647" s="190"/>
      <c r="AF1647" s="190"/>
      <c r="AG1647" s="197"/>
      <c r="AH1647" s="197"/>
      <c r="AI1647" s="197"/>
      <c r="AJ1647" s="197"/>
      <c r="AK1647" s="197"/>
      <c r="AL1647" s="197"/>
      <c r="AM1647" s="197"/>
      <c r="AN1647" s="197"/>
      <c r="AO1647" s="197"/>
      <c r="AP1647" s="197"/>
      <c r="AQ1647" s="197"/>
      <c r="AR1647" s="197"/>
      <c r="AS1647" s="197"/>
      <c r="AT1647" s="197"/>
      <c r="AU1647" s="197"/>
      <c r="AV1647" s="197"/>
      <c r="AW1647" s="197"/>
      <c r="AX1647" s="197"/>
      <c r="AY1647" s="197"/>
      <c r="AZ1647" s="197"/>
      <c r="BA1647" s="197"/>
      <c r="BB1647" s="197"/>
      <c r="BC1647" s="197"/>
      <c r="BD1647" s="197"/>
      <c r="BE1647" s="197"/>
      <c r="BF1647" s="197"/>
      <c r="BG1647" s="197"/>
      <c r="BH1647" s="197"/>
      <c r="BI1647" s="197"/>
      <c r="BJ1647" s="197"/>
      <c r="BK1647" s="197"/>
      <c r="BL1647" s="197"/>
      <c r="BM1647" s="197"/>
      <c r="BN1647" s="197"/>
      <c r="BO1647" s="197"/>
      <c r="BP1647" s="197"/>
      <c r="BQ1647" s="197"/>
      <c r="BR1647" s="197"/>
      <c r="BS1647" s="197"/>
      <c r="BT1647" s="197"/>
      <c r="BU1647" s="197"/>
      <c r="BV1647" s="197"/>
      <c r="BW1647" s="197"/>
      <c r="BX1647" s="197"/>
      <c r="BY1647" s="197"/>
      <c r="BZ1647" s="197"/>
      <c r="CA1647" s="197"/>
      <c r="CB1647" s="197"/>
      <c r="CC1647" s="197"/>
      <c r="CD1647" s="197"/>
      <c r="CE1647" s="197"/>
      <c r="CF1647" s="197"/>
      <c r="CG1647" s="197"/>
      <c r="CH1647" s="197"/>
      <c r="CI1647" s="197"/>
      <c r="CJ1647" s="197"/>
      <c r="CK1647" s="197"/>
      <c r="CL1647" s="197"/>
      <c r="CM1647" s="197"/>
      <c r="CN1647" s="197"/>
      <c r="CO1647" s="197"/>
      <c r="CP1647" s="197"/>
      <c r="CQ1647" s="197"/>
      <c r="CR1647" s="197"/>
      <c r="CS1647" s="197"/>
      <c r="CT1647" s="197"/>
      <c r="CU1647" s="197"/>
      <c r="CV1647" s="197"/>
      <c r="CW1647" s="197"/>
      <c r="CX1647" s="197"/>
      <c r="CY1647" s="197"/>
      <c r="CZ1647" s="197"/>
      <c r="DA1647" s="197"/>
      <c r="DB1647" s="197"/>
      <c r="DC1647" s="197"/>
      <c r="DD1647" s="197"/>
      <c r="DE1647" s="197"/>
      <c r="DF1647" s="197"/>
      <c r="DG1647" s="197"/>
      <c r="DH1647" s="197"/>
      <c r="DI1647" s="197"/>
      <c r="DJ1647" s="197"/>
      <c r="DK1647" s="197"/>
      <c r="DL1647" s="197"/>
      <c r="DM1647" s="197"/>
      <c r="DN1647" s="197"/>
      <c r="DO1647" s="197"/>
      <c r="DP1647" s="197"/>
      <c r="DQ1647" s="197"/>
      <c r="DR1647" s="197"/>
      <c r="DS1647" s="197"/>
      <c r="DT1647" s="197"/>
      <c r="DU1647" s="197"/>
      <c r="DV1647" s="197"/>
      <c r="DW1647" s="197"/>
      <c r="DX1647" s="197"/>
      <c r="DY1647" s="197"/>
      <c r="DZ1647" s="197"/>
      <c r="EA1647" s="84"/>
      <c r="EB1647" s="84"/>
      <c r="EC1647" s="84"/>
    </row>
    <row r="1648" spans="1:133" s="76" customFormat="1" ht="17" x14ac:dyDescent="0.2">
      <c r="A1648" s="100" t="str">
        <f>CONCATENATE(E1648," ",F1648)</f>
        <v>Equus sp2</v>
      </c>
      <c r="B1648" s="9"/>
      <c r="C1648" s="69" t="s">
        <v>485</v>
      </c>
      <c r="D1648" s="69" t="s">
        <v>2335</v>
      </c>
      <c r="E1648" s="2" t="s">
        <v>10</v>
      </c>
      <c r="F1648" s="2" t="s">
        <v>455</v>
      </c>
      <c r="G1648" s="9">
        <v>908</v>
      </c>
      <c r="H1648" s="8">
        <v>2319</v>
      </c>
      <c r="I1648" s="9" t="s">
        <v>100</v>
      </c>
      <c r="J1648" s="8" t="s">
        <v>391</v>
      </c>
      <c r="K1648" s="69" t="s">
        <v>175</v>
      </c>
      <c r="L1648" s="175" t="s">
        <v>127</v>
      </c>
      <c r="M1648" s="99"/>
      <c r="N1648" s="105"/>
      <c r="O1648" s="105"/>
      <c r="P1648" s="63"/>
      <c r="Q1648" s="69" t="s">
        <v>382</v>
      </c>
      <c r="R1648" s="69" t="s">
        <v>2395</v>
      </c>
      <c r="S1648" s="69"/>
      <c r="T1648" s="63" t="s">
        <v>166</v>
      </c>
      <c r="U1648" s="63" t="s">
        <v>13</v>
      </c>
      <c r="V1648" s="63"/>
      <c r="W1648" s="63"/>
      <c r="X1648" s="119">
        <v>27</v>
      </c>
      <c r="Y1648" s="119">
        <v>24.2</v>
      </c>
      <c r="Z1648" s="69"/>
      <c r="AA1648" s="179"/>
      <c r="AB1648" s="98"/>
      <c r="AC1648" s="9"/>
      <c r="AD1648" s="9"/>
      <c r="AE1648" s="63"/>
      <c r="AF1648" s="63"/>
      <c r="BK1648" s="10"/>
      <c r="BL1648" s="10"/>
      <c r="BM1648" s="10"/>
      <c r="BN1648" s="10"/>
      <c r="BO1648" s="10"/>
      <c r="BP1648" s="10"/>
      <c r="BQ1648" s="10"/>
      <c r="BR1648" s="10"/>
      <c r="BS1648" s="10"/>
      <c r="BT1648" s="10"/>
      <c r="BU1648" s="10"/>
      <c r="BV1648" s="10"/>
      <c r="BW1648" s="10"/>
      <c r="BX1648" s="10"/>
      <c r="BY1648" s="10"/>
      <c r="BZ1648" s="10"/>
      <c r="CA1648" s="10"/>
      <c r="CB1648" s="10"/>
      <c r="CC1648" s="10"/>
      <c r="CD1648" s="10"/>
      <c r="CE1648" s="10"/>
      <c r="CF1648" s="10"/>
      <c r="CG1648" s="10"/>
      <c r="CH1648" s="10"/>
      <c r="CI1648" s="10"/>
      <c r="CJ1648" s="10"/>
      <c r="CK1648" s="10"/>
      <c r="CL1648" s="10"/>
      <c r="CM1648" s="10"/>
      <c r="CN1648" s="10"/>
      <c r="CO1648" s="10"/>
      <c r="CP1648" s="10"/>
      <c r="CQ1648" s="10"/>
      <c r="CR1648" s="10"/>
      <c r="CS1648" s="10"/>
      <c r="CT1648" s="10"/>
      <c r="CU1648" s="10"/>
      <c r="CV1648" s="10"/>
      <c r="CW1648" s="10"/>
      <c r="CX1648" s="10"/>
      <c r="CY1648" s="10"/>
      <c r="CZ1648" s="10"/>
      <c r="DA1648" s="10"/>
      <c r="DB1648" s="10"/>
      <c r="DC1648" s="10"/>
      <c r="DD1648" s="10"/>
      <c r="DE1648" s="10"/>
      <c r="DF1648" s="10"/>
      <c r="DG1648" s="10"/>
      <c r="DH1648" s="10"/>
      <c r="DI1648" s="10"/>
      <c r="DJ1648" s="10"/>
      <c r="DK1648" s="10"/>
      <c r="DL1648" s="10"/>
      <c r="DM1648" s="10"/>
      <c r="DN1648" s="10"/>
      <c r="DO1648" s="10"/>
      <c r="DP1648" s="10"/>
      <c r="DQ1648" s="10"/>
      <c r="DR1648" s="10"/>
      <c r="DS1648" s="10"/>
      <c r="DT1648" s="10"/>
      <c r="DU1648" s="10"/>
      <c r="DV1648" s="10"/>
      <c r="DW1648" s="10"/>
      <c r="DX1648" s="10"/>
      <c r="DY1648" s="10"/>
      <c r="DZ1648" s="10"/>
      <c r="EA1648" s="84"/>
      <c r="EB1648" s="84"/>
      <c r="EC1648" s="84"/>
    </row>
    <row r="1649" spans="1:133" s="76" customFormat="1" ht="17" x14ac:dyDescent="0.2">
      <c r="A1649" s="100" t="str">
        <f>CONCATENATE(E1649," ",F1649)</f>
        <v>Equus sp2</v>
      </c>
      <c r="B1649" s="9"/>
      <c r="C1649" s="69" t="s">
        <v>485</v>
      </c>
      <c r="D1649" s="69" t="s">
        <v>2335</v>
      </c>
      <c r="E1649" s="2" t="s">
        <v>10</v>
      </c>
      <c r="F1649" s="2" t="s">
        <v>455</v>
      </c>
      <c r="G1649" s="9">
        <v>908</v>
      </c>
      <c r="H1649" s="8">
        <v>2422</v>
      </c>
      <c r="I1649" s="9" t="s">
        <v>100</v>
      </c>
      <c r="J1649" s="8" t="s">
        <v>391</v>
      </c>
      <c r="K1649" s="69" t="s">
        <v>175</v>
      </c>
      <c r="L1649" s="175" t="s">
        <v>127</v>
      </c>
      <c r="M1649" s="134"/>
      <c r="N1649" s="105"/>
      <c r="O1649" s="105"/>
      <c r="P1649" s="63"/>
      <c r="Q1649" s="69" t="s">
        <v>183</v>
      </c>
      <c r="R1649" s="69" t="s">
        <v>2378</v>
      </c>
      <c r="S1649" s="69"/>
      <c r="T1649" s="63" t="s">
        <v>166</v>
      </c>
      <c r="U1649" s="63" t="s">
        <v>13</v>
      </c>
      <c r="V1649" s="63"/>
      <c r="W1649" s="63"/>
      <c r="X1649" s="119">
        <v>23.05</v>
      </c>
      <c r="Y1649" s="119">
        <v>22.02</v>
      </c>
      <c r="Z1649" s="69"/>
      <c r="AA1649" s="179"/>
      <c r="AB1649" s="98"/>
      <c r="AC1649" s="9"/>
      <c r="AD1649" s="9" t="s">
        <v>1771</v>
      </c>
      <c r="AE1649" s="63"/>
      <c r="AF1649" s="63"/>
      <c r="BK1649" s="10"/>
      <c r="BL1649" s="10"/>
      <c r="BM1649" s="10"/>
      <c r="BN1649" s="10"/>
      <c r="BO1649" s="10"/>
      <c r="BP1649" s="10"/>
      <c r="BQ1649" s="10"/>
      <c r="BR1649" s="10"/>
      <c r="BS1649" s="10"/>
      <c r="BT1649" s="10"/>
      <c r="BU1649" s="10"/>
      <c r="BV1649" s="10"/>
      <c r="BW1649" s="10"/>
      <c r="BX1649" s="10"/>
      <c r="BY1649" s="10"/>
      <c r="BZ1649" s="10"/>
      <c r="CA1649" s="10"/>
      <c r="CB1649" s="10"/>
      <c r="CC1649" s="10"/>
      <c r="CD1649" s="10"/>
      <c r="CE1649" s="10"/>
      <c r="CF1649" s="10"/>
      <c r="CG1649" s="10"/>
      <c r="CH1649" s="10"/>
      <c r="CI1649" s="10"/>
      <c r="CJ1649" s="10"/>
      <c r="CK1649" s="10"/>
      <c r="CL1649" s="10"/>
      <c r="CM1649" s="10"/>
      <c r="CN1649" s="10"/>
      <c r="CO1649" s="10"/>
      <c r="CP1649" s="10"/>
      <c r="CQ1649" s="10"/>
      <c r="CR1649" s="10"/>
      <c r="CS1649" s="10"/>
      <c r="CT1649" s="10"/>
      <c r="CU1649" s="10"/>
      <c r="CV1649" s="10"/>
      <c r="CW1649" s="10"/>
      <c r="CX1649" s="84"/>
      <c r="CY1649" s="84"/>
      <c r="CZ1649" s="84"/>
      <c r="DA1649" s="84"/>
      <c r="DB1649" s="84"/>
      <c r="DC1649" s="84"/>
      <c r="DD1649" s="84"/>
      <c r="DE1649" s="84"/>
      <c r="DF1649" s="84"/>
      <c r="DG1649" s="84"/>
      <c r="DH1649" s="84"/>
      <c r="DI1649" s="84"/>
      <c r="DJ1649" s="84"/>
      <c r="DK1649" s="84"/>
      <c r="DL1649" s="84"/>
      <c r="DM1649" s="84"/>
      <c r="DN1649" s="84"/>
      <c r="DO1649" s="84"/>
      <c r="DP1649" s="84"/>
      <c r="DQ1649" s="84"/>
      <c r="DR1649" s="84"/>
      <c r="DS1649" s="84"/>
      <c r="DT1649" s="84"/>
      <c r="DU1649" s="84"/>
      <c r="DV1649" s="84"/>
      <c r="DW1649" s="84"/>
      <c r="DX1649" s="84"/>
      <c r="DY1649" s="84"/>
      <c r="DZ1649" s="84"/>
      <c r="EA1649" s="10"/>
      <c r="EB1649" s="10"/>
      <c r="EC1649" s="10"/>
    </row>
    <row r="1650" spans="1:133" s="76" customFormat="1" ht="17" x14ac:dyDescent="0.2">
      <c r="A1650" s="100" t="str">
        <f>CONCATENATE(E1650," ",F1650)</f>
        <v>Equus sp2</v>
      </c>
      <c r="B1650" s="9"/>
      <c r="C1650" s="69" t="s">
        <v>485</v>
      </c>
      <c r="D1650" s="69" t="s">
        <v>2335</v>
      </c>
      <c r="E1650" s="2" t="s">
        <v>10</v>
      </c>
      <c r="F1650" s="2" t="s">
        <v>455</v>
      </c>
      <c r="G1650" s="9">
        <v>908</v>
      </c>
      <c r="H1650" s="8">
        <v>2436</v>
      </c>
      <c r="I1650" s="9" t="s">
        <v>100</v>
      </c>
      <c r="J1650" s="8" t="s">
        <v>391</v>
      </c>
      <c r="K1650" s="69" t="s">
        <v>175</v>
      </c>
      <c r="L1650" s="175" t="s">
        <v>127</v>
      </c>
      <c r="M1650" s="99"/>
      <c r="N1650" s="105"/>
      <c r="O1650" s="105"/>
      <c r="P1650" s="63"/>
      <c r="Q1650" s="69" t="s">
        <v>183</v>
      </c>
      <c r="R1650" s="69" t="s">
        <v>2378</v>
      </c>
      <c r="S1650" s="69"/>
      <c r="T1650" s="63" t="s">
        <v>166</v>
      </c>
      <c r="U1650" s="63" t="s">
        <v>13</v>
      </c>
      <c r="V1650" s="63"/>
      <c r="W1650" s="63"/>
      <c r="X1650" s="119">
        <v>26.12</v>
      </c>
      <c r="Y1650" s="119">
        <v>21.27</v>
      </c>
      <c r="Z1650" s="69"/>
      <c r="AA1650" s="179"/>
      <c r="AB1650" s="98"/>
      <c r="AC1650" s="9"/>
      <c r="AD1650" s="9"/>
      <c r="AE1650" s="63"/>
      <c r="AF1650" s="63"/>
      <c r="BK1650" s="10"/>
      <c r="BL1650" s="10"/>
      <c r="BM1650" s="10"/>
      <c r="BN1650" s="10"/>
      <c r="BO1650" s="10"/>
      <c r="BP1650" s="10"/>
      <c r="BQ1650" s="10"/>
      <c r="BR1650" s="10"/>
      <c r="BS1650" s="10"/>
      <c r="BT1650" s="10"/>
      <c r="BU1650" s="10"/>
      <c r="BV1650" s="10"/>
      <c r="BW1650" s="10"/>
      <c r="BX1650" s="10"/>
      <c r="BY1650" s="10"/>
      <c r="BZ1650" s="10"/>
      <c r="CA1650" s="10"/>
      <c r="CB1650" s="10"/>
      <c r="CC1650" s="10"/>
      <c r="CD1650" s="10"/>
      <c r="CE1650" s="10"/>
      <c r="CF1650" s="10"/>
      <c r="CG1650" s="10"/>
      <c r="CH1650" s="10"/>
      <c r="CI1650" s="10"/>
      <c r="CJ1650" s="10"/>
      <c r="CK1650" s="10"/>
      <c r="CL1650" s="10"/>
      <c r="CM1650" s="10"/>
      <c r="CN1650" s="10"/>
      <c r="CO1650" s="10"/>
      <c r="CP1650" s="10"/>
      <c r="CQ1650" s="10"/>
      <c r="CR1650" s="10"/>
      <c r="CS1650" s="10"/>
      <c r="CT1650" s="10"/>
      <c r="CU1650" s="10"/>
      <c r="CV1650" s="10"/>
      <c r="CW1650" s="10"/>
      <c r="CX1650" s="10"/>
      <c r="CY1650" s="10"/>
      <c r="CZ1650" s="10"/>
      <c r="DA1650" s="10"/>
      <c r="DB1650" s="10"/>
      <c r="DC1650" s="10"/>
      <c r="DD1650" s="10"/>
      <c r="DE1650" s="10"/>
      <c r="DF1650" s="10"/>
      <c r="DG1650" s="10"/>
      <c r="DH1650" s="10"/>
      <c r="DI1650" s="10"/>
      <c r="DJ1650" s="10"/>
      <c r="DK1650" s="10"/>
      <c r="DL1650" s="10"/>
      <c r="DM1650" s="10"/>
      <c r="DN1650" s="10"/>
      <c r="DO1650" s="10"/>
      <c r="DP1650" s="10"/>
      <c r="DQ1650" s="10"/>
      <c r="DR1650" s="10"/>
      <c r="DS1650" s="10"/>
      <c r="DT1650" s="10"/>
      <c r="DU1650" s="10"/>
      <c r="DV1650" s="10"/>
      <c r="DW1650" s="10"/>
      <c r="DX1650" s="10"/>
      <c r="DY1650" s="10"/>
      <c r="DZ1650" s="10"/>
      <c r="EA1650" s="84"/>
      <c r="EB1650" s="84"/>
      <c r="EC1650" s="84"/>
    </row>
    <row r="1651" spans="1:133" s="76" customFormat="1" ht="17" x14ac:dyDescent="0.2">
      <c r="A1651" s="100" t="str">
        <f>CONCATENATE(E1651," ",F1651)</f>
        <v>Equus sp2</v>
      </c>
      <c r="B1651" s="9"/>
      <c r="C1651" s="69" t="s">
        <v>485</v>
      </c>
      <c r="D1651" s="69" t="s">
        <v>2335</v>
      </c>
      <c r="E1651" s="2" t="s">
        <v>10</v>
      </c>
      <c r="F1651" s="2" t="s">
        <v>455</v>
      </c>
      <c r="G1651" s="9">
        <v>908</v>
      </c>
      <c r="H1651" s="8">
        <v>2297</v>
      </c>
      <c r="I1651" s="9" t="s">
        <v>100</v>
      </c>
      <c r="J1651" s="8" t="s">
        <v>391</v>
      </c>
      <c r="K1651" s="69" t="s">
        <v>175</v>
      </c>
      <c r="L1651" s="175" t="s">
        <v>127</v>
      </c>
      <c r="M1651" s="99"/>
      <c r="N1651" s="105"/>
      <c r="O1651" s="105"/>
      <c r="P1651" s="63"/>
      <c r="Q1651" s="69" t="s">
        <v>209</v>
      </c>
      <c r="R1651" s="69" t="s">
        <v>2386</v>
      </c>
      <c r="S1651" s="69"/>
      <c r="T1651" s="63" t="s">
        <v>166</v>
      </c>
      <c r="U1651" s="63" t="s">
        <v>13</v>
      </c>
      <c r="V1651" s="63"/>
      <c r="W1651" s="63"/>
      <c r="X1651" s="119">
        <v>40.840000000000003</v>
      </c>
      <c r="Y1651" s="119">
        <v>24.23</v>
      </c>
      <c r="Z1651" s="69"/>
      <c r="AA1651" s="179"/>
      <c r="AB1651" s="98"/>
      <c r="AC1651" s="9"/>
      <c r="AD1651" s="9" t="s">
        <v>131</v>
      </c>
      <c r="AE1651" s="63"/>
      <c r="AF1651" s="63"/>
      <c r="BK1651" s="84"/>
      <c r="BL1651" s="84"/>
      <c r="BM1651" s="84"/>
      <c r="BN1651" s="84"/>
      <c r="BO1651" s="84"/>
      <c r="BP1651" s="84"/>
      <c r="BQ1651" s="84"/>
      <c r="BR1651" s="84"/>
      <c r="BS1651" s="84"/>
      <c r="BT1651" s="84"/>
      <c r="BU1651" s="84"/>
      <c r="BV1651" s="84"/>
      <c r="BW1651" s="84"/>
      <c r="BX1651" s="84"/>
      <c r="BY1651" s="84"/>
      <c r="BZ1651" s="84"/>
      <c r="CA1651" s="84"/>
      <c r="CB1651" s="84"/>
      <c r="CC1651" s="84"/>
      <c r="CD1651" s="84"/>
      <c r="CE1651" s="84"/>
      <c r="CF1651" s="84"/>
      <c r="CG1651" s="84"/>
      <c r="CH1651" s="84"/>
      <c r="CI1651" s="84"/>
      <c r="CJ1651" s="84"/>
      <c r="CK1651" s="84"/>
      <c r="CL1651" s="84"/>
      <c r="CM1651" s="84"/>
      <c r="CN1651" s="84"/>
      <c r="CO1651" s="84"/>
      <c r="CP1651" s="84"/>
      <c r="CQ1651" s="84"/>
      <c r="CR1651" s="84"/>
      <c r="CS1651" s="84"/>
      <c r="CT1651" s="84"/>
      <c r="CU1651" s="84"/>
      <c r="CV1651" s="84"/>
      <c r="CW1651" s="84"/>
      <c r="CX1651" s="10"/>
      <c r="CY1651" s="10"/>
      <c r="CZ1651" s="10"/>
      <c r="DA1651" s="10"/>
      <c r="DB1651" s="10"/>
      <c r="DC1651" s="10"/>
      <c r="DD1651" s="10"/>
      <c r="DE1651" s="10"/>
      <c r="DF1651" s="10"/>
      <c r="DG1651" s="10"/>
      <c r="DH1651" s="10"/>
      <c r="DI1651" s="10"/>
      <c r="DJ1651" s="10"/>
      <c r="DK1651" s="10"/>
      <c r="DL1651" s="10"/>
      <c r="DM1651" s="10"/>
      <c r="DN1651" s="10"/>
      <c r="DO1651" s="10"/>
      <c r="DP1651" s="10"/>
      <c r="DQ1651" s="10"/>
      <c r="DR1651" s="10"/>
      <c r="DS1651" s="10"/>
      <c r="DT1651" s="10"/>
      <c r="DU1651" s="10"/>
      <c r="DV1651" s="10"/>
      <c r="DW1651" s="10"/>
      <c r="DX1651" s="10"/>
      <c r="DY1651" s="10"/>
      <c r="DZ1651" s="10"/>
      <c r="EA1651" s="10"/>
      <c r="EB1651" s="10"/>
      <c r="EC1651" s="10"/>
    </row>
    <row r="1652" spans="1:133" s="76" customFormat="1" ht="17" x14ac:dyDescent="0.2">
      <c r="A1652" s="100" t="str">
        <f>CONCATENATE(E1652," ",F1652)</f>
        <v>Equus sp2</v>
      </c>
      <c r="B1652" s="9"/>
      <c r="C1652" s="69" t="s">
        <v>485</v>
      </c>
      <c r="D1652" s="69" t="s">
        <v>2335</v>
      </c>
      <c r="E1652" s="2" t="s">
        <v>10</v>
      </c>
      <c r="F1652" s="2" t="s">
        <v>455</v>
      </c>
      <c r="G1652" s="9">
        <v>933</v>
      </c>
      <c r="H1652" s="8">
        <v>1284</v>
      </c>
      <c r="I1652" s="9" t="s">
        <v>411</v>
      </c>
      <c r="J1652" s="8" t="s">
        <v>412</v>
      </c>
      <c r="K1652" s="69" t="s">
        <v>175</v>
      </c>
      <c r="L1652" s="175"/>
      <c r="M1652" s="134"/>
      <c r="N1652" s="61">
        <v>29.62</v>
      </c>
      <c r="O1652" s="61">
        <v>-98.37</v>
      </c>
      <c r="P1652" s="99">
        <v>126.402078446346</v>
      </c>
      <c r="Q1652" s="69" t="s">
        <v>40</v>
      </c>
      <c r="R1652" s="69" t="s">
        <v>2382</v>
      </c>
      <c r="S1652" s="69"/>
      <c r="T1652" s="63" t="s">
        <v>166</v>
      </c>
      <c r="U1652" s="63" t="s">
        <v>13</v>
      </c>
      <c r="V1652" s="63"/>
      <c r="W1652" s="63"/>
      <c r="X1652" s="119">
        <v>31.01</v>
      </c>
      <c r="Y1652" s="119">
        <v>34.56</v>
      </c>
      <c r="Z1652" s="69"/>
      <c r="AA1652" s="179"/>
      <c r="AB1652" s="98"/>
      <c r="AC1652" s="9"/>
      <c r="AD1652" s="9" t="s">
        <v>291</v>
      </c>
      <c r="AE1652" s="190"/>
      <c r="AF1652" s="190"/>
      <c r="AG1652" s="197"/>
      <c r="AH1652" s="197"/>
      <c r="AI1652" s="197"/>
      <c r="AJ1652" s="197"/>
      <c r="AK1652" s="197"/>
      <c r="AL1652" s="197"/>
      <c r="AM1652" s="197"/>
      <c r="AN1652" s="197"/>
      <c r="AO1652" s="197"/>
      <c r="AP1652" s="197"/>
      <c r="AQ1652" s="197"/>
      <c r="AR1652" s="197"/>
      <c r="AS1652" s="197"/>
      <c r="AT1652" s="197"/>
      <c r="AU1652" s="197"/>
      <c r="AV1652" s="197"/>
      <c r="AW1652" s="197"/>
      <c r="AX1652" s="197"/>
      <c r="AY1652" s="197"/>
      <c r="AZ1652" s="197"/>
      <c r="BA1652" s="197"/>
      <c r="BB1652" s="197"/>
      <c r="BC1652" s="197"/>
      <c r="BD1652" s="197"/>
      <c r="BE1652" s="197"/>
      <c r="BF1652" s="197"/>
      <c r="BG1652" s="197"/>
      <c r="BH1652" s="197"/>
      <c r="BI1652" s="197"/>
      <c r="BJ1652" s="197"/>
      <c r="BK1652" s="197"/>
      <c r="BL1652" s="197"/>
      <c r="BM1652" s="197"/>
      <c r="BN1652" s="197"/>
      <c r="BO1652" s="197"/>
      <c r="BP1652" s="197"/>
      <c r="BQ1652" s="197"/>
      <c r="BR1652" s="197"/>
      <c r="BS1652" s="197"/>
      <c r="BT1652" s="197"/>
      <c r="BU1652" s="197"/>
      <c r="BV1652" s="197"/>
      <c r="BW1652" s="197"/>
      <c r="BX1652" s="197"/>
      <c r="BY1652" s="197"/>
      <c r="BZ1652" s="197"/>
      <c r="CA1652" s="197"/>
      <c r="CB1652" s="197"/>
      <c r="CC1652" s="197"/>
      <c r="CD1652" s="197"/>
      <c r="CE1652" s="197"/>
      <c r="CF1652" s="197"/>
      <c r="CG1652" s="197"/>
      <c r="CH1652" s="197"/>
      <c r="CI1652" s="197"/>
      <c r="CJ1652" s="197"/>
      <c r="CK1652" s="197"/>
      <c r="CL1652" s="197"/>
      <c r="CM1652" s="197"/>
      <c r="CN1652" s="197"/>
      <c r="CO1652" s="197"/>
      <c r="CP1652" s="197"/>
      <c r="CQ1652" s="197"/>
      <c r="CR1652" s="197"/>
      <c r="CS1652" s="197"/>
      <c r="CT1652" s="197"/>
      <c r="CU1652" s="197"/>
      <c r="CV1652" s="197"/>
      <c r="CW1652" s="197"/>
      <c r="CX1652" s="197"/>
      <c r="CY1652" s="197"/>
      <c r="CZ1652" s="197"/>
      <c r="DA1652" s="197"/>
      <c r="DB1652" s="197"/>
      <c r="DC1652" s="197"/>
      <c r="DD1652" s="197"/>
      <c r="DE1652" s="197"/>
      <c r="DF1652" s="197"/>
      <c r="DG1652" s="197"/>
      <c r="DH1652" s="197"/>
      <c r="DI1652" s="197"/>
      <c r="DJ1652" s="197"/>
      <c r="DK1652" s="197"/>
      <c r="DL1652" s="197"/>
      <c r="DM1652" s="197"/>
      <c r="DN1652" s="197"/>
      <c r="DO1652" s="197"/>
      <c r="DP1652" s="197"/>
      <c r="DQ1652" s="197"/>
      <c r="DR1652" s="197"/>
      <c r="DS1652" s="197"/>
      <c r="DT1652" s="197"/>
      <c r="DU1652" s="197"/>
      <c r="DV1652" s="197"/>
      <c r="DW1652" s="197"/>
      <c r="DX1652" s="197"/>
      <c r="DY1652" s="197"/>
      <c r="DZ1652" s="197"/>
      <c r="EA1652" s="10"/>
      <c r="EB1652" s="10"/>
      <c r="EC1652" s="10"/>
    </row>
    <row r="1653" spans="1:133" s="76" customFormat="1" ht="17" x14ac:dyDescent="0.2">
      <c r="A1653" s="100" t="str">
        <f>CONCATENATE(E1653," ",F1653)</f>
        <v>Equus sp2</v>
      </c>
      <c r="B1653" s="9" t="s">
        <v>305</v>
      </c>
      <c r="C1653" s="69" t="s">
        <v>485</v>
      </c>
      <c r="D1653" s="69" t="s">
        <v>2335</v>
      </c>
      <c r="E1653" s="2" t="s">
        <v>10</v>
      </c>
      <c r="F1653" s="2" t="s">
        <v>455</v>
      </c>
      <c r="G1653" s="9">
        <v>2271</v>
      </c>
      <c r="H1653" s="8">
        <v>-999</v>
      </c>
      <c r="I1653" s="9" t="s">
        <v>1205</v>
      </c>
      <c r="J1653" s="8" t="s">
        <v>396</v>
      </c>
      <c r="K1653" s="69" t="s">
        <v>175</v>
      </c>
      <c r="L1653" s="175"/>
      <c r="M1653" s="134"/>
      <c r="N1653" s="105"/>
      <c r="O1653" s="105"/>
      <c r="P1653" s="63"/>
      <c r="Q1653" s="69" t="s">
        <v>40</v>
      </c>
      <c r="R1653" s="69" t="s">
        <v>2382</v>
      </c>
      <c r="S1653" s="69"/>
      <c r="T1653" s="63"/>
      <c r="U1653" s="63" t="s">
        <v>13</v>
      </c>
      <c r="V1653" s="63"/>
      <c r="W1653" s="63"/>
      <c r="X1653" s="119">
        <v>29.4</v>
      </c>
      <c r="Y1653" s="119">
        <v>32.65</v>
      </c>
      <c r="Z1653" s="69"/>
      <c r="AA1653" s="179"/>
      <c r="AB1653" s="98"/>
      <c r="AC1653" s="9"/>
      <c r="AD1653" s="9" t="s">
        <v>97</v>
      </c>
      <c r="AE1653" s="63"/>
      <c r="AF1653" s="63"/>
      <c r="BK1653" s="10"/>
      <c r="BL1653" s="10"/>
      <c r="BM1653" s="10"/>
      <c r="BN1653" s="10"/>
      <c r="BO1653" s="10"/>
      <c r="BP1653" s="10"/>
      <c r="BQ1653" s="10"/>
      <c r="BR1653" s="10"/>
      <c r="BS1653" s="10"/>
      <c r="BT1653" s="10"/>
      <c r="BU1653" s="10"/>
      <c r="BV1653" s="10"/>
      <c r="BW1653" s="10"/>
      <c r="BX1653" s="10"/>
      <c r="BY1653" s="10"/>
      <c r="BZ1653" s="10"/>
      <c r="CA1653" s="10"/>
      <c r="CB1653" s="10"/>
      <c r="CC1653" s="10"/>
      <c r="CD1653" s="10"/>
      <c r="CE1653" s="10"/>
      <c r="CF1653" s="10"/>
      <c r="CG1653" s="10"/>
      <c r="CH1653" s="10"/>
      <c r="CI1653" s="10"/>
      <c r="CJ1653" s="10"/>
      <c r="CK1653" s="10"/>
      <c r="CL1653" s="10"/>
      <c r="CM1653" s="10"/>
      <c r="CN1653" s="10"/>
      <c r="CO1653" s="10"/>
      <c r="CP1653" s="10"/>
      <c r="CQ1653" s="10"/>
      <c r="CR1653" s="10"/>
      <c r="CS1653" s="10"/>
      <c r="CT1653" s="10"/>
      <c r="CU1653" s="10"/>
      <c r="CV1653" s="10"/>
      <c r="CW1653" s="10"/>
      <c r="CX1653" s="10"/>
      <c r="CY1653" s="10"/>
      <c r="CZ1653" s="10"/>
      <c r="DA1653" s="10"/>
      <c r="DB1653" s="10"/>
      <c r="DC1653" s="10"/>
      <c r="DD1653" s="10"/>
      <c r="DE1653" s="10"/>
      <c r="DF1653" s="10"/>
      <c r="DG1653" s="10"/>
      <c r="DH1653" s="10"/>
      <c r="DI1653" s="10"/>
      <c r="DJ1653" s="10"/>
      <c r="DK1653" s="10"/>
      <c r="DL1653" s="10"/>
      <c r="DM1653" s="10"/>
      <c r="DN1653" s="10"/>
      <c r="DO1653" s="10"/>
      <c r="DP1653" s="10"/>
      <c r="DQ1653" s="10"/>
      <c r="DR1653" s="10"/>
      <c r="DS1653" s="10"/>
      <c r="DT1653" s="10"/>
      <c r="DU1653" s="10"/>
      <c r="DV1653" s="10"/>
      <c r="DW1653" s="10"/>
      <c r="DX1653" s="10"/>
      <c r="DY1653" s="10"/>
      <c r="DZ1653" s="10"/>
      <c r="EA1653" s="10"/>
      <c r="EB1653" s="10"/>
      <c r="EC1653" s="10"/>
    </row>
    <row r="1654" spans="1:133" s="76" customFormat="1" ht="17" x14ac:dyDescent="0.2">
      <c r="A1654" s="100" t="str">
        <f>CONCATENATE(E1654," ",F1654)</f>
        <v>Equus sp2</v>
      </c>
      <c r="B1654" s="9" t="s">
        <v>305</v>
      </c>
      <c r="C1654" s="69" t="s">
        <v>485</v>
      </c>
      <c r="D1654" s="69" t="s">
        <v>2335</v>
      </c>
      <c r="E1654" s="2" t="s">
        <v>10</v>
      </c>
      <c r="F1654" s="2" t="s">
        <v>455</v>
      </c>
      <c r="G1654" s="9">
        <v>2271</v>
      </c>
      <c r="H1654" s="8">
        <v>-999</v>
      </c>
      <c r="I1654" s="9" t="s">
        <v>1205</v>
      </c>
      <c r="J1654" s="8" t="s">
        <v>396</v>
      </c>
      <c r="K1654" s="69" t="s">
        <v>175</v>
      </c>
      <c r="L1654" s="175"/>
      <c r="M1654" s="134"/>
      <c r="N1654" s="105"/>
      <c r="O1654" s="105"/>
      <c r="P1654" s="63"/>
      <c r="Q1654" s="69" t="s">
        <v>40</v>
      </c>
      <c r="R1654" s="69" t="s">
        <v>2382</v>
      </c>
      <c r="S1654" s="69"/>
      <c r="T1654" s="63"/>
      <c r="U1654" s="63" t="s">
        <v>13</v>
      </c>
      <c r="V1654" s="63"/>
      <c r="W1654" s="63"/>
      <c r="X1654" s="119">
        <v>30.43</v>
      </c>
      <c r="Y1654" s="119">
        <v>30.06</v>
      </c>
      <c r="Z1654" s="69"/>
      <c r="AA1654" s="179"/>
      <c r="AB1654" s="98"/>
      <c r="AC1654" s="9"/>
      <c r="AD1654" s="9" t="s">
        <v>97</v>
      </c>
      <c r="AE1654" s="63"/>
      <c r="AF1654" s="63"/>
      <c r="BK1654" s="10"/>
      <c r="BL1654" s="10"/>
      <c r="BM1654" s="10"/>
      <c r="BN1654" s="10"/>
      <c r="BO1654" s="10"/>
      <c r="BP1654" s="10"/>
      <c r="BQ1654" s="10"/>
      <c r="BR1654" s="10"/>
      <c r="BS1654" s="10"/>
      <c r="BT1654" s="10"/>
      <c r="BU1654" s="10"/>
      <c r="BV1654" s="10"/>
      <c r="BW1654" s="10"/>
      <c r="BX1654" s="10"/>
      <c r="BY1654" s="10"/>
      <c r="BZ1654" s="10"/>
      <c r="CA1654" s="10"/>
      <c r="CB1654" s="10"/>
      <c r="CC1654" s="10"/>
      <c r="CD1654" s="10"/>
      <c r="CE1654" s="10"/>
      <c r="CF1654" s="10"/>
      <c r="CG1654" s="10"/>
      <c r="CH1654" s="10"/>
      <c r="CI1654" s="10"/>
      <c r="CJ1654" s="10"/>
      <c r="CK1654" s="10"/>
      <c r="CL1654" s="10"/>
      <c r="CM1654" s="10"/>
      <c r="CN1654" s="10"/>
      <c r="CO1654" s="10"/>
      <c r="CP1654" s="10"/>
      <c r="CQ1654" s="10"/>
      <c r="CR1654" s="10"/>
      <c r="CS1654" s="10"/>
      <c r="CT1654" s="10"/>
      <c r="CU1654" s="10"/>
      <c r="CV1654" s="10"/>
      <c r="CW1654" s="10"/>
      <c r="CX1654" s="10"/>
      <c r="CY1654" s="10"/>
      <c r="CZ1654" s="10"/>
      <c r="DA1654" s="10"/>
      <c r="DB1654" s="10"/>
      <c r="DC1654" s="10"/>
      <c r="DD1654" s="10"/>
      <c r="DE1654" s="10"/>
      <c r="DF1654" s="10"/>
      <c r="DG1654" s="10"/>
      <c r="DH1654" s="10"/>
      <c r="DI1654" s="10"/>
      <c r="DJ1654" s="10"/>
      <c r="DK1654" s="10"/>
      <c r="DL1654" s="10"/>
      <c r="DM1654" s="10"/>
      <c r="DN1654" s="10"/>
      <c r="DO1654" s="10"/>
      <c r="DP1654" s="10"/>
      <c r="DQ1654" s="10"/>
      <c r="DR1654" s="10"/>
      <c r="DS1654" s="10"/>
      <c r="DT1654" s="10"/>
      <c r="DU1654" s="10"/>
      <c r="DV1654" s="10"/>
      <c r="DW1654" s="10"/>
      <c r="DX1654" s="10"/>
      <c r="DY1654" s="10"/>
      <c r="DZ1654" s="10"/>
      <c r="EA1654" s="10"/>
      <c r="EB1654" s="10"/>
      <c r="EC1654" s="10"/>
    </row>
    <row r="1655" spans="1:133" s="76" customFormat="1" ht="17" x14ac:dyDescent="0.2">
      <c r="A1655" s="100" t="str">
        <f>CONCATENATE(E1655," ",F1655)</f>
        <v>Equus sp2</v>
      </c>
      <c r="B1655" s="9" t="s">
        <v>305</v>
      </c>
      <c r="C1655" s="69" t="s">
        <v>485</v>
      </c>
      <c r="D1655" s="69" t="s">
        <v>2335</v>
      </c>
      <c r="E1655" s="2" t="s">
        <v>10</v>
      </c>
      <c r="F1655" s="2" t="s">
        <v>455</v>
      </c>
      <c r="G1655" s="9">
        <v>2384</v>
      </c>
      <c r="H1655" s="8"/>
      <c r="I1655" s="9" t="s">
        <v>1205</v>
      </c>
      <c r="J1655" s="8" t="s">
        <v>396</v>
      </c>
      <c r="K1655" s="69" t="s">
        <v>175</v>
      </c>
      <c r="L1655" s="175"/>
      <c r="M1655" s="134"/>
      <c r="N1655" s="105"/>
      <c r="O1655" s="105"/>
      <c r="P1655" s="63"/>
      <c r="Q1655" s="69" t="s">
        <v>154</v>
      </c>
      <c r="R1655" s="69" t="s">
        <v>2375</v>
      </c>
      <c r="S1655" s="69"/>
      <c r="T1655" s="63" t="s">
        <v>166</v>
      </c>
      <c r="U1655" s="63" t="s">
        <v>13</v>
      </c>
      <c r="V1655" s="63"/>
      <c r="W1655" s="63"/>
      <c r="X1655" s="119">
        <v>27.44</v>
      </c>
      <c r="Y1655" s="119">
        <v>29.82</v>
      </c>
      <c r="Z1655" s="69"/>
      <c r="AA1655" s="179"/>
      <c r="AB1655" s="98"/>
      <c r="AC1655" s="9"/>
      <c r="AD1655" s="9"/>
      <c r="AE1655" s="63"/>
      <c r="AF1655" s="63"/>
      <c r="EA1655" s="10"/>
      <c r="EB1655" s="10"/>
      <c r="EC1655" s="10"/>
    </row>
    <row r="1656" spans="1:133" s="76" customFormat="1" ht="17" x14ac:dyDescent="0.2">
      <c r="A1656" s="100" t="str">
        <f>CONCATENATE(E1656," ",F1656)</f>
        <v>Equus sp2</v>
      </c>
      <c r="B1656" s="9" t="s">
        <v>305</v>
      </c>
      <c r="C1656" s="69" t="s">
        <v>485</v>
      </c>
      <c r="D1656" s="69" t="s">
        <v>2335</v>
      </c>
      <c r="E1656" s="2" t="s">
        <v>10</v>
      </c>
      <c r="F1656" s="2" t="s">
        <v>455</v>
      </c>
      <c r="G1656" s="9">
        <v>2384</v>
      </c>
      <c r="H1656" s="8"/>
      <c r="I1656" s="9" t="s">
        <v>1205</v>
      </c>
      <c r="J1656" s="8" t="s">
        <v>396</v>
      </c>
      <c r="K1656" s="69" t="s">
        <v>175</v>
      </c>
      <c r="L1656" s="175"/>
      <c r="M1656" s="134"/>
      <c r="N1656" s="105"/>
      <c r="O1656" s="105"/>
      <c r="P1656" s="63"/>
      <c r="Q1656" s="69" t="s">
        <v>211</v>
      </c>
      <c r="R1656" s="69" t="s">
        <v>2376</v>
      </c>
      <c r="S1656" s="69"/>
      <c r="T1656" s="63" t="s">
        <v>166</v>
      </c>
      <c r="U1656" s="63" t="s">
        <v>13</v>
      </c>
      <c r="V1656" s="63"/>
      <c r="W1656" s="63"/>
      <c r="X1656" s="119">
        <v>29</v>
      </c>
      <c r="Y1656" s="119">
        <v>28.84</v>
      </c>
      <c r="Z1656" s="69"/>
      <c r="AA1656" s="179"/>
      <c r="AB1656" s="98"/>
      <c r="AC1656" s="9"/>
      <c r="AD1656" s="9"/>
      <c r="AE1656" s="63"/>
      <c r="AF1656" s="63"/>
      <c r="EA1656" s="10"/>
      <c r="EB1656" s="10"/>
      <c r="EC1656" s="10"/>
    </row>
    <row r="1657" spans="1:133" s="76" customFormat="1" ht="17" x14ac:dyDescent="0.2">
      <c r="A1657" s="100" t="str">
        <f>CONCATENATE(E1657," ",F1657)</f>
        <v>Equus sp2</v>
      </c>
      <c r="B1657" s="9" t="s">
        <v>305</v>
      </c>
      <c r="C1657" s="69" t="s">
        <v>485</v>
      </c>
      <c r="D1657" s="69" t="s">
        <v>2335</v>
      </c>
      <c r="E1657" s="2" t="s">
        <v>10</v>
      </c>
      <c r="F1657" s="2" t="s">
        <v>455</v>
      </c>
      <c r="G1657" s="9">
        <v>2384</v>
      </c>
      <c r="H1657" s="8"/>
      <c r="I1657" s="9" t="s">
        <v>1205</v>
      </c>
      <c r="J1657" s="8" t="s">
        <v>396</v>
      </c>
      <c r="K1657" s="69" t="s">
        <v>175</v>
      </c>
      <c r="L1657" s="175"/>
      <c r="M1657" s="134"/>
      <c r="N1657" s="105"/>
      <c r="O1657" s="105"/>
      <c r="P1657" s="63"/>
      <c r="Q1657" s="69" t="s">
        <v>210</v>
      </c>
      <c r="R1657" s="69" t="s">
        <v>2387</v>
      </c>
      <c r="S1657" s="69"/>
      <c r="T1657" s="63" t="s">
        <v>166</v>
      </c>
      <c r="U1657" s="63" t="s">
        <v>13</v>
      </c>
      <c r="V1657" s="63"/>
      <c r="W1657" s="63"/>
      <c r="X1657" s="119">
        <v>25.14</v>
      </c>
      <c r="Y1657" s="119">
        <v>27.04</v>
      </c>
      <c r="Z1657" s="69"/>
      <c r="AA1657" s="179"/>
      <c r="AB1657" s="98"/>
      <c r="AC1657" s="9"/>
      <c r="AD1657" s="9"/>
      <c r="AE1657" s="63"/>
      <c r="AF1657" s="63"/>
      <c r="EA1657" s="10"/>
      <c r="EB1657" s="10"/>
      <c r="EC1657" s="10"/>
    </row>
    <row r="1658" spans="1:133" s="76" customFormat="1" ht="17" x14ac:dyDescent="0.2">
      <c r="A1658" s="100" t="str">
        <f>CONCATENATE(E1658," ",F1658)</f>
        <v>Equus sp2</v>
      </c>
      <c r="B1658" s="9" t="s">
        <v>305</v>
      </c>
      <c r="C1658" s="69" t="s">
        <v>485</v>
      </c>
      <c r="D1658" s="69" t="s">
        <v>2335</v>
      </c>
      <c r="E1658" s="2" t="s">
        <v>10</v>
      </c>
      <c r="F1658" s="2" t="s">
        <v>455</v>
      </c>
      <c r="G1658" s="9">
        <v>2384</v>
      </c>
      <c r="H1658" s="8"/>
      <c r="I1658" s="9" t="s">
        <v>1205</v>
      </c>
      <c r="J1658" s="8" t="s">
        <v>396</v>
      </c>
      <c r="K1658" s="69" t="s">
        <v>175</v>
      </c>
      <c r="L1658" s="175"/>
      <c r="M1658" s="134"/>
      <c r="N1658" s="105"/>
      <c r="O1658" s="105"/>
      <c r="P1658" s="63"/>
      <c r="Q1658" s="69" t="s">
        <v>1208</v>
      </c>
      <c r="R1658" s="69" t="s">
        <v>2388</v>
      </c>
      <c r="S1658" s="69"/>
      <c r="T1658" s="63" t="s">
        <v>166</v>
      </c>
      <c r="U1658" s="63" t="s">
        <v>13</v>
      </c>
      <c r="V1658" s="63"/>
      <c r="W1658" s="63"/>
      <c r="X1658" s="119">
        <v>26.24</v>
      </c>
      <c r="Y1658" s="119">
        <v>27.36</v>
      </c>
      <c r="Z1658" s="69"/>
      <c r="AA1658" s="179"/>
      <c r="AB1658" s="98"/>
      <c r="AC1658" s="9"/>
      <c r="AD1658" s="9"/>
      <c r="AE1658" s="63"/>
      <c r="AF1658" s="63"/>
      <c r="EA1658" s="10"/>
      <c r="EB1658" s="10"/>
      <c r="EC1658" s="10"/>
    </row>
    <row r="1659" spans="1:133" s="76" customFormat="1" ht="17" x14ac:dyDescent="0.2">
      <c r="A1659" s="100" t="str">
        <f>CONCATENATE(E1659," ",F1659)</f>
        <v>Equus sp2</v>
      </c>
      <c r="B1659" s="69" t="s">
        <v>1761</v>
      </c>
      <c r="C1659" s="69" t="s">
        <v>485</v>
      </c>
      <c r="D1659" s="69" t="s">
        <v>2335</v>
      </c>
      <c r="E1659" s="106" t="s">
        <v>10</v>
      </c>
      <c r="F1659" s="106" t="s">
        <v>455</v>
      </c>
      <c r="G1659" s="69">
        <v>40279</v>
      </c>
      <c r="H1659" s="8">
        <v>107</v>
      </c>
      <c r="I1659" s="69" t="s">
        <v>1010</v>
      </c>
      <c r="J1659" s="63" t="s">
        <v>630</v>
      </c>
      <c r="K1659" s="69" t="s">
        <v>175</v>
      </c>
      <c r="L1659" s="175"/>
      <c r="M1659" s="134"/>
      <c r="N1659" s="61">
        <v>30.62</v>
      </c>
      <c r="O1659" s="61">
        <v>-98.25</v>
      </c>
      <c r="P1659" s="99">
        <v>135.36553508089301</v>
      </c>
      <c r="Q1659" s="69" t="s">
        <v>184</v>
      </c>
      <c r="R1659" s="69" t="s">
        <v>2373</v>
      </c>
      <c r="S1659" s="69"/>
      <c r="T1659" s="63" t="s">
        <v>166</v>
      </c>
      <c r="U1659" s="63" t="s">
        <v>13</v>
      </c>
      <c r="V1659" s="63"/>
      <c r="W1659" s="63"/>
      <c r="X1659" s="119">
        <v>33.950000000000003</v>
      </c>
      <c r="Y1659" s="119">
        <v>31.28</v>
      </c>
      <c r="Z1659" s="69"/>
      <c r="AA1659" s="179"/>
      <c r="AB1659" s="98"/>
      <c r="AC1659" s="9"/>
      <c r="AD1659" s="9" t="s">
        <v>1762</v>
      </c>
      <c r="AE1659" s="63"/>
      <c r="AF1659" s="63"/>
    </row>
    <row r="1660" spans="1:133" s="76" customFormat="1" ht="51" x14ac:dyDescent="0.2">
      <c r="A1660" s="100" t="str">
        <f>CONCATENATE(E1660," ",F1660)</f>
        <v>Equus sp2</v>
      </c>
      <c r="B1660" s="9" t="s">
        <v>305</v>
      </c>
      <c r="C1660" s="69" t="s">
        <v>485</v>
      </c>
      <c r="D1660" s="69" t="s">
        <v>2335</v>
      </c>
      <c r="E1660" s="2" t="s">
        <v>10</v>
      </c>
      <c r="F1660" s="2" t="s">
        <v>455</v>
      </c>
      <c r="G1660" s="9" t="s">
        <v>1538</v>
      </c>
      <c r="H1660" s="8">
        <v>-999</v>
      </c>
      <c r="I1660" s="9" t="s">
        <v>317</v>
      </c>
      <c r="J1660" s="8" t="s">
        <v>413</v>
      </c>
      <c r="K1660" s="69" t="s">
        <v>175</v>
      </c>
      <c r="L1660" s="175" t="s">
        <v>395</v>
      </c>
      <c r="M1660" s="99"/>
      <c r="N1660" s="105"/>
      <c r="O1660" s="105"/>
      <c r="P1660" s="63"/>
      <c r="Q1660" s="69" t="s">
        <v>36</v>
      </c>
      <c r="R1660" s="69" t="s">
        <v>1380</v>
      </c>
      <c r="S1660" s="69"/>
      <c r="T1660" s="63"/>
      <c r="U1660" s="63" t="s">
        <v>13</v>
      </c>
      <c r="V1660" s="63"/>
      <c r="W1660" s="63"/>
      <c r="X1660" s="119">
        <v>28.05</v>
      </c>
      <c r="Y1660" s="119">
        <v>29.2</v>
      </c>
      <c r="Z1660" s="69"/>
      <c r="AA1660" s="179"/>
      <c r="AB1660" s="98"/>
      <c r="AC1660" s="9"/>
      <c r="AD1660" s="9" t="s">
        <v>1204</v>
      </c>
      <c r="AE1660" s="63"/>
      <c r="AF1660" s="63"/>
    </row>
    <row r="1661" spans="1:133" s="76" customFormat="1" ht="51" x14ac:dyDescent="0.2">
      <c r="A1661" s="100" t="str">
        <f>CONCATENATE(E1661," ",F1661)</f>
        <v>Equus sp2</v>
      </c>
      <c r="B1661" s="9" t="s">
        <v>305</v>
      </c>
      <c r="C1661" s="69" t="s">
        <v>485</v>
      </c>
      <c r="D1661" s="69" t="s">
        <v>2335</v>
      </c>
      <c r="E1661" s="2" t="s">
        <v>10</v>
      </c>
      <c r="F1661" s="2" t="s">
        <v>455</v>
      </c>
      <c r="G1661" s="9" t="s">
        <v>1538</v>
      </c>
      <c r="H1661" s="8">
        <v>-999</v>
      </c>
      <c r="I1661" s="9" t="s">
        <v>317</v>
      </c>
      <c r="J1661" s="8" t="s">
        <v>413</v>
      </c>
      <c r="K1661" s="69" t="s">
        <v>175</v>
      </c>
      <c r="L1661" s="175" t="s">
        <v>395</v>
      </c>
      <c r="M1661" s="99"/>
      <c r="N1661" s="105"/>
      <c r="O1661" s="105"/>
      <c r="P1661" s="63"/>
      <c r="Q1661" s="69" t="s">
        <v>36</v>
      </c>
      <c r="R1661" s="69" t="s">
        <v>1380</v>
      </c>
      <c r="S1661" s="69"/>
      <c r="T1661" s="63"/>
      <c r="U1661" s="63" t="s">
        <v>13</v>
      </c>
      <c r="V1661" s="63"/>
      <c r="W1661" s="63"/>
      <c r="X1661" s="119">
        <v>29.6</v>
      </c>
      <c r="Y1661" s="98">
        <v>31.38</v>
      </c>
      <c r="Z1661" s="69"/>
      <c r="AA1661" s="179"/>
      <c r="AB1661" s="98"/>
      <c r="AC1661" s="9"/>
      <c r="AD1661" s="9" t="s">
        <v>1204</v>
      </c>
      <c r="AE1661" s="63"/>
      <c r="AF1661" s="63"/>
    </row>
    <row r="1662" spans="1:133" s="76" customFormat="1" ht="51" x14ac:dyDescent="0.2">
      <c r="A1662" s="100" t="str">
        <f>CONCATENATE(E1662," ",F1662)</f>
        <v>Equus sp2</v>
      </c>
      <c r="B1662" s="9" t="s">
        <v>305</v>
      </c>
      <c r="C1662" s="69" t="s">
        <v>485</v>
      </c>
      <c r="D1662" s="69" t="s">
        <v>2335</v>
      </c>
      <c r="E1662" s="2" t="s">
        <v>10</v>
      </c>
      <c r="F1662" s="2" t="s">
        <v>455</v>
      </c>
      <c r="G1662" s="9" t="s">
        <v>1538</v>
      </c>
      <c r="H1662" s="8">
        <v>-999</v>
      </c>
      <c r="I1662" s="9" t="s">
        <v>317</v>
      </c>
      <c r="J1662" s="8" t="s">
        <v>413</v>
      </c>
      <c r="K1662" s="69" t="s">
        <v>175</v>
      </c>
      <c r="L1662" s="175" t="s">
        <v>395</v>
      </c>
      <c r="M1662" s="99"/>
      <c r="N1662" s="105"/>
      <c r="O1662" s="105"/>
      <c r="P1662" s="63"/>
      <c r="Q1662" s="69" t="s">
        <v>36</v>
      </c>
      <c r="R1662" s="69" t="s">
        <v>1380</v>
      </c>
      <c r="S1662" s="69"/>
      <c r="T1662" s="63"/>
      <c r="U1662" s="63" t="s">
        <v>13</v>
      </c>
      <c r="V1662" s="63"/>
      <c r="W1662" s="63"/>
      <c r="X1662" s="119">
        <v>26.4</v>
      </c>
      <c r="Y1662" s="119">
        <v>28.22</v>
      </c>
      <c r="Z1662" s="69"/>
      <c r="AA1662" s="179"/>
      <c r="AB1662" s="98"/>
      <c r="AC1662" s="9"/>
      <c r="AD1662" s="9" t="s">
        <v>1204</v>
      </c>
      <c r="AE1662" s="63"/>
      <c r="AF1662" s="63"/>
    </row>
    <row r="1663" spans="1:133" s="76" customFormat="1" ht="51" x14ac:dyDescent="0.2">
      <c r="A1663" s="100" t="str">
        <f>CONCATENATE(E1663," ",F1663)</f>
        <v>Equus sp2</v>
      </c>
      <c r="B1663" s="9" t="s">
        <v>305</v>
      </c>
      <c r="C1663" s="69" t="s">
        <v>485</v>
      </c>
      <c r="D1663" s="69" t="s">
        <v>2335</v>
      </c>
      <c r="E1663" s="2" t="s">
        <v>10</v>
      </c>
      <c r="F1663" s="2" t="s">
        <v>455</v>
      </c>
      <c r="G1663" s="9" t="s">
        <v>1538</v>
      </c>
      <c r="H1663" s="8">
        <v>-999</v>
      </c>
      <c r="I1663" s="9" t="s">
        <v>317</v>
      </c>
      <c r="J1663" s="8" t="s">
        <v>413</v>
      </c>
      <c r="K1663" s="69" t="s">
        <v>175</v>
      </c>
      <c r="L1663" s="175" t="s">
        <v>395</v>
      </c>
      <c r="M1663" s="99"/>
      <c r="N1663" s="105"/>
      <c r="O1663" s="105"/>
      <c r="P1663" s="63"/>
      <c r="Q1663" s="69" t="s">
        <v>36</v>
      </c>
      <c r="R1663" s="69" t="s">
        <v>1380</v>
      </c>
      <c r="S1663" s="69"/>
      <c r="T1663" s="63"/>
      <c r="U1663" s="63" t="s">
        <v>13</v>
      </c>
      <c r="V1663" s="63"/>
      <c r="W1663" s="63"/>
      <c r="X1663" s="119">
        <v>25.6</v>
      </c>
      <c r="Y1663" s="119">
        <v>25.3</v>
      </c>
      <c r="Z1663" s="69"/>
      <c r="AA1663" s="179"/>
      <c r="AB1663" s="98"/>
      <c r="AC1663" s="9"/>
      <c r="AD1663" s="9" t="s">
        <v>1204</v>
      </c>
      <c r="AE1663" s="63"/>
      <c r="AF1663" s="63"/>
    </row>
    <row r="1664" spans="1:133" s="76" customFormat="1" ht="51" x14ac:dyDescent="0.2">
      <c r="A1664" s="100" t="str">
        <f>CONCATENATE(E1664," ",F1664)</f>
        <v>Equus sp2</v>
      </c>
      <c r="B1664" s="9" t="s">
        <v>305</v>
      </c>
      <c r="C1664" s="69" t="s">
        <v>485</v>
      </c>
      <c r="D1664" s="69" t="s">
        <v>2335</v>
      </c>
      <c r="E1664" s="2" t="s">
        <v>10</v>
      </c>
      <c r="F1664" s="2" t="s">
        <v>455</v>
      </c>
      <c r="G1664" s="9" t="s">
        <v>1538</v>
      </c>
      <c r="H1664" s="8">
        <v>-999</v>
      </c>
      <c r="I1664" s="9" t="s">
        <v>317</v>
      </c>
      <c r="J1664" s="8" t="s">
        <v>413</v>
      </c>
      <c r="K1664" s="69" t="s">
        <v>175</v>
      </c>
      <c r="L1664" s="175" t="s">
        <v>395</v>
      </c>
      <c r="M1664" s="99"/>
      <c r="N1664" s="105"/>
      <c r="O1664" s="105"/>
      <c r="P1664" s="63"/>
      <c r="Q1664" s="69" t="s">
        <v>36</v>
      </c>
      <c r="R1664" s="69" t="s">
        <v>1380</v>
      </c>
      <c r="S1664" s="69"/>
      <c r="T1664" s="63"/>
      <c r="U1664" s="63" t="s">
        <v>13</v>
      </c>
      <c r="V1664" s="63"/>
      <c r="W1664" s="63"/>
      <c r="X1664" s="119">
        <v>35.520000000000003</v>
      </c>
      <c r="Y1664" s="119">
        <v>23.78</v>
      </c>
      <c r="Z1664" s="69"/>
      <c r="AA1664" s="179"/>
      <c r="AB1664" s="98"/>
      <c r="AC1664" s="9"/>
      <c r="AD1664" s="9" t="s">
        <v>1204</v>
      </c>
      <c r="AE1664" s="63"/>
      <c r="AF1664" s="63"/>
    </row>
    <row r="1665" spans="1:130" s="76" customFormat="1" ht="51" x14ac:dyDescent="0.2">
      <c r="A1665" s="100" t="str">
        <f>CONCATENATE(E1665," ",F1665)</f>
        <v>Equus sp2</v>
      </c>
      <c r="B1665" s="9" t="s">
        <v>305</v>
      </c>
      <c r="C1665" s="69" t="s">
        <v>485</v>
      </c>
      <c r="D1665" s="69" t="s">
        <v>2335</v>
      </c>
      <c r="E1665" s="2" t="s">
        <v>10</v>
      </c>
      <c r="F1665" s="2" t="s">
        <v>455</v>
      </c>
      <c r="G1665" s="9" t="s">
        <v>1538</v>
      </c>
      <c r="H1665" s="8">
        <v>-999</v>
      </c>
      <c r="I1665" s="9" t="s">
        <v>317</v>
      </c>
      <c r="J1665" s="8" t="s">
        <v>413</v>
      </c>
      <c r="K1665" s="69" t="s">
        <v>175</v>
      </c>
      <c r="L1665" s="175" t="s">
        <v>395</v>
      </c>
      <c r="M1665" s="99"/>
      <c r="N1665" s="105"/>
      <c r="O1665" s="105"/>
      <c r="P1665" s="63"/>
      <c r="Q1665" s="69" t="s">
        <v>36</v>
      </c>
      <c r="R1665" s="69" t="s">
        <v>1380</v>
      </c>
      <c r="S1665" s="69"/>
      <c r="T1665" s="63"/>
      <c r="U1665" s="63" t="s">
        <v>13</v>
      </c>
      <c r="V1665" s="63"/>
      <c r="W1665" s="63"/>
      <c r="X1665" s="119">
        <v>28.25</v>
      </c>
      <c r="Y1665" s="119">
        <v>30.34</v>
      </c>
      <c r="Z1665" s="69"/>
      <c r="AA1665" s="179"/>
      <c r="AB1665" s="98"/>
      <c r="AC1665" s="9"/>
      <c r="AD1665" s="9" t="s">
        <v>1204</v>
      </c>
      <c r="AE1665" s="63"/>
      <c r="AF1665" s="63"/>
      <c r="BK1665" s="10"/>
      <c r="BL1665" s="10"/>
      <c r="BM1665" s="10"/>
      <c r="BN1665" s="10"/>
      <c r="BO1665" s="10"/>
      <c r="BP1665" s="10"/>
      <c r="BQ1665" s="10"/>
      <c r="BR1665" s="10"/>
      <c r="BS1665" s="10"/>
      <c r="BT1665" s="10"/>
      <c r="BU1665" s="10"/>
      <c r="BV1665" s="10"/>
      <c r="BW1665" s="10"/>
      <c r="BX1665" s="10"/>
      <c r="BY1665" s="10"/>
      <c r="BZ1665" s="10"/>
      <c r="CA1665" s="10"/>
      <c r="CB1665" s="10"/>
      <c r="CC1665" s="10"/>
      <c r="CD1665" s="10"/>
      <c r="CE1665" s="10"/>
      <c r="CF1665" s="10"/>
      <c r="CG1665" s="10"/>
      <c r="CH1665" s="10"/>
      <c r="CI1665" s="10"/>
      <c r="CJ1665" s="10"/>
      <c r="CK1665" s="10"/>
      <c r="CL1665" s="10"/>
      <c r="CM1665" s="10"/>
      <c r="CN1665" s="10"/>
      <c r="CO1665" s="10"/>
      <c r="CP1665" s="10"/>
      <c r="CQ1665" s="10"/>
      <c r="CR1665" s="10"/>
      <c r="CS1665" s="10"/>
      <c r="CT1665" s="10"/>
      <c r="CU1665" s="10"/>
      <c r="CV1665" s="10"/>
      <c r="CW1665" s="10"/>
      <c r="CX1665" s="10"/>
      <c r="CY1665" s="10"/>
      <c r="CZ1665" s="10"/>
      <c r="DA1665" s="10"/>
      <c r="DB1665" s="10"/>
      <c r="DC1665" s="10"/>
      <c r="DD1665" s="10"/>
      <c r="DE1665" s="10"/>
      <c r="DF1665" s="10"/>
      <c r="DG1665" s="10"/>
      <c r="DH1665" s="10"/>
      <c r="DI1665" s="10"/>
      <c r="DJ1665" s="10"/>
      <c r="DK1665" s="10"/>
      <c r="DL1665" s="10"/>
      <c r="DM1665" s="10"/>
      <c r="DN1665" s="10"/>
      <c r="DO1665" s="10"/>
      <c r="DP1665" s="10"/>
      <c r="DQ1665" s="10"/>
      <c r="DR1665" s="10"/>
      <c r="DS1665" s="10"/>
      <c r="DT1665" s="10"/>
      <c r="DU1665" s="10"/>
      <c r="DV1665" s="10"/>
      <c r="DW1665" s="10"/>
      <c r="DX1665" s="10"/>
      <c r="DY1665" s="10"/>
      <c r="DZ1665" s="10"/>
    </row>
    <row r="1666" spans="1:130" s="76" customFormat="1" ht="51" x14ac:dyDescent="0.2">
      <c r="A1666" s="100" t="str">
        <f>CONCATENATE(E1666," ",F1666)</f>
        <v>Equus sp2</v>
      </c>
      <c r="B1666" s="9" t="s">
        <v>305</v>
      </c>
      <c r="C1666" s="69" t="s">
        <v>485</v>
      </c>
      <c r="D1666" s="69" t="s">
        <v>2335</v>
      </c>
      <c r="E1666" s="2" t="s">
        <v>10</v>
      </c>
      <c r="F1666" s="2" t="s">
        <v>455</v>
      </c>
      <c r="G1666" s="9" t="s">
        <v>1538</v>
      </c>
      <c r="H1666" s="8">
        <v>-999</v>
      </c>
      <c r="I1666" s="9" t="s">
        <v>317</v>
      </c>
      <c r="J1666" s="8" t="s">
        <v>413</v>
      </c>
      <c r="K1666" s="69" t="s">
        <v>175</v>
      </c>
      <c r="L1666" s="175" t="s">
        <v>395</v>
      </c>
      <c r="M1666" s="99"/>
      <c r="N1666" s="105"/>
      <c r="O1666" s="105"/>
      <c r="P1666" s="63"/>
      <c r="Q1666" s="69" t="s">
        <v>36</v>
      </c>
      <c r="R1666" s="69" t="s">
        <v>1380</v>
      </c>
      <c r="S1666" s="69"/>
      <c r="T1666" s="63"/>
      <c r="U1666" s="63" t="s">
        <v>13</v>
      </c>
      <c r="V1666" s="63"/>
      <c r="W1666" s="63"/>
      <c r="X1666" s="119">
        <v>25.9</v>
      </c>
      <c r="Y1666" s="119">
        <v>24.9</v>
      </c>
      <c r="Z1666" s="69"/>
      <c r="AA1666" s="179"/>
      <c r="AB1666" s="98"/>
      <c r="AC1666" s="9"/>
      <c r="AD1666" s="9" t="s">
        <v>1204</v>
      </c>
      <c r="AE1666" s="63"/>
      <c r="AF1666" s="63"/>
    </row>
    <row r="1667" spans="1:130" s="76" customFormat="1" ht="51" x14ac:dyDescent="0.2">
      <c r="A1667" s="100" t="str">
        <f>CONCATENATE(E1667," ",F1667)</f>
        <v>Equus sp2</v>
      </c>
      <c r="B1667" s="9" t="s">
        <v>305</v>
      </c>
      <c r="C1667" s="69" t="s">
        <v>485</v>
      </c>
      <c r="D1667" s="69" t="s">
        <v>2335</v>
      </c>
      <c r="E1667" s="2" t="s">
        <v>10</v>
      </c>
      <c r="F1667" s="2" t="s">
        <v>455</v>
      </c>
      <c r="G1667" s="9" t="s">
        <v>1538</v>
      </c>
      <c r="H1667" s="8">
        <v>-999</v>
      </c>
      <c r="I1667" s="9" t="s">
        <v>317</v>
      </c>
      <c r="J1667" s="8" t="s">
        <v>413</v>
      </c>
      <c r="K1667" s="69" t="s">
        <v>175</v>
      </c>
      <c r="L1667" s="175" t="s">
        <v>395</v>
      </c>
      <c r="M1667" s="99"/>
      <c r="N1667" s="105"/>
      <c r="O1667" s="105"/>
      <c r="P1667" s="63"/>
      <c r="Q1667" s="69" t="s">
        <v>36</v>
      </c>
      <c r="R1667" s="69" t="s">
        <v>1380</v>
      </c>
      <c r="S1667" s="69"/>
      <c r="T1667" s="63"/>
      <c r="U1667" s="63" t="s">
        <v>13</v>
      </c>
      <c r="V1667" s="63"/>
      <c r="W1667" s="63"/>
      <c r="X1667" s="119">
        <v>32.200000000000003</v>
      </c>
      <c r="Y1667" s="119">
        <v>32.9</v>
      </c>
      <c r="Z1667" s="69"/>
      <c r="AA1667" s="179"/>
      <c r="AB1667" s="98"/>
      <c r="AC1667" s="9"/>
      <c r="AD1667" s="9" t="s">
        <v>1204</v>
      </c>
      <c r="AE1667" s="63"/>
      <c r="AF1667" s="63"/>
    </row>
    <row r="1668" spans="1:130" s="76" customFormat="1" ht="51" x14ac:dyDescent="0.2">
      <c r="A1668" s="100" t="str">
        <f>CONCATENATE(E1668," ",F1668)</f>
        <v>Equus sp2</v>
      </c>
      <c r="B1668" s="9" t="s">
        <v>305</v>
      </c>
      <c r="C1668" s="69" t="s">
        <v>485</v>
      </c>
      <c r="D1668" s="69" t="s">
        <v>2335</v>
      </c>
      <c r="E1668" s="2" t="s">
        <v>10</v>
      </c>
      <c r="F1668" s="2" t="s">
        <v>455</v>
      </c>
      <c r="G1668" s="9" t="s">
        <v>1538</v>
      </c>
      <c r="H1668" s="8">
        <v>-999</v>
      </c>
      <c r="I1668" s="9" t="s">
        <v>317</v>
      </c>
      <c r="J1668" s="8" t="s">
        <v>413</v>
      </c>
      <c r="K1668" s="69" t="s">
        <v>175</v>
      </c>
      <c r="L1668" s="175" t="s">
        <v>395</v>
      </c>
      <c r="M1668" s="99"/>
      <c r="N1668" s="105"/>
      <c r="O1668" s="105"/>
      <c r="P1668" s="63"/>
      <c r="Q1668" s="69" t="s">
        <v>36</v>
      </c>
      <c r="R1668" s="69" t="s">
        <v>1380</v>
      </c>
      <c r="S1668" s="69"/>
      <c r="T1668" s="63"/>
      <c r="U1668" s="63" t="s">
        <v>13</v>
      </c>
      <c r="V1668" s="63"/>
      <c r="W1668" s="63"/>
      <c r="X1668" s="119">
        <v>33.799999999999997</v>
      </c>
      <c r="Y1668" s="119">
        <v>29.37</v>
      </c>
      <c r="Z1668" s="69"/>
      <c r="AA1668" s="179"/>
      <c r="AB1668" s="98"/>
      <c r="AC1668" s="9"/>
      <c r="AD1668" s="9" t="s">
        <v>1204</v>
      </c>
      <c r="AE1668" s="63"/>
      <c r="AF1668" s="63"/>
    </row>
    <row r="1669" spans="1:130" s="76" customFormat="1" ht="51" x14ac:dyDescent="0.2">
      <c r="A1669" s="100" t="str">
        <f>CONCATENATE(E1669," ",F1669)</f>
        <v>Equus sp2</v>
      </c>
      <c r="B1669" s="9" t="s">
        <v>305</v>
      </c>
      <c r="C1669" s="69" t="s">
        <v>485</v>
      </c>
      <c r="D1669" s="69" t="s">
        <v>2335</v>
      </c>
      <c r="E1669" s="2" t="s">
        <v>10</v>
      </c>
      <c r="F1669" s="2" t="s">
        <v>455</v>
      </c>
      <c r="G1669" s="9" t="s">
        <v>1538</v>
      </c>
      <c r="H1669" s="8">
        <v>-999</v>
      </c>
      <c r="I1669" s="9" t="s">
        <v>317</v>
      </c>
      <c r="J1669" s="8" t="s">
        <v>413</v>
      </c>
      <c r="K1669" s="69" t="s">
        <v>175</v>
      </c>
      <c r="L1669" s="175" t="s">
        <v>395</v>
      </c>
      <c r="M1669" s="99"/>
      <c r="N1669" s="105"/>
      <c r="O1669" s="105"/>
      <c r="P1669" s="63"/>
      <c r="Q1669" s="69" t="s">
        <v>36</v>
      </c>
      <c r="R1669" s="69" t="s">
        <v>1380</v>
      </c>
      <c r="S1669" s="69"/>
      <c r="T1669" s="63"/>
      <c r="U1669" s="63" t="s">
        <v>13</v>
      </c>
      <c r="V1669" s="63"/>
      <c r="W1669" s="63"/>
      <c r="X1669" s="119">
        <v>27.85</v>
      </c>
      <c r="Y1669" s="119">
        <v>27.09</v>
      </c>
      <c r="Z1669" s="69"/>
      <c r="AA1669" s="179"/>
      <c r="AB1669" s="98"/>
      <c r="AC1669" s="9"/>
      <c r="AD1669" s="9" t="s">
        <v>1204</v>
      </c>
      <c r="AE1669" s="63"/>
      <c r="AF1669" s="63"/>
    </row>
    <row r="1670" spans="1:130" s="76" customFormat="1" ht="51" x14ac:dyDescent="0.2">
      <c r="A1670" s="100" t="str">
        <f>CONCATENATE(E1670," ",F1670)</f>
        <v>Equus sp2</v>
      </c>
      <c r="B1670" s="69" t="s">
        <v>305</v>
      </c>
      <c r="C1670" s="69" t="s">
        <v>485</v>
      </c>
      <c r="D1670" s="69" t="s">
        <v>2335</v>
      </c>
      <c r="E1670" s="106" t="s">
        <v>10</v>
      </c>
      <c r="F1670" s="106" t="s">
        <v>455</v>
      </c>
      <c r="G1670" s="69" t="s">
        <v>1538</v>
      </c>
      <c r="H1670" s="63">
        <v>-999</v>
      </c>
      <c r="I1670" s="69" t="s">
        <v>317</v>
      </c>
      <c r="J1670" s="63" t="s">
        <v>413</v>
      </c>
      <c r="K1670" s="69" t="s">
        <v>175</v>
      </c>
      <c r="L1670" s="175" t="s">
        <v>395</v>
      </c>
      <c r="M1670" s="99"/>
      <c r="N1670" s="105"/>
      <c r="O1670" s="105"/>
      <c r="P1670" s="63"/>
      <c r="Q1670" s="69" t="s">
        <v>36</v>
      </c>
      <c r="R1670" s="69" t="s">
        <v>1380</v>
      </c>
      <c r="S1670" s="69"/>
      <c r="T1670" s="63"/>
      <c r="U1670" s="63" t="s">
        <v>13</v>
      </c>
      <c r="V1670" s="63"/>
      <c r="W1670" s="63"/>
      <c r="X1670" s="119">
        <v>30.5</v>
      </c>
      <c r="Y1670" s="119">
        <v>32.799999999999997</v>
      </c>
      <c r="Z1670" s="69"/>
      <c r="AA1670" s="180"/>
      <c r="AB1670" s="98"/>
      <c r="AC1670" s="69"/>
      <c r="AD1670" s="69" t="s">
        <v>1204</v>
      </c>
      <c r="AE1670" s="63"/>
      <c r="AF1670" s="63"/>
    </row>
    <row r="1671" spans="1:130" s="76" customFormat="1" ht="51" x14ac:dyDescent="0.2">
      <c r="A1671" s="100" t="str">
        <f>CONCATENATE(E1671," ",F1671)</f>
        <v>Equus sp2</v>
      </c>
      <c r="B1671" s="69" t="s">
        <v>305</v>
      </c>
      <c r="C1671" s="69" t="s">
        <v>485</v>
      </c>
      <c r="D1671" s="69" t="s">
        <v>2335</v>
      </c>
      <c r="E1671" s="106" t="s">
        <v>10</v>
      </c>
      <c r="F1671" s="106" t="s">
        <v>455</v>
      </c>
      <c r="G1671" s="69" t="s">
        <v>1538</v>
      </c>
      <c r="H1671" s="63">
        <v>-999</v>
      </c>
      <c r="I1671" s="69" t="s">
        <v>317</v>
      </c>
      <c r="J1671" s="63" t="s">
        <v>413</v>
      </c>
      <c r="K1671" s="69" t="s">
        <v>175</v>
      </c>
      <c r="L1671" s="175" t="s">
        <v>395</v>
      </c>
      <c r="M1671" s="99"/>
      <c r="N1671" s="105"/>
      <c r="O1671" s="105"/>
      <c r="P1671" s="63"/>
      <c r="Q1671" s="69" t="s">
        <v>36</v>
      </c>
      <c r="R1671" s="69" t="s">
        <v>1380</v>
      </c>
      <c r="S1671" s="69"/>
      <c r="T1671" s="63"/>
      <c r="U1671" s="63" t="s">
        <v>13</v>
      </c>
      <c r="V1671" s="63"/>
      <c r="W1671" s="63"/>
      <c r="X1671" s="119">
        <v>29.03</v>
      </c>
      <c r="Y1671" s="119">
        <v>30.05</v>
      </c>
      <c r="Z1671" s="69"/>
      <c r="AA1671" s="180"/>
      <c r="AB1671" s="98"/>
      <c r="AC1671" s="69"/>
      <c r="AD1671" s="69" t="s">
        <v>1204</v>
      </c>
      <c r="AE1671" s="63"/>
      <c r="AF1671" s="63"/>
    </row>
    <row r="1672" spans="1:130" s="76" customFormat="1" ht="51" x14ac:dyDescent="0.2">
      <c r="A1672" s="100" t="str">
        <f>CONCATENATE(E1672," ",F1672)</f>
        <v>Equus sp2</v>
      </c>
      <c r="B1672" s="69" t="s">
        <v>305</v>
      </c>
      <c r="C1672" s="69" t="s">
        <v>485</v>
      </c>
      <c r="D1672" s="69" t="s">
        <v>2335</v>
      </c>
      <c r="E1672" s="106" t="s">
        <v>10</v>
      </c>
      <c r="F1672" s="106" t="s">
        <v>455</v>
      </c>
      <c r="G1672" s="69" t="s">
        <v>1538</v>
      </c>
      <c r="H1672" s="63">
        <v>-999</v>
      </c>
      <c r="I1672" s="69" t="s">
        <v>317</v>
      </c>
      <c r="J1672" s="63" t="s">
        <v>413</v>
      </c>
      <c r="K1672" s="69" t="s">
        <v>175</v>
      </c>
      <c r="L1672" s="175" t="s">
        <v>395</v>
      </c>
      <c r="M1672" s="99"/>
      <c r="N1672" s="105"/>
      <c r="O1672" s="105"/>
      <c r="P1672" s="63"/>
      <c r="Q1672" s="69" t="s">
        <v>36</v>
      </c>
      <c r="R1672" s="69" t="s">
        <v>1380</v>
      </c>
      <c r="S1672" s="69"/>
      <c r="T1672" s="63"/>
      <c r="U1672" s="63" t="s">
        <v>13</v>
      </c>
      <c r="V1672" s="63"/>
      <c r="W1672" s="63"/>
      <c r="X1672" s="119">
        <v>32</v>
      </c>
      <c r="Y1672" s="119">
        <v>30.9</v>
      </c>
      <c r="Z1672" s="69"/>
      <c r="AA1672" s="180"/>
      <c r="AB1672" s="98"/>
      <c r="AC1672" s="69"/>
      <c r="AD1672" s="69" t="s">
        <v>1204</v>
      </c>
      <c r="AE1672" s="63"/>
      <c r="AF1672" s="63"/>
    </row>
    <row r="1673" spans="1:130" s="76" customFormat="1" ht="51" x14ac:dyDescent="0.2">
      <c r="A1673" s="100" t="str">
        <f>CONCATENATE(E1673," ",F1673)</f>
        <v>Equus sp2</v>
      </c>
      <c r="B1673" s="69" t="s">
        <v>305</v>
      </c>
      <c r="C1673" s="69" t="s">
        <v>485</v>
      </c>
      <c r="D1673" s="69" t="s">
        <v>2335</v>
      </c>
      <c r="E1673" s="106" t="s">
        <v>10</v>
      </c>
      <c r="F1673" s="106" t="s">
        <v>455</v>
      </c>
      <c r="G1673" s="69" t="s">
        <v>1538</v>
      </c>
      <c r="H1673" s="63">
        <v>-999</v>
      </c>
      <c r="I1673" s="69" t="s">
        <v>317</v>
      </c>
      <c r="J1673" s="63" t="s">
        <v>413</v>
      </c>
      <c r="K1673" s="69" t="s">
        <v>175</v>
      </c>
      <c r="L1673" s="175" t="s">
        <v>395</v>
      </c>
      <c r="M1673" s="99"/>
      <c r="N1673" s="105"/>
      <c r="O1673" s="105"/>
      <c r="P1673" s="63"/>
      <c r="Q1673" s="69" t="s">
        <v>36</v>
      </c>
      <c r="R1673" s="69" t="s">
        <v>1380</v>
      </c>
      <c r="S1673" s="69"/>
      <c r="T1673" s="63"/>
      <c r="U1673" s="63" t="s">
        <v>13</v>
      </c>
      <c r="V1673" s="63"/>
      <c r="W1673" s="63"/>
      <c r="X1673" s="119">
        <v>28.75</v>
      </c>
      <c r="Y1673" s="119">
        <v>30.97</v>
      </c>
      <c r="Z1673" s="69"/>
      <c r="AA1673" s="180"/>
      <c r="AB1673" s="98"/>
      <c r="AC1673" s="69"/>
      <c r="AD1673" s="69" t="s">
        <v>1204</v>
      </c>
      <c r="AE1673" s="63"/>
      <c r="AF1673" s="63"/>
    </row>
    <row r="1674" spans="1:130" s="76" customFormat="1" ht="17" x14ac:dyDescent="0.2">
      <c r="A1674" s="100" t="str">
        <f>CONCATENATE(E1674," ",F1674)</f>
        <v>Equus sp2</v>
      </c>
      <c r="B1674" s="69" t="s">
        <v>305</v>
      </c>
      <c r="C1674" s="69" t="s">
        <v>485</v>
      </c>
      <c r="D1674" s="69" t="s">
        <v>2335</v>
      </c>
      <c r="E1674" s="106" t="s">
        <v>10</v>
      </c>
      <c r="F1674" s="106" t="s">
        <v>455</v>
      </c>
      <c r="G1674" s="69" t="s">
        <v>1538</v>
      </c>
      <c r="H1674" s="63">
        <v>-999</v>
      </c>
      <c r="I1674" s="69" t="s">
        <v>317</v>
      </c>
      <c r="J1674" s="63" t="s">
        <v>413</v>
      </c>
      <c r="K1674" s="69" t="s">
        <v>175</v>
      </c>
      <c r="L1674" s="175" t="s">
        <v>395</v>
      </c>
      <c r="M1674" s="99"/>
      <c r="N1674" s="105"/>
      <c r="O1674" s="105"/>
      <c r="P1674" s="63"/>
      <c r="Q1674" s="69" t="s">
        <v>36</v>
      </c>
      <c r="R1674" s="69" t="s">
        <v>1380</v>
      </c>
      <c r="S1674" s="69"/>
      <c r="T1674" s="63"/>
      <c r="U1674" s="63" t="s">
        <v>13</v>
      </c>
      <c r="V1674" s="63"/>
      <c r="W1674" s="63"/>
      <c r="X1674" s="119">
        <v>35.53</v>
      </c>
      <c r="Y1674" s="119">
        <v>30.94</v>
      </c>
      <c r="Z1674" s="69"/>
      <c r="AA1674" s="180"/>
      <c r="AB1674" s="98"/>
      <c r="AC1674" s="69"/>
      <c r="AD1674" s="69"/>
      <c r="AE1674" s="63"/>
      <c r="AF1674" s="63"/>
      <c r="BK1674" s="10"/>
      <c r="BL1674" s="10"/>
      <c r="BM1674" s="10"/>
      <c r="BN1674" s="10"/>
      <c r="BO1674" s="10"/>
      <c r="BP1674" s="10"/>
      <c r="BQ1674" s="10"/>
      <c r="BR1674" s="10"/>
      <c r="BS1674" s="10"/>
      <c r="BT1674" s="10"/>
      <c r="BU1674" s="10"/>
      <c r="BV1674" s="10"/>
      <c r="BW1674" s="10"/>
      <c r="BX1674" s="10"/>
      <c r="BY1674" s="10"/>
      <c r="BZ1674" s="10"/>
      <c r="CA1674" s="10"/>
      <c r="CB1674" s="10"/>
      <c r="CC1674" s="10"/>
      <c r="CD1674" s="10"/>
      <c r="CE1674" s="10"/>
      <c r="CF1674" s="10"/>
      <c r="CG1674" s="10"/>
      <c r="CH1674" s="10"/>
      <c r="CI1674" s="10"/>
      <c r="CJ1674" s="10"/>
      <c r="CK1674" s="10"/>
      <c r="CL1674" s="10"/>
      <c r="CM1674" s="10"/>
      <c r="CN1674" s="10"/>
      <c r="CO1674" s="10"/>
      <c r="CP1674" s="10"/>
      <c r="CQ1674" s="10"/>
      <c r="CR1674" s="10"/>
      <c r="CS1674" s="10"/>
      <c r="CT1674" s="10"/>
      <c r="CU1674" s="10"/>
      <c r="CV1674" s="10"/>
      <c r="CW1674" s="10"/>
      <c r="CX1674" s="10"/>
      <c r="CY1674" s="10"/>
      <c r="CZ1674" s="10"/>
      <c r="DA1674" s="10"/>
      <c r="DB1674" s="10"/>
      <c r="DC1674" s="10"/>
      <c r="DD1674" s="10"/>
      <c r="DE1674" s="10"/>
      <c r="DF1674" s="10"/>
      <c r="DG1674" s="10"/>
      <c r="DH1674" s="10"/>
      <c r="DI1674" s="10"/>
      <c r="DJ1674" s="10"/>
      <c r="DK1674" s="10"/>
      <c r="DL1674" s="10"/>
      <c r="DM1674" s="10"/>
      <c r="DN1674" s="10"/>
      <c r="DO1674" s="10"/>
      <c r="DP1674" s="10"/>
      <c r="DQ1674" s="10"/>
      <c r="DR1674" s="10"/>
      <c r="DS1674" s="10"/>
      <c r="DT1674" s="10"/>
      <c r="DU1674" s="10"/>
      <c r="DV1674" s="10"/>
      <c r="DW1674" s="10"/>
      <c r="DX1674" s="10"/>
      <c r="DY1674" s="10"/>
      <c r="DZ1674" s="10"/>
    </row>
    <row r="1675" spans="1:130" s="76" customFormat="1" ht="17" x14ac:dyDescent="0.2">
      <c r="A1675" s="100" t="str">
        <f>CONCATENATE(E1675," ",F1675)</f>
        <v>Equus sp2</v>
      </c>
      <c r="B1675" s="69" t="s">
        <v>305</v>
      </c>
      <c r="C1675" s="69" t="s">
        <v>485</v>
      </c>
      <c r="D1675" s="69" t="s">
        <v>2335</v>
      </c>
      <c r="E1675" s="106" t="s">
        <v>10</v>
      </c>
      <c r="F1675" s="106" t="s">
        <v>455</v>
      </c>
      <c r="G1675" s="69" t="s">
        <v>1538</v>
      </c>
      <c r="H1675" s="63">
        <v>-999</v>
      </c>
      <c r="I1675" s="69" t="s">
        <v>317</v>
      </c>
      <c r="J1675" s="63" t="s">
        <v>413</v>
      </c>
      <c r="K1675" s="69" t="s">
        <v>175</v>
      </c>
      <c r="L1675" s="175" t="s">
        <v>395</v>
      </c>
      <c r="M1675" s="99"/>
      <c r="N1675" s="105"/>
      <c r="O1675" s="105"/>
      <c r="P1675" s="63"/>
      <c r="Q1675" s="69" t="s">
        <v>36</v>
      </c>
      <c r="R1675" s="69" t="s">
        <v>1380</v>
      </c>
      <c r="S1675" s="69"/>
      <c r="T1675" s="63"/>
      <c r="U1675" s="63" t="s">
        <v>13</v>
      </c>
      <c r="V1675" s="63"/>
      <c r="W1675" s="63"/>
      <c r="X1675" s="119">
        <v>32.61</v>
      </c>
      <c r="Y1675" s="119">
        <v>28.34</v>
      </c>
      <c r="Z1675" s="69"/>
      <c r="AA1675" s="180"/>
      <c r="AB1675" s="98"/>
      <c r="AC1675" s="69"/>
      <c r="AD1675" s="69"/>
      <c r="AE1675" s="63"/>
      <c r="AF1675" s="63"/>
    </row>
    <row r="1676" spans="1:130" s="76" customFormat="1" ht="17" x14ac:dyDescent="0.2">
      <c r="A1676" s="100" t="str">
        <f>CONCATENATE(E1676," ",F1676)</f>
        <v>Equus sp2</v>
      </c>
      <c r="B1676" s="69" t="s">
        <v>305</v>
      </c>
      <c r="C1676" s="69" t="s">
        <v>485</v>
      </c>
      <c r="D1676" s="69" t="s">
        <v>2335</v>
      </c>
      <c r="E1676" s="106" t="s">
        <v>10</v>
      </c>
      <c r="F1676" s="106" t="s">
        <v>455</v>
      </c>
      <c r="G1676" s="69" t="s">
        <v>1538</v>
      </c>
      <c r="H1676" s="63">
        <v>-999</v>
      </c>
      <c r="I1676" s="69" t="s">
        <v>317</v>
      </c>
      <c r="J1676" s="63" t="s">
        <v>413</v>
      </c>
      <c r="K1676" s="69" t="s">
        <v>175</v>
      </c>
      <c r="L1676" s="175" t="s">
        <v>395</v>
      </c>
      <c r="M1676" s="99"/>
      <c r="N1676" s="105"/>
      <c r="O1676" s="105"/>
      <c r="P1676" s="63"/>
      <c r="Q1676" s="69" t="s">
        <v>36</v>
      </c>
      <c r="R1676" s="69" t="s">
        <v>1380</v>
      </c>
      <c r="S1676" s="69"/>
      <c r="T1676" s="63"/>
      <c r="U1676" s="63" t="s">
        <v>13</v>
      </c>
      <c r="V1676" s="63"/>
      <c r="W1676" s="63"/>
      <c r="X1676" s="119">
        <v>26.87</v>
      </c>
      <c r="Y1676" s="119">
        <v>29.63</v>
      </c>
      <c r="Z1676" s="69"/>
      <c r="AA1676" s="180"/>
      <c r="AB1676" s="98"/>
      <c r="AC1676" s="69"/>
      <c r="AD1676" s="69"/>
      <c r="AE1676" s="63"/>
      <c r="AF1676" s="63"/>
    </row>
    <row r="1677" spans="1:130" s="76" customFormat="1" ht="17" x14ac:dyDescent="0.2">
      <c r="A1677" s="100" t="str">
        <f>CONCATENATE(E1677," ",F1677)</f>
        <v>Equus sp2</v>
      </c>
      <c r="B1677" s="69" t="s">
        <v>305</v>
      </c>
      <c r="C1677" s="69" t="s">
        <v>485</v>
      </c>
      <c r="D1677" s="69" t="s">
        <v>2335</v>
      </c>
      <c r="E1677" s="106" t="s">
        <v>10</v>
      </c>
      <c r="F1677" s="106" t="s">
        <v>455</v>
      </c>
      <c r="G1677" s="69" t="s">
        <v>1538</v>
      </c>
      <c r="H1677" s="63">
        <v>-999</v>
      </c>
      <c r="I1677" s="69" t="s">
        <v>317</v>
      </c>
      <c r="J1677" s="63" t="s">
        <v>413</v>
      </c>
      <c r="K1677" s="69" t="s">
        <v>175</v>
      </c>
      <c r="L1677" s="175" t="s">
        <v>395</v>
      </c>
      <c r="M1677" s="99"/>
      <c r="N1677" s="105"/>
      <c r="O1677" s="105"/>
      <c r="P1677" s="63"/>
      <c r="Q1677" s="69" t="s">
        <v>36</v>
      </c>
      <c r="R1677" s="69" t="s">
        <v>1380</v>
      </c>
      <c r="S1677" s="69"/>
      <c r="T1677" s="63"/>
      <c r="U1677" s="63" t="s">
        <v>13</v>
      </c>
      <c r="V1677" s="63"/>
      <c r="W1677" s="63"/>
      <c r="X1677" s="119">
        <v>34.590000000000003</v>
      </c>
      <c r="Y1677" s="119">
        <v>30.51</v>
      </c>
      <c r="Z1677" s="69"/>
      <c r="AA1677" s="180"/>
      <c r="AB1677" s="98"/>
      <c r="AC1677" s="69"/>
      <c r="AD1677" s="69"/>
      <c r="AE1677" s="63"/>
      <c r="AF1677" s="63"/>
    </row>
    <row r="1678" spans="1:130" s="76" customFormat="1" ht="17" x14ac:dyDescent="0.2">
      <c r="A1678" s="100" t="str">
        <f>CONCATENATE(E1678," ",F1678)</f>
        <v>Equus sp2</v>
      </c>
      <c r="B1678" s="69" t="s">
        <v>305</v>
      </c>
      <c r="C1678" s="69" t="s">
        <v>485</v>
      </c>
      <c r="D1678" s="69" t="s">
        <v>2335</v>
      </c>
      <c r="E1678" s="106" t="s">
        <v>10</v>
      </c>
      <c r="F1678" s="106" t="s">
        <v>455</v>
      </c>
      <c r="G1678" s="69" t="s">
        <v>1538</v>
      </c>
      <c r="H1678" s="63">
        <v>-999</v>
      </c>
      <c r="I1678" s="69" t="s">
        <v>317</v>
      </c>
      <c r="J1678" s="63" t="s">
        <v>413</v>
      </c>
      <c r="K1678" s="69" t="s">
        <v>175</v>
      </c>
      <c r="L1678" s="175" t="s">
        <v>395</v>
      </c>
      <c r="M1678" s="99"/>
      <c r="N1678" s="105"/>
      <c r="O1678" s="105"/>
      <c r="P1678" s="63"/>
      <c r="Q1678" s="69" t="s">
        <v>36</v>
      </c>
      <c r="R1678" s="69" t="s">
        <v>1380</v>
      </c>
      <c r="S1678" s="69"/>
      <c r="T1678" s="63"/>
      <c r="U1678" s="63" t="s">
        <v>13</v>
      </c>
      <c r="V1678" s="63"/>
      <c r="W1678" s="63"/>
      <c r="X1678" s="119">
        <v>29.68</v>
      </c>
      <c r="Y1678" s="119">
        <v>31.62</v>
      </c>
      <c r="Z1678" s="69"/>
      <c r="AA1678" s="180"/>
      <c r="AB1678" s="98"/>
      <c r="AC1678" s="69"/>
      <c r="AD1678" s="69"/>
      <c r="AE1678" s="63"/>
      <c r="AF1678" s="63"/>
    </row>
    <row r="1679" spans="1:130" s="76" customFormat="1" ht="17" x14ac:dyDescent="0.2">
      <c r="A1679" s="100" t="str">
        <f>CONCATENATE(E1679," ",F1679)</f>
        <v>Equus sp2</v>
      </c>
      <c r="B1679" s="69" t="s">
        <v>305</v>
      </c>
      <c r="C1679" s="69" t="s">
        <v>485</v>
      </c>
      <c r="D1679" s="69" t="s">
        <v>2335</v>
      </c>
      <c r="E1679" s="106" t="s">
        <v>10</v>
      </c>
      <c r="F1679" s="106" t="s">
        <v>455</v>
      </c>
      <c r="G1679" s="69" t="s">
        <v>1538</v>
      </c>
      <c r="H1679" s="63">
        <v>-999</v>
      </c>
      <c r="I1679" s="69" t="s">
        <v>317</v>
      </c>
      <c r="J1679" s="63" t="s">
        <v>413</v>
      </c>
      <c r="K1679" s="69" t="s">
        <v>175</v>
      </c>
      <c r="L1679" s="175" t="s">
        <v>395</v>
      </c>
      <c r="M1679" s="99"/>
      <c r="N1679" s="105"/>
      <c r="O1679" s="105"/>
      <c r="P1679" s="63"/>
      <c r="Q1679" s="69" t="s">
        <v>36</v>
      </c>
      <c r="R1679" s="69" t="s">
        <v>1380</v>
      </c>
      <c r="S1679" s="69"/>
      <c r="T1679" s="63"/>
      <c r="U1679" s="63" t="s">
        <v>13</v>
      </c>
      <c r="V1679" s="63"/>
      <c r="W1679" s="63"/>
      <c r="X1679" s="119">
        <v>31.02</v>
      </c>
      <c r="Y1679" s="119">
        <v>30.6</v>
      </c>
      <c r="Z1679" s="69"/>
      <c r="AA1679" s="180"/>
      <c r="AB1679" s="98"/>
      <c r="AC1679" s="69"/>
      <c r="AD1679" s="69"/>
      <c r="AE1679" s="63"/>
      <c r="AF1679" s="63"/>
    </row>
    <row r="1680" spans="1:130" s="76" customFormat="1" ht="17" x14ac:dyDescent="0.2">
      <c r="A1680" s="100" t="str">
        <f>CONCATENATE(E1680," ",F1680)</f>
        <v>Equus sp2</v>
      </c>
      <c r="B1680" s="69" t="s">
        <v>305</v>
      </c>
      <c r="C1680" s="69" t="s">
        <v>485</v>
      </c>
      <c r="D1680" s="69" t="s">
        <v>2335</v>
      </c>
      <c r="E1680" s="106" t="s">
        <v>10</v>
      </c>
      <c r="F1680" s="106" t="s">
        <v>455</v>
      </c>
      <c r="G1680" s="69" t="s">
        <v>1538</v>
      </c>
      <c r="H1680" s="63">
        <v>-999</v>
      </c>
      <c r="I1680" s="69" t="s">
        <v>317</v>
      </c>
      <c r="J1680" s="63" t="s">
        <v>413</v>
      </c>
      <c r="K1680" s="69" t="s">
        <v>175</v>
      </c>
      <c r="L1680" s="175" t="s">
        <v>395</v>
      </c>
      <c r="M1680" s="99"/>
      <c r="N1680" s="105"/>
      <c r="O1680" s="105"/>
      <c r="P1680" s="63"/>
      <c r="Q1680" s="69" t="s">
        <v>36</v>
      </c>
      <c r="R1680" s="69" t="s">
        <v>1380</v>
      </c>
      <c r="S1680" s="69"/>
      <c r="T1680" s="63"/>
      <c r="U1680" s="63" t="s">
        <v>13</v>
      </c>
      <c r="V1680" s="63"/>
      <c r="W1680" s="63"/>
      <c r="X1680" s="119">
        <v>29.49</v>
      </c>
      <c r="Y1680" s="119">
        <v>30.99</v>
      </c>
      <c r="Z1680" s="69"/>
      <c r="AA1680" s="180"/>
      <c r="AB1680" s="98"/>
      <c r="AC1680" s="69"/>
      <c r="AD1680" s="69"/>
      <c r="AE1680" s="63"/>
      <c r="AF1680" s="63"/>
    </row>
    <row r="1681" spans="1:32" s="76" customFormat="1" ht="17" x14ac:dyDescent="0.2">
      <c r="A1681" s="100" t="str">
        <f>CONCATENATE(E1681," ",F1681)</f>
        <v>Equus sp2</v>
      </c>
      <c r="B1681" s="69" t="s">
        <v>305</v>
      </c>
      <c r="C1681" s="69" t="s">
        <v>485</v>
      </c>
      <c r="D1681" s="69" t="s">
        <v>2335</v>
      </c>
      <c r="E1681" s="106" t="s">
        <v>10</v>
      </c>
      <c r="F1681" s="106" t="s">
        <v>455</v>
      </c>
      <c r="G1681" s="69" t="s">
        <v>1538</v>
      </c>
      <c r="H1681" s="63">
        <v>-999</v>
      </c>
      <c r="I1681" s="69" t="s">
        <v>317</v>
      </c>
      <c r="J1681" s="63" t="s">
        <v>413</v>
      </c>
      <c r="K1681" s="69" t="s">
        <v>175</v>
      </c>
      <c r="L1681" s="175" t="s">
        <v>395</v>
      </c>
      <c r="M1681" s="99"/>
      <c r="N1681" s="105"/>
      <c r="O1681" s="105"/>
      <c r="P1681" s="63"/>
      <c r="Q1681" s="69" t="s">
        <v>36</v>
      </c>
      <c r="R1681" s="69" t="s">
        <v>1380</v>
      </c>
      <c r="S1681" s="69"/>
      <c r="T1681" s="63"/>
      <c r="U1681" s="63" t="s">
        <v>13</v>
      </c>
      <c r="V1681" s="63"/>
      <c r="W1681" s="63"/>
      <c r="X1681" s="119">
        <v>30.6</v>
      </c>
      <c r="Y1681" s="119">
        <v>28.1</v>
      </c>
      <c r="Z1681" s="69"/>
      <c r="AA1681" s="180"/>
      <c r="AB1681" s="98"/>
      <c r="AC1681" s="69"/>
      <c r="AD1681" s="69"/>
      <c r="AE1681" s="63"/>
      <c r="AF1681" s="63"/>
    </row>
    <row r="1682" spans="1:32" s="76" customFormat="1" ht="51" x14ac:dyDescent="0.2">
      <c r="A1682" s="100" t="str">
        <f>CONCATENATE(E1682," ",F1682)</f>
        <v>Equus sp2</v>
      </c>
      <c r="B1682" s="69" t="s">
        <v>305</v>
      </c>
      <c r="C1682" s="69" t="s">
        <v>485</v>
      </c>
      <c r="D1682" s="69" t="s">
        <v>2335</v>
      </c>
      <c r="E1682" s="106" t="s">
        <v>10</v>
      </c>
      <c r="F1682" s="106" t="s">
        <v>455</v>
      </c>
      <c r="G1682" s="69" t="s">
        <v>1538</v>
      </c>
      <c r="H1682" s="63">
        <v>-999</v>
      </c>
      <c r="I1682" s="69" t="s">
        <v>317</v>
      </c>
      <c r="J1682" s="63" t="s">
        <v>413</v>
      </c>
      <c r="K1682" s="69" t="s">
        <v>175</v>
      </c>
      <c r="L1682" s="175" t="s">
        <v>395</v>
      </c>
      <c r="M1682" s="99"/>
      <c r="N1682" s="105"/>
      <c r="O1682" s="105"/>
      <c r="P1682" s="63"/>
      <c r="Q1682" s="69" t="s">
        <v>36</v>
      </c>
      <c r="R1682" s="69" t="s">
        <v>1380</v>
      </c>
      <c r="S1682" s="69"/>
      <c r="T1682" s="63"/>
      <c r="U1682" s="63" t="s">
        <v>13</v>
      </c>
      <c r="V1682" s="63"/>
      <c r="W1682" s="63"/>
      <c r="X1682" s="119">
        <v>31.94</v>
      </c>
      <c r="Y1682" s="119">
        <v>30.13</v>
      </c>
      <c r="Z1682" s="69"/>
      <c r="AA1682" s="180"/>
      <c r="AB1682" s="98"/>
      <c r="AC1682" s="69"/>
      <c r="AD1682" s="69" t="s">
        <v>1204</v>
      </c>
      <c r="AE1682" s="63"/>
      <c r="AF1682" s="63"/>
    </row>
    <row r="1683" spans="1:32" s="76" customFormat="1" ht="17" x14ac:dyDescent="0.2">
      <c r="A1683" s="100" t="str">
        <f>CONCATENATE(E1683," ",F1683)</f>
        <v>Equus sp2</v>
      </c>
      <c r="B1683" s="69" t="s">
        <v>305</v>
      </c>
      <c r="C1683" s="69" t="s">
        <v>485</v>
      </c>
      <c r="D1683" s="69" t="s">
        <v>2335</v>
      </c>
      <c r="E1683" s="106" t="s">
        <v>10</v>
      </c>
      <c r="F1683" s="106" t="s">
        <v>455</v>
      </c>
      <c r="G1683" s="69" t="s">
        <v>1538</v>
      </c>
      <c r="H1683" s="63">
        <v>-999</v>
      </c>
      <c r="I1683" s="69" t="s">
        <v>317</v>
      </c>
      <c r="J1683" s="63" t="s">
        <v>413</v>
      </c>
      <c r="K1683" s="69" t="s">
        <v>175</v>
      </c>
      <c r="L1683" s="175" t="s">
        <v>395</v>
      </c>
      <c r="M1683" s="99"/>
      <c r="N1683" s="105"/>
      <c r="O1683" s="105"/>
      <c r="P1683" s="63"/>
      <c r="Q1683" s="69" t="s">
        <v>36</v>
      </c>
      <c r="R1683" s="69" t="s">
        <v>1380</v>
      </c>
      <c r="S1683" s="69"/>
      <c r="T1683" s="63"/>
      <c r="U1683" s="63" t="s">
        <v>13</v>
      </c>
      <c r="V1683" s="63"/>
      <c r="W1683" s="63"/>
      <c r="X1683" s="119">
        <v>29.8</v>
      </c>
      <c r="Y1683" s="119">
        <v>30.32</v>
      </c>
      <c r="Z1683" s="69"/>
      <c r="AA1683" s="180"/>
      <c r="AB1683" s="98"/>
      <c r="AC1683" s="69"/>
      <c r="AD1683" s="69"/>
      <c r="AE1683" s="63"/>
      <c r="AF1683" s="63"/>
    </row>
    <row r="1684" spans="1:32" s="76" customFormat="1" ht="17" x14ac:dyDescent="0.2">
      <c r="A1684" s="100" t="str">
        <f>CONCATENATE(E1684," ",F1684)</f>
        <v>Equus sp2</v>
      </c>
      <c r="B1684" s="69" t="s">
        <v>305</v>
      </c>
      <c r="C1684" s="69" t="s">
        <v>485</v>
      </c>
      <c r="D1684" s="69" t="s">
        <v>2335</v>
      </c>
      <c r="E1684" s="106" t="s">
        <v>10</v>
      </c>
      <c r="F1684" s="106" t="s">
        <v>455</v>
      </c>
      <c r="G1684" s="69" t="s">
        <v>1538</v>
      </c>
      <c r="H1684" s="63">
        <v>-999</v>
      </c>
      <c r="I1684" s="69" t="s">
        <v>317</v>
      </c>
      <c r="J1684" s="63" t="s">
        <v>413</v>
      </c>
      <c r="K1684" s="69" t="s">
        <v>175</v>
      </c>
      <c r="L1684" s="175" t="s">
        <v>395</v>
      </c>
      <c r="M1684" s="99"/>
      <c r="N1684" s="105"/>
      <c r="O1684" s="105"/>
      <c r="P1684" s="63"/>
      <c r="Q1684" s="69" t="s">
        <v>36</v>
      </c>
      <c r="R1684" s="69" t="s">
        <v>1380</v>
      </c>
      <c r="S1684" s="69"/>
      <c r="T1684" s="63"/>
      <c r="U1684" s="63" t="s">
        <v>13</v>
      </c>
      <c r="V1684" s="63"/>
      <c r="W1684" s="63"/>
      <c r="X1684" s="119">
        <v>28.7</v>
      </c>
      <c r="Y1684" s="119">
        <v>29.78</v>
      </c>
      <c r="Z1684" s="69"/>
      <c r="AA1684" s="180"/>
      <c r="AB1684" s="98"/>
      <c r="AC1684" s="69"/>
      <c r="AD1684" s="69"/>
      <c r="AE1684" s="63"/>
      <c r="AF1684" s="63"/>
    </row>
    <row r="1685" spans="1:32" s="76" customFormat="1" ht="17" x14ac:dyDescent="0.2">
      <c r="A1685" s="100" t="str">
        <f>CONCATENATE(E1685," ",F1685)</f>
        <v>Equus sp2</v>
      </c>
      <c r="B1685" s="69" t="s">
        <v>305</v>
      </c>
      <c r="C1685" s="69" t="s">
        <v>485</v>
      </c>
      <c r="D1685" s="69" t="s">
        <v>2335</v>
      </c>
      <c r="E1685" s="106" t="s">
        <v>10</v>
      </c>
      <c r="F1685" s="106" t="s">
        <v>455</v>
      </c>
      <c r="G1685" s="69" t="s">
        <v>1538</v>
      </c>
      <c r="H1685" s="63">
        <v>-999</v>
      </c>
      <c r="I1685" s="69" t="s">
        <v>317</v>
      </c>
      <c r="J1685" s="63" t="s">
        <v>413</v>
      </c>
      <c r="K1685" s="69" t="s">
        <v>175</v>
      </c>
      <c r="L1685" s="175" t="s">
        <v>395</v>
      </c>
      <c r="M1685" s="99"/>
      <c r="N1685" s="105"/>
      <c r="O1685" s="105"/>
      <c r="P1685" s="63"/>
      <c r="Q1685" s="69" t="s">
        <v>36</v>
      </c>
      <c r="R1685" s="69" t="s">
        <v>1380</v>
      </c>
      <c r="S1685" s="69"/>
      <c r="T1685" s="63"/>
      <c r="U1685" s="63" t="s">
        <v>13</v>
      </c>
      <c r="V1685" s="63"/>
      <c r="W1685" s="63"/>
      <c r="X1685" s="119">
        <v>34.6</v>
      </c>
      <c r="Y1685" s="119">
        <v>31.33</v>
      </c>
      <c r="Z1685" s="69"/>
      <c r="AA1685" s="180"/>
      <c r="AB1685" s="98"/>
      <c r="AC1685" s="69"/>
      <c r="AD1685" s="69"/>
      <c r="AE1685" s="63"/>
      <c r="AF1685" s="63"/>
    </row>
    <row r="1686" spans="1:32" s="76" customFormat="1" ht="17" x14ac:dyDescent="0.2">
      <c r="A1686" s="100" t="str">
        <f>CONCATENATE(E1686," ",F1686)</f>
        <v>Equus sp2</v>
      </c>
      <c r="B1686" s="69" t="s">
        <v>305</v>
      </c>
      <c r="C1686" s="69" t="s">
        <v>485</v>
      </c>
      <c r="D1686" s="69" t="s">
        <v>2335</v>
      </c>
      <c r="E1686" s="106" t="s">
        <v>10</v>
      </c>
      <c r="F1686" s="106" t="s">
        <v>455</v>
      </c>
      <c r="G1686" s="69" t="s">
        <v>1538</v>
      </c>
      <c r="H1686" s="63">
        <v>-999</v>
      </c>
      <c r="I1686" s="69" t="s">
        <v>317</v>
      </c>
      <c r="J1686" s="63" t="s">
        <v>413</v>
      </c>
      <c r="K1686" s="69" t="s">
        <v>175</v>
      </c>
      <c r="L1686" s="175" t="s">
        <v>395</v>
      </c>
      <c r="M1686" s="99"/>
      <c r="N1686" s="105"/>
      <c r="O1686" s="105"/>
      <c r="P1686" s="63"/>
      <c r="Q1686" s="69" t="s">
        <v>36</v>
      </c>
      <c r="R1686" s="69" t="s">
        <v>1380</v>
      </c>
      <c r="S1686" s="69"/>
      <c r="T1686" s="63"/>
      <c r="U1686" s="63" t="s">
        <v>13</v>
      </c>
      <c r="V1686" s="63"/>
      <c r="W1686" s="63"/>
      <c r="X1686" s="119">
        <v>31.23</v>
      </c>
      <c r="Y1686" s="119">
        <v>27.5</v>
      </c>
      <c r="Z1686" s="69"/>
      <c r="AA1686" s="180"/>
      <c r="AB1686" s="98"/>
      <c r="AC1686" s="69"/>
      <c r="AD1686" s="69"/>
      <c r="AE1686" s="63"/>
      <c r="AF1686" s="63"/>
    </row>
    <row r="1687" spans="1:32" s="76" customFormat="1" ht="17" x14ac:dyDescent="0.2">
      <c r="A1687" s="100" t="str">
        <f>CONCATENATE(E1687," ",F1687)</f>
        <v>Equus sp2</v>
      </c>
      <c r="B1687" s="69" t="s">
        <v>305</v>
      </c>
      <c r="C1687" s="69" t="s">
        <v>485</v>
      </c>
      <c r="D1687" s="69" t="s">
        <v>2335</v>
      </c>
      <c r="E1687" s="106" t="s">
        <v>10</v>
      </c>
      <c r="F1687" s="106" t="s">
        <v>455</v>
      </c>
      <c r="G1687" s="69" t="s">
        <v>1538</v>
      </c>
      <c r="H1687" s="63">
        <v>-999</v>
      </c>
      <c r="I1687" s="69" t="s">
        <v>317</v>
      </c>
      <c r="J1687" s="63" t="s">
        <v>413</v>
      </c>
      <c r="K1687" s="69" t="s">
        <v>175</v>
      </c>
      <c r="L1687" s="175" t="s">
        <v>395</v>
      </c>
      <c r="M1687" s="99"/>
      <c r="N1687" s="105"/>
      <c r="O1687" s="105"/>
      <c r="P1687" s="63"/>
      <c r="Q1687" s="69" t="s">
        <v>36</v>
      </c>
      <c r="R1687" s="69" t="s">
        <v>1380</v>
      </c>
      <c r="S1687" s="69"/>
      <c r="T1687" s="63"/>
      <c r="U1687" s="63" t="s">
        <v>13</v>
      </c>
      <c r="V1687" s="63"/>
      <c r="W1687" s="63"/>
      <c r="X1687" s="119">
        <v>27.11</v>
      </c>
      <c r="Y1687" s="119">
        <v>33.020000000000003</v>
      </c>
      <c r="Z1687" s="69"/>
      <c r="AA1687" s="180"/>
      <c r="AB1687" s="98"/>
      <c r="AC1687" s="69"/>
      <c r="AD1687" s="69"/>
      <c r="AE1687" s="63"/>
      <c r="AF1687" s="63"/>
    </row>
    <row r="1688" spans="1:32" s="76" customFormat="1" ht="17" x14ac:dyDescent="0.2">
      <c r="A1688" s="100" t="str">
        <f>CONCATENATE(E1688," ",F1688)</f>
        <v>Equus sp2</v>
      </c>
      <c r="B1688" s="69" t="s">
        <v>305</v>
      </c>
      <c r="C1688" s="69" t="s">
        <v>485</v>
      </c>
      <c r="D1688" s="69" t="s">
        <v>2335</v>
      </c>
      <c r="E1688" s="106" t="s">
        <v>10</v>
      </c>
      <c r="F1688" s="106" t="s">
        <v>455</v>
      </c>
      <c r="G1688" s="69" t="s">
        <v>1538</v>
      </c>
      <c r="H1688" s="63">
        <v>-999</v>
      </c>
      <c r="I1688" s="69" t="s">
        <v>317</v>
      </c>
      <c r="J1688" s="63" t="s">
        <v>413</v>
      </c>
      <c r="K1688" s="69" t="s">
        <v>175</v>
      </c>
      <c r="L1688" s="175" t="s">
        <v>395</v>
      </c>
      <c r="M1688" s="99"/>
      <c r="N1688" s="105"/>
      <c r="O1688" s="105"/>
      <c r="P1688" s="63"/>
      <c r="Q1688" s="69" t="s">
        <v>36</v>
      </c>
      <c r="R1688" s="69" t="s">
        <v>1380</v>
      </c>
      <c r="S1688" s="69"/>
      <c r="T1688" s="63"/>
      <c r="U1688" s="63" t="s">
        <v>13</v>
      </c>
      <c r="V1688" s="63"/>
      <c r="W1688" s="63"/>
      <c r="X1688" s="119">
        <v>30</v>
      </c>
      <c r="Y1688" s="119">
        <v>29.76</v>
      </c>
      <c r="Z1688" s="69"/>
      <c r="AA1688" s="180"/>
      <c r="AB1688" s="98"/>
      <c r="AC1688" s="69"/>
      <c r="AD1688" s="69"/>
      <c r="AE1688" s="63"/>
      <c r="AF1688" s="63"/>
    </row>
    <row r="1689" spans="1:32" s="76" customFormat="1" ht="17" x14ac:dyDescent="0.2">
      <c r="A1689" s="100" t="str">
        <f>CONCATENATE(E1689," ",F1689)</f>
        <v>Equus sp2</v>
      </c>
      <c r="B1689" s="69" t="s">
        <v>305</v>
      </c>
      <c r="C1689" s="69" t="s">
        <v>485</v>
      </c>
      <c r="D1689" s="69" t="s">
        <v>2335</v>
      </c>
      <c r="E1689" s="106" t="s">
        <v>10</v>
      </c>
      <c r="F1689" s="106" t="s">
        <v>455</v>
      </c>
      <c r="G1689" s="69" t="s">
        <v>1538</v>
      </c>
      <c r="H1689" s="63">
        <v>-999</v>
      </c>
      <c r="I1689" s="69" t="s">
        <v>317</v>
      </c>
      <c r="J1689" s="63" t="s">
        <v>413</v>
      </c>
      <c r="K1689" s="69" t="s">
        <v>175</v>
      </c>
      <c r="L1689" s="175" t="s">
        <v>395</v>
      </c>
      <c r="M1689" s="99"/>
      <c r="N1689" s="105"/>
      <c r="O1689" s="105"/>
      <c r="P1689" s="63"/>
      <c r="Q1689" s="69" t="s">
        <v>36</v>
      </c>
      <c r="R1689" s="69" t="s">
        <v>1380</v>
      </c>
      <c r="S1689" s="69"/>
      <c r="T1689" s="63"/>
      <c r="U1689" s="63" t="s">
        <v>13</v>
      </c>
      <c r="V1689" s="63"/>
      <c r="W1689" s="63"/>
      <c r="X1689" s="119">
        <v>32.130000000000003</v>
      </c>
      <c r="Y1689" s="119">
        <v>34.549999999999997</v>
      </c>
      <c r="Z1689" s="69"/>
      <c r="AA1689" s="180"/>
      <c r="AB1689" s="98"/>
      <c r="AC1689" s="69"/>
      <c r="AD1689" s="69"/>
      <c r="AE1689" s="63"/>
      <c r="AF1689" s="63"/>
    </row>
    <row r="1690" spans="1:32" s="76" customFormat="1" ht="17" x14ac:dyDescent="0.2">
      <c r="A1690" s="100" t="str">
        <f>CONCATENATE(E1690," ",F1690)</f>
        <v>Equus sp2</v>
      </c>
      <c r="B1690" s="69" t="s">
        <v>305</v>
      </c>
      <c r="C1690" s="69" t="s">
        <v>485</v>
      </c>
      <c r="D1690" s="69" t="s">
        <v>2335</v>
      </c>
      <c r="E1690" s="106" t="s">
        <v>10</v>
      </c>
      <c r="F1690" s="106" t="s">
        <v>455</v>
      </c>
      <c r="G1690" s="69" t="s">
        <v>1538</v>
      </c>
      <c r="H1690" s="63">
        <v>-999</v>
      </c>
      <c r="I1690" s="69" t="s">
        <v>317</v>
      </c>
      <c r="J1690" s="63" t="s">
        <v>413</v>
      </c>
      <c r="K1690" s="69" t="s">
        <v>175</v>
      </c>
      <c r="L1690" s="175" t="s">
        <v>395</v>
      </c>
      <c r="M1690" s="99"/>
      <c r="N1690" s="105"/>
      <c r="O1690" s="105"/>
      <c r="P1690" s="63"/>
      <c r="Q1690" s="69" t="s">
        <v>36</v>
      </c>
      <c r="R1690" s="69" t="s">
        <v>1380</v>
      </c>
      <c r="S1690" s="69"/>
      <c r="T1690" s="63"/>
      <c r="U1690" s="63" t="s">
        <v>13</v>
      </c>
      <c r="V1690" s="63"/>
      <c r="W1690" s="63"/>
      <c r="X1690" s="119">
        <v>28.09</v>
      </c>
      <c r="Y1690" s="119">
        <v>30.3</v>
      </c>
      <c r="Z1690" s="69"/>
      <c r="AA1690" s="180"/>
      <c r="AB1690" s="98"/>
      <c r="AC1690" s="69"/>
      <c r="AD1690" s="69"/>
      <c r="AE1690" s="63"/>
      <c r="AF1690" s="63"/>
    </row>
    <row r="1691" spans="1:32" s="76" customFormat="1" ht="17" x14ac:dyDescent="0.2">
      <c r="A1691" s="100" t="str">
        <f>CONCATENATE(E1691," ",F1691)</f>
        <v>Equus sp2</v>
      </c>
      <c r="B1691" s="69" t="s">
        <v>305</v>
      </c>
      <c r="C1691" s="69" t="s">
        <v>485</v>
      </c>
      <c r="D1691" s="69" t="s">
        <v>2335</v>
      </c>
      <c r="E1691" s="106" t="s">
        <v>10</v>
      </c>
      <c r="F1691" s="106" t="s">
        <v>455</v>
      </c>
      <c r="G1691" s="69" t="s">
        <v>1538</v>
      </c>
      <c r="H1691" s="63">
        <v>-999</v>
      </c>
      <c r="I1691" s="69" t="s">
        <v>317</v>
      </c>
      <c r="J1691" s="63" t="s">
        <v>413</v>
      </c>
      <c r="K1691" s="69" t="s">
        <v>175</v>
      </c>
      <c r="L1691" s="175" t="s">
        <v>395</v>
      </c>
      <c r="M1691" s="99"/>
      <c r="N1691" s="105"/>
      <c r="O1691" s="105"/>
      <c r="P1691" s="63"/>
      <c r="Q1691" s="69" t="s">
        <v>36</v>
      </c>
      <c r="R1691" s="69" t="s">
        <v>1380</v>
      </c>
      <c r="S1691" s="69"/>
      <c r="T1691" s="63"/>
      <c r="U1691" s="63" t="s">
        <v>13</v>
      </c>
      <c r="V1691" s="63"/>
      <c r="W1691" s="63"/>
      <c r="X1691" s="119">
        <v>28.54</v>
      </c>
      <c r="Y1691" s="119">
        <v>29.5</v>
      </c>
      <c r="Z1691" s="69"/>
      <c r="AA1691" s="180"/>
      <c r="AB1691" s="98"/>
      <c r="AC1691" s="69"/>
      <c r="AD1691" s="69"/>
      <c r="AE1691" s="63"/>
      <c r="AF1691" s="63"/>
    </row>
    <row r="1692" spans="1:32" s="76" customFormat="1" ht="17" x14ac:dyDescent="0.2">
      <c r="A1692" s="100" t="str">
        <f>CONCATENATE(E1692," ",F1692)</f>
        <v>Equus sp2</v>
      </c>
      <c r="B1692" s="69" t="s">
        <v>305</v>
      </c>
      <c r="C1692" s="69" t="s">
        <v>485</v>
      </c>
      <c r="D1692" s="69" t="s">
        <v>2335</v>
      </c>
      <c r="E1692" s="106" t="s">
        <v>10</v>
      </c>
      <c r="F1692" s="106" t="s">
        <v>455</v>
      </c>
      <c r="G1692" s="69" t="s">
        <v>1538</v>
      </c>
      <c r="H1692" s="63">
        <v>-999</v>
      </c>
      <c r="I1692" s="69" t="s">
        <v>317</v>
      </c>
      <c r="J1692" s="63" t="s">
        <v>413</v>
      </c>
      <c r="K1692" s="69" t="s">
        <v>175</v>
      </c>
      <c r="L1692" s="175" t="s">
        <v>395</v>
      </c>
      <c r="M1692" s="99"/>
      <c r="N1692" s="105"/>
      <c r="O1692" s="105"/>
      <c r="P1692" s="63"/>
      <c r="Q1692" s="69" t="s">
        <v>36</v>
      </c>
      <c r="R1692" s="69" t="s">
        <v>1380</v>
      </c>
      <c r="S1692" s="69"/>
      <c r="T1692" s="63"/>
      <c r="U1692" s="63" t="s">
        <v>13</v>
      </c>
      <c r="V1692" s="63"/>
      <c r="W1692" s="63"/>
      <c r="X1692" s="119">
        <v>28.23</v>
      </c>
      <c r="Y1692" s="119">
        <v>26.11</v>
      </c>
      <c r="Z1692" s="69"/>
      <c r="AA1692" s="180"/>
      <c r="AB1692" s="98"/>
      <c r="AC1692" s="69"/>
      <c r="AD1692" s="69"/>
      <c r="AE1692" s="63"/>
      <c r="AF1692" s="63"/>
    </row>
    <row r="1693" spans="1:32" s="76" customFormat="1" ht="17" x14ac:dyDescent="0.2">
      <c r="A1693" s="100" t="str">
        <f>CONCATENATE(E1693," ",F1693)</f>
        <v>Equus sp2</v>
      </c>
      <c r="B1693" s="69" t="s">
        <v>305</v>
      </c>
      <c r="C1693" s="69" t="s">
        <v>485</v>
      </c>
      <c r="D1693" s="69" t="s">
        <v>2335</v>
      </c>
      <c r="E1693" s="106" t="s">
        <v>10</v>
      </c>
      <c r="F1693" s="106" t="s">
        <v>455</v>
      </c>
      <c r="G1693" s="69" t="s">
        <v>1538</v>
      </c>
      <c r="H1693" s="63">
        <v>-999</v>
      </c>
      <c r="I1693" s="69" t="s">
        <v>317</v>
      </c>
      <c r="J1693" s="63" t="s">
        <v>413</v>
      </c>
      <c r="K1693" s="69" t="s">
        <v>175</v>
      </c>
      <c r="L1693" s="175" t="s">
        <v>395</v>
      </c>
      <c r="M1693" s="99"/>
      <c r="N1693" s="105"/>
      <c r="O1693" s="105"/>
      <c r="P1693" s="63"/>
      <c r="Q1693" s="69" t="s">
        <v>36</v>
      </c>
      <c r="R1693" s="69" t="s">
        <v>1380</v>
      </c>
      <c r="S1693" s="69"/>
      <c r="T1693" s="63"/>
      <c r="U1693" s="63" t="s">
        <v>13</v>
      </c>
      <c r="V1693" s="63"/>
      <c r="W1693" s="63"/>
      <c r="X1693" s="119">
        <v>30</v>
      </c>
      <c r="Y1693" s="119">
        <v>30.3</v>
      </c>
      <c r="Z1693" s="69"/>
      <c r="AA1693" s="180"/>
      <c r="AB1693" s="98"/>
      <c r="AC1693" s="69"/>
      <c r="AD1693" s="69"/>
      <c r="AE1693" s="63"/>
      <c r="AF1693" s="63"/>
    </row>
    <row r="1694" spans="1:32" s="76" customFormat="1" ht="17" x14ac:dyDescent="0.2">
      <c r="A1694" s="100" t="str">
        <f>CONCATENATE(E1694," ",F1694)</f>
        <v>Equus sp2</v>
      </c>
      <c r="B1694" s="69" t="s">
        <v>305</v>
      </c>
      <c r="C1694" s="69" t="s">
        <v>485</v>
      </c>
      <c r="D1694" s="69" t="s">
        <v>2335</v>
      </c>
      <c r="E1694" s="106" t="s">
        <v>10</v>
      </c>
      <c r="F1694" s="106" t="s">
        <v>455</v>
      </c>
      <c r="G1694" s="69" t="s">
        <v>1958</v>
      </c>
      <c r="H1694" s="63">
        <v>4</v>
      </c>
      <c r="I1694" s="69" t="s">
        <v>1205</v>
      </c>
      <c r="J1694" s="63" t="s">
        <v>396</v>
      </c>
      <c r="K1694" s="69" t="s">
        <v>175</v>
      </c>
      <c r="L1694" s="175"/>
      <c r="M1694" s="134"/>
      <c r="N1694" s="105"/>
      <c r="O1694" s="105"/>
      <c r="P1694" s="63"/>
      <c r="Q1694" s="69" t="s">
        <v>36</v>
      </c>
      <c r="R1694" s="69" t="s">
        <v>1380</v>
      </c>
      <c r="S1694" s="69"/>
      <c r="T1694" s="63" t="s">
        <v>166</v>
      </c>
      <c r="U1694" s="63" t="s">
        <v>13</v>
      </c>
      <c r="V1694" s="63"/>
      <c r="W1694" s="63"/>
      <c r="X1694" s="119">
        <v>24.75</v>
      </c>
      <c r="Y1694" s="119">
        <v>27.07</v>
      </c>
      <c r="Z1694" s="69"/>
      <c r="AA1694" s="180"/>
      <c r="AB1694" s="98"/>
      <c r="AC1694" s="69"/>
      <c r="AD1694" s="69" t="s">
        <v>452</v>
      </c>
      <c r="AE1694" s="63"/>
      <c r="AF1694" s="63"/>
    </row>
    <row r="1695" spans="1:32" s="76" customFormat="1" ht="17" x14ac:dyDescent="0.2">
      <c r="A1695" s="100" t="str">
        <f>CONCATENATE(E1695," ",F1695)</f>
        <v>Equus sp2</v>
      </c>
      <c r="B1695" s="69" t="s">
        <v>305</v>
      </c>
      <c r="C1695" s="69" t="s">
        <v>485</v>
      </c>
      <c r="D1695" s="69" t="s">
        <v>2335</v>
      </c>
      <c r="E1695" s="106" t="s">
        <v>10</v>
      </c>
      <c r="F1695" s="106" t="s">
        <v>455</v>
      </c>
      <c r="G1695" s="69" t="s">
        <v>1958</v>
      </c>
      <c r="H1695" s="63">
        <v>11</v>
      </c>
      <c r="I1695" s="69" t="s">
        <v>1205</v>
      </c>
      <c r="J1695" s="63" t="s">
        <v>396</v>
      </c>
      <c r="K1695" s="69" t="s">
        <v>175</v>
      </c>
      <c r="L1695" s="175"/>
      <c r="M1695" s="134"/>
      <c r="N1695" s="105"/>
      <c r="O1695" s="105"/>
      <c r="P1695" s="63"/>
      <c r="Q1695" s="69" t="s">
        <v>36</v>
      </c>
      <c r="R1695" s="69" t="s">
        <v>1380</v>
      </c>
      <c r="S1695" s="69"/>
      <c r="T1695" s="63" t="s">
        <v>166</v>
      </c>
      <c r="U1695" s="63" t="s">
        <v>13</v>
      </c>
      <c r="V1695" s="63"/>
      <c r="W1695" s="63"/>
      <c r="X1695" s="119">
        <v>30.47</v>
      </c>
      <c r="Y1695" s="119">
        <v>28.44</v>
      </c>
      <c r="Z1695" s="69"/>
      <c r="AA1695" s="180"/>
      <c r="AB1695" s="98"/>
      <c r="AC1695" s="69"/>
      <c r="AD1695" s="69" t="s">
        <v>452</v>
      </c>
      <c r="AE1695" s="63"/>
      <c r="AF1695" s="63"/>
    </row>
    <row r="1696" spans="1:32" s="76" customFormat="1" ht="17" x14ac:dyDescent="0.2">
      <c r="A1696" s="100" t="str">
        <f>CONCATENATE(E1696," ",F1696)</f>
        <v>Equus sp2</v>
      </c>
      <c r="B1696" s="69" t="s">
        <v>305</v>
      </c>
      <c r="C1696" s="69" t="s">
        <v>485</v>
      </c>
      <c r="D1696" s="69" t="s">
        <v>2335</v>
      </c>
      <c r="E1696" s="106" t="s">
        <v>10</v>
      </c>
      <c r="F1696" s="106" t="s">
        <v>455</v>
      </c>
      <c r="G1696" s="69" t="s">
        <v>1958</v>
      </c>
      <c r="H1696" s="63">
        <v>3</v>
      </c>
      <c r="I1696" s="69" t="s">
        <v>1205</v>
      </c>
      <c r="J1696" s="63" t="s">
        <v>396</v>
      </c>
      <c r="K1696" s="69" t="s">
        <v>175</v>
      </c>
      <c r="L1696" s="175"/>
      <c r="M1696" s="134"/>
      <c r="N1696" s="105"/>
      <c r="O1696" s="105"/>
      <c r="P1696" s="63"/>
      <c r="Q1696" s="69" t="s">
        <v>31</v>
      </c>
      <c r="R1696" s="69" t="s">
        <v>2377</v>
      </c>
      <c r="S1696" s="69"/>
      <c r="T1696" s="63" t="s">
        <v>171</v>
      </c>
      <c r="U1696" s="63" t="s">
        <v>13</v>
      </c>
      <c r="V1696" s="63"/>
      <c r="W1696" s="63"/>
      <c r="X1696" s="119">
        <v>31.43</v>
      </c>
      <c r="Y1696" s="119">
        <v>31.55</v>
      </c>
      <c r="Z1696" s="69"/>
      <c r="AA1696" s="180"/>
      <c r="AB1696" s="98"/>
      <c r="AC1696" s="69"/>
      <c r="AD1696" s="69" t="s">
        <v>453</v>
      </c>
      <c r="AE1696" s="63"/>
      <c r="AF1696" s="63"/>
    </row>
    <row r="1697" spans="1:133" s="76" customFormat="1" ht="17" x14ac:dyDescent="0.2">
      <c r="A1697" s="100" t="str">
        <f>CONCATENATE(E1697," ",F1697)</f>
        <v>Equus sp2</v>
      </c>
      <c r="B1697" s="69" t="s">
        <v>305</v>
      </c>
      <c r="C1697" s="69" t="s">
        <v>485</v>
      </c>
      <c r="D1697" s="69" t="s">
        <v>2335</v>
      </c>
      <c r="E1697" s="106" t="s">
        <v>10</v>
      </c>
      <c r="F1697" s="106" t="s">
        <v>455</v>
      </c>
      <c r="G1697" s="69" t="s">
        <v>1537</v>
      </c>
      <c r="H1697" s="63"/>
      <c r="I1697" s="69" t="s">
        <v>1205</v>
      </c>
      <c r="J1697" s="63" t="s">
        <v>396</v>
      </c>
      <c r="K1697" s="69" t="s">
        <v>175</v>
      </c>
      <c r="L1697" s="175"/>
      <c r="M1697" s="134"/>
      <c r="N1697" s="105"/>
      <c r="O1697" s="105"/>
      <c r="P1697" s="63"/>
      <c r="Q1697" s="69" t="s">
        <v>36</v>
      </c>
      <c r="R1697" s="69" t="s">
        <v>1380</v>
      </c>
      <c r="S1697" s="69"/>
      <c r="T1697" s="63"/>
      <c r="U1697" s="63" t="s">
        <v>13</v>
      </c>
      <c r="V1697" s="63"/>
      <c r="W1697" s="63"/>
      <c r="X1697" s="119">
        <v>27.9</v>
      </c>
      <c r="Y1697" s="119">
        <v>27.14</v>
      </c>
      <c r="Z1697" s="69"/>
      <c r="AA1697" s="180"/>
      <c r="AB1697" s="98"/>
      <c r="AC1697" s="69"/>
      <c r="AD1697" s="69"/>
      <c r="AE1697" s="63"/>
      <c r="AF1697" s="63"/>
    </row>
    <row r="1698" spans="1:133" s="76" customFormat="1" ht="17" x14ac:dyDescent="0.2">
      <c r="A1698" s="100" t="str">
        <f>CONCATENATE(E1698," ",F1698)</f>
        <v>Equus sp2</v>
      </c>
      <c r="B1698" s="69" t="s">
        <v>305</v>
      </c>
      <c r="C1698" s="69" t="s">
        <v>485</v>
      </c>
      <c r="D1698" s="69" t="s">
        <v>2335</v>
      </c>
      <c r="E1698" s="106" t="s">
        <v>10</v>
      </c>
      <c r="F1698" s="106" t="s">
        <v>455</v>
      </c>
      <c r="G1698" s="69" t="s">
        <v>1536</v>
      </c>
      <c r="H1698" s="63"/>
      <c r="I1698" s="69" t="s">
        <v>1205</v>
      </c>
      <c r="J1698" s="63" t="s">
        <v>396</v>
      </c>
      <c r="K1698" s="69" t="s">
        <v>175</v>
      </c>
      <c r="L1698" s="175"/>
      <c r="M1698" s="134"/>
      <c r="N1698" s="105"/>
      <c r="O1698" s="105"/>
      <c r="P1698" s="63"/>
      <c r="Q1698" s="69" t="s">
        <v>36</v>
      </c>
      <c r="R1698" s="69" t="s">
        <v>1380</v>
      </c>
      <c r="S1698" s="69"/>
      <c r="T1698" s="63"/>
      <c r="U1698" s="63" t="s">
        <v>13</v>
      </c>
      <c r="V1698" s="63"/>
      <c r="W1698" s="63"/>
      <c r="X1698" s="119">
        <v>33.700000000000003</v>
      </c>
      <c r="Y1698" s="119">
        <v>29.62</v>
      </c>
      <c r="Z1698" s="69"/>
      <c r="AA1698" s="180"/>
      <c r="AB1698" s="98"/>
      <c r="AC1698" s="69"/>
      <c r="AD1698" s="69"/>
      <c r="AE1698" s="63"/>
      <c r="AF1698" s="63"/>
    </row>
    <row r="1699" spans="1:133" s="76" customFormat="1" ht="17" x14ac:dyDescent="0.2">
      <c r="A1699" s="100" t="str">
        <f>CONCATENATE(E1699," ",F1699)</f>
        <v>Equus sp2</v>
      </c>
      <c r="B1699" s="69" t="s">
        <v>305</v>
      </c>
      <c r="C1699" s="69" t="s">
        <v>485</v>
      </c>
      <c r="D1699" s="69" t="s">
        <v>2335</v>
      </c>
      <c r="E1699" s="106" t="s">
        <v>10</v>
      </c>
      <c r="F1699" s="106" t="s">
        <v>455</v>
      </c>
      <c r="G1699" s="69"/>
      <c r="H1699" s="63">
        <v>-999</v>
      </c>
      <c r="I1699" s="69" t="s">
        <v>299</v>
      </c>
      <c r="J1699" s="63" t="s">
        <v>396</v>
      </c>
      <c r="K1699" s="69" t="s">
        <v>175</v>
      </c>
      <c r="L1699" s="175"/>
      <c r="M1699" s="134"/>
      <c r="N1699" s="105"/>
      <c r="O1699" s="105"/>
      <c r="P1699" s="63"/>
      <c r="Q1699" s="69" t="s">
        <v>36</v>
      </c>
      <c r="R1699" s="69" t="s">
        <v>1380</v>
      </c>
      <c r="S1699" s="69"/>
      <c r="T1699" s="63"/>
      <c r="U1699" s="63" t="s">
        <v>13</v>
      </c>
      <c r="V1699" s="63"/>
      <c r="W1699" s="63"/>
      <c r="X1699" s="119">
        <v>29.53</v>
      </c>
      <c r="Y1699" s="119">
        <v>27.71</v>
      </c>
      <c r="Z1699" s="69"/>
      <c r="AA1699" s="180"/>
      <c r="AB1699" s="98"/>
      <c r="AC1699" s="69"/>
      <c r="AD1699" s="69" t="s">
        <v>94</v>
      </c>
      <c r="AE1699" s="63"/>
      <c r="AF1699" s="63"/>
    </row>
    <row r="1700" spans="1:133" s="76" customFormat="1" ht="17" x14ac:dyDescent="0.2">
      <c r="A1700" s="100" t="str">
        <f>CONCATENATE(E1700," ",F1700)</f>
        <v>Equus sp2</v>
      </c>
      <c r="B1700" s="69" t="s">
        <v>305</v>
      </c>
      <c r="C1700" s="69" t="s">
        <v>485</v>
      </c>
      <c r="D1700" s="69" t="s">
        <v>2335</v>
      </c>
      <c r="E1700" s="106" t="s">
        <v>10</v>
      </c>
      <c r="F1700" s="106" t="s">
        <v>455</v>
      </c>
      <c r="G1700" s="69"/>
      <c r="H1700" s="63">
        <v>-999</v>
      </c>
      <c r="I1700" s="69" t="s">
        <v>299</v>
      </c>
      <c r="J1700" s="63" t="s">
        <v>396</v>
      </c>
      <c r="K1700" s="69" t="s">
        <v>175</v>
      </c>
      <c r="L1700" s="175"/>
      <c r="M1700" s="134"/>
      <c r="N1700" s="105"/>
      <c r="O1700" s="105"/>
      <c r="P1700" s="63"/>
      <c r="Q1700" s="69" t="s">
        <v>36</v>
      </c>
      <c r="R1700" s="69" t="s">
        <v>1380</v>
      </c>
      <c r="S1700" s="69"/>
      <c r="T1700" s="63"/>
      <c r="U1700" s="63" t="s">
        <v>13</v>
      </c>
      <c r="V1700" s="63"/>
      <c r="W1700" s="63"/>
      <c r="X1700" s="119">
        <v>29.93</v>
      </c>
      <c r="Y1700" s="119">
        <v>29.82</v>
      </c>
      <c r="Z1700" s="69"/>
      <c r="AA1700" s="180"/>
      <c r="AB1700" s="98"/>
      <c r="AC1700" s="69"/>
      <c r="AD1700" s="69"/>
      <c r="AE1700" s="63"/>
      <c r="AF1700" s="63"/>
    </row>
    <row r="1701" spans="1:133" s="76" customFormat="1" ht="34" x14ac:dyDescent="0.2">
      <c r="A1701" s="100" t="str">
        <f>CONCATENATE(E1701," ",F1701)</f>
        <v>Equus sp2</v>
      </c>
      <c r="B1701" s="69" t="s">
        <v>305</v>
      </c>
      <c r="C1701" s="69" t="s">
        <v>485</v>
      </c>
      <c r="D1701" s="69" t="s">
        <v>2335</v>
      </c>
      <c r="E1701" s="106" t="s">
        <v>10</v>
      </c>
      <c r="F1701" s="106" t="s">
        <v>455</v>
      </c>
      <c r="G1701" s="69"/>
      <c r="H1701" s="63">
        <v>121</v>
      </c>
      <c r="I1701" s="69" t="s">
        <v>1211</v>
      </c>
      <c r="J1701" s="63" t="s">
        <v>396</v>
      </c>
      <c r="K1701" s="69" t="s">
        <v>175</v>
      </c>
      <c r="L1701" s="175"/>
      <c r="M1701" s="134"/>
      <c r="N1701" s="105"/>
      <c r="O1701" s="105"/>
      <c r="P1701" s="63"/>
      <c r="Q1701" s="69" t="s">
        <v>36</v>
      </c>
      <c r="R1701" s="69" t="s">
        <v>1380</v>
      </c>
      <c r="S1701" s="69"/>
      <c r="T1701" s="63"/>
      <c r="U1701" s="63" t="s">
        <v>13</v>
      </c>
      <c r="V1701" s="63"/>
      <c r="W1701" s="63"/>
      <c r="X1701" s="119">
        <v>27.52</v>
      </c>
      <c r="Y1701" s="119">
        <v>25.93</v>
      </c>
      <c r="Z1701" s="69"/>
      <c r="AA1701" s="180"/>
      <c r="AB1701" s="98"/>
      <c r="AC1701" s="69"/>
      <c r="AD1701" s="69" t="s">
        <v>87</v>
      </c>
      <c r="AE1701" s="63"/>
      <c r="AF1701" s="63"/>
    </row>
    <row r="1702" spans="1:133" s="76" customFormat="1" ht="34" x14ac:dyDescent="0.2">
      <c r="A1702" s="100" t="str">
        <f>CONCATENATE(E1702," ",F1702)</f>
        <v>Equus sp2</v>
      </c>
      <c r="B1702" s="69" t="s">
        <v>305</v>
      </c>
      <c r="C1702" s="69" t="s">
        <v>485</v>
      </c>
      <c r="D1702" s="69" t="s">
        <v>2335</v>
      </c>
      <c r="E1702" s="106" t="s">
        <v>10</v>
      </c>
      <c r="F1702" s="106" t="s">
        <v>455</v>
      </c>
      <c r="G1702" s="69"/>
      <c r="H1702" s="63" t="s">
        <v>90</v>
      </c>
      <c r="I1702" s="69" t="s">
        <v>1211</v>
      </c>
      <c r="J1702" s="63" t="s">
        <v>396</v>
      </c>
      <c r="K1702" s="69" t="s">
        <v>175</v>
      </c>
      <c r="L1702" s="175"/>
      <c r="M1702" s="134"/>
      <c r="N1702" s="105"/>
      <c r="O1702" s="105"/>
      <c r="P1702" s="63"/>
      <c r="Q1702" s="69" t="s">
        <v>36</v>
      </c>
      <c r="R1702" s="69" t="s">
        <v>1380</v>
      </c>
      <c r="S1702" s="69"/>
      <c r="T1702" s="63"/>
      <c r="U1702" s="63" t="s">
        <v>13</v>
      </c>
      <c r="V1702" s="63"/>
      <c r="W1702" s="63"/>
      <c r="X1702" s="119">
        <v>27.53</v>
      </c>
      <c r="Y1702" s="119">
        <v>27.04</v>
      </c>
      <c r="Z1702" s="69"/>
      <c r="AA1702" s="180"/>
      <c r="AB1702" s="98"/>
      <c r="AC1702" s="69"/>
      <c r="AD1702" s="69" t="s">
        <v>87</v>
      </c>
      <c r="AE1702" s="63"/>
      <c r="AF1702" s="63"/>
    </row>
    <row r="1703" spans="1:133" s="76" customFormat="1" ht="34" x14ac:dyDescent="0.2">
      <c r="A1703" s="100" t="str">
        <f>CONCATENATE(E1703," ",F1703)</f>
        <v>Equus sp2</v>
      </c>
      <c r="B1703" s="69" t="s">
        <v>305</v>
      </c>
      <c r="C1703" s="69" t="s">
        <v>485</v>
      </c>
      <c r="D1703" s="69" t="s">
        <v>2335</v>
      </c>
      <c r="E1703" s="106" t="s">
        <v>10</v>
      </c>
      <c r="F1703" s="106" t="s">
        <v>455</v>
      </c>
      <c r="G1703" s="69"/>
      <c r="H1703" s="63" t="s">
        <v>91</v>
      </c>
      <c r="I1703" s="69" t="s">
        <v>1211</v>
      </c>
      <c r="J1703" s="63" t="s">
        <v>396</v>
      </c>
      <c r="K1703" s="69" t="s">
        <v>175</v>
      </c>
      <c r="L1703" s="175"/>
      <c r="M1703" s="134"/>
      <c r="N1703" s="105"/>
      <c r="O1703" s="105"/>
      <c r="P1703" s="63"/>
      <c r="Q1703" s="69" t="s">
        <v>36</v>
      </c>
      <c r="R1703" s="69" t="s">
        <v>1380</v>
      </c>
      <c r="S1703" s="69"/>
      <c r="T1703" s="63"/>
      <c r="U1703" s="63" t="s">
        <v>13</v>
      </c>
      <c r="V1703" s="63"/>
      <c r="W1703" s="63"/>
      <c r="X1703" s="119">
        <v>25.8</v>
      </c>
      <c r="Y1703" s="119">
        <v>22.93</v>
      </c>
      <c r="Z1703" s="69"/>
      <c r="AA1703" s="180"/>
      <c r="AB1703" s="98"/>
      <c r="AC1703" s="69"/>
      <c r="AD1703" s="69" t="s">
        <v>93</v>
      </c>
      <c r="AE1703" s="63"/>
      <c r="AF1703" s="63"/>
    </row>
    <row r="1704" spans="1:133" s="76" customFormat="1" ht="34" x14ac:dyDescent="0.2">
      <c r="A1704" s="100" t="str">
        <f>CONCATENATE(E1704," ",F1704)</f>
        <v>Equus sp2</v>
      </c>
      <c r="B1704" s="69" t="s">
        <v>305</v>
      </c>
      <c r="C1704" s="69" t="s">
        <v>485</v>
      </c>
      <c r="D1704" s="69" t="s">
        <v>2335</v>
      </c>
      <c r="E1704" s="106" t="s">
        <v>10</v>
      </c>
      <c r="F1704" s="106" t="s">
        <v>455</v>
      </c>
      <c r="G1704" s="69"/>
      <c r="H1704" s="63">
        <v>122</v>
      </c>
      <c r="I1704" s="69" t="s">
        <v>1211</v>
      </c>
      <c r="J1704" s="63" t="s">
        <v>396</v>
      </c>
      <c r="K1704" s="69" t="s">
        <v>175</v>
      </c>
      <c r="L1704" s="175"/>
      <c r="M1704" s="134"/>
      <c r="N1704" s="105"/>
      <c r="O1704" s="105"/>
      <c r="P1704" s="63"/>
      <c r="Q1704" s="69" t="s">
        <v>31</v>
      </c>
      <c r="R1704" s="69" t="s">
        <v>2377</v>
      </c>
      <c r="S1704" s="69"/>
      <c r="T1704" s="63"/>
      <c r="U1704" s="63" t="s">
        <v>13</v>
      </c>
      <c r="V1704" s="63"/>
      <c r="W1704" s="63"/>
      <c r="X1704" s="119">
        <v>28.44</v>
      </c>
      <c r="Y1704" s="119">
        <v>28.59</v>
      </c>
      <c r="Z1704" s="69"/>
      <c r="AA1704" s="180"/>
      <c r="AB1704" s="98"/>
      <c r="AC1704" s="69"/>
      <c r="AD1704" s="69" t="s">
        <v>1814</v>
      </c>
      <c r="AE1704" s="63"/>
      <c r="AF1704" s="63"/>
    </row>
    <row r="1705" spans="1:133" s="76" customFormat="1" ht="34" x14ac:dyDescent="0.2">
      <c r="A1705" s="100" t="str">
        <f>CONCATENATE(E1705," ",F1705)</f>
        <v>Equus sp2 (complicatus)</v>
      </c>
      <c r="B1705" s="69" t="s">
        <v>305</v>
      </c>
      <c r="C1705" s="69" t="s">
        <v>485</v>
      </c>
      <c r="D1705" s="69" t="s">
        <v>2335</v>
      </c>
      <c r="E1705" s="106" t="s">
        <v>10</v>
      </c>
      <c r="F1705" s="106" t="s">
        <v>1210</v>
      </c>
      <c r="G1705" s="69">
        <v>5</v>
      </c>
      <c r="H1705" s="63" t="s">
        <v>90</v>
      </c>
      <c r="I1705" s="69" t="s">
        <v>1209</v>
      </c>
      <c r="J1705" s="63" t="s">
        <v>396</v>
      </c>
      <c r="K1705" s="69" t="s">
        <v>175</v>
      </c>
      <c r="L1705" s="175"/>
      <c r="M1705" s="134"/>
      <c r="N1705" s="105"/>
      <c r="O1705" s="105"/>
      <c r="P1705" s="63"/>
      <c r="Q1705" s="69" t="s">
        <v>36</v>
      </c>
      <c r="R1705" s="69" t="s">
        <v>1380</v>
      </c>
      <c r="S1705" s="69"/>
      <c r="T1705" s="63"/>
      <c r="U1705" s="63" t="s">
        <v>13</v>
      </c>
      <c r="V1705" s="63"/>
      <c r="W1705" s="63"/>
      <c r="X1705" s="119">
        <v>22.6</v>
      </c>
      <c r="Y1705" s="119">
        <v>23.91</v>
      </c>
      <c r="Z1705" s="69"/>
      <c r="AA1705" s="180"/>
      <c r="AB1705" s="98"/>
      <c r="AC1705" s="69"/>
      <c r="AD1705" s="69" t="s">
        <v>449</v>
      </c>
      <c r="AE1705" s="63"/>
      <c r="AF1705" s="63"/>
      <c r="BK1705" s="10"/>
      <c r="BL1705" s="10"/>
      <c r="BM1705" s="10"/>
      <c r="BN1705" s="10"/>
      <c r="BO1705" s="10"/>
      <c r="BP1705" s="10"/>
      <c r="BQ1705" s="10"/>
      <c r="BR1705" s="10"/>
      <c r="BS1705" s="10"/>
      <c r="BT1705" s="10"/>
      <c r="BU1705" s="10"/>
      <c r="BV1705" s="10"/>
      <c r="BW1705" s="10"/>
      <c r="BX1705" s="10"/>
      <c r="BY1705" s="10"/>
      <c r="BZ1705" s="10"/>
      <c r="CA1705" s="10"/>
      <c r="CB1705" s="10"/>
      <c r="CC1705" s="10"/>
      <c r="CD1705" s="10"/>
      <c r="CE1705" s="10"/>
      <c r="CF1705" s="10"/>
      <c r="CG1705" s="10"/>
      <c r="CH1705" s="10"/>
      <c r="CI1705" s="10"/>
      <c r="CJ1705" s="10"/>
      <c r="CK1705" s="10"/>
      <c r="CL1705" s="10"/>
      <c r="CM1705" s="10"/>
      <c r="CN1705" s="10"/>
      <c r="CO1705" s="10"/>
      <c r="CP1705" s="10"/>
      <c r="CQ1705" s="10"/>
      <c r="CR1705" s="10"/>
      <c r="CS1705" s="10"/>
      <c r="CT1705" s="10"/>
      <c r="CU1705" s="10"/>
      <c r="CV1705" s="10"/>
      <c r="CW1705" s="10"/>
      <c r="CX1705" s="10"/>
      <c r="CY1705" s="10"/>
      <c r="CZ1705" s="10"/>
      <c r="DA1705" s="10"/>
      <c r="DB1705" s="10"/>
      <c r="DC1705" s="10"/>
      <c r="DD1705" s="10"/>
      <c r="DE1705" s="10"/>
      <c r="DF1705" s="10"/>
      <c r="DG1705" s="10"/>
      <c r="DH1705" s="10"/>
      <c r="DI1705" s="10"/>
      <c r="DJ1705" s="10"/>
      <c r="DK1705" s="10"/>
      <c r="DL1705" s="10"/>
      <c r="DM1705" s="10"/>
      <c r="DN1705" s="10"/>
      <c r="DO1705" s="10"/>
      <c r="DP1705" s="10"/>
      <c r="DQ1705" s="10"/>
      <c r="DR1705" s="10"/>
      <c r="DS1705" s="10"/>
      <c r="DT1705" s="10"/>
      <c r="DU1705" s="10"/>
      <c r="DV1705" s="10"/>
      <c r="DW1705" s="10"/>
      <c r="DX1705" s="10"/>
      <c r="DY1705" s="10"/>
      <c r="DZ1705" s="10"/>
      <c r="EA1705" s="197"/>
      <c r="EB1705" s="197"/>
      <c r="EC1705" s="197"/>
    </row>
    <row r="1706" spans="1:133" s="76" customFormat="1" ht="17" x14ac:dyDescent="0.2">
      <c r="A1706" s="100" t="str">
        <f>CONCATENATE(E1706," ",F1706)</f>
        <v xml:space="preserve">Equus </v>
      </c>
      <c r="B1706" s="69" t="s">
        <v>2086</v>
      </c>
      <c r="C1706" s="69" t="s">
        <v>485</v>
      </c>
      <c r="D1706" s="69" t="s">
        <v>2335</v>
      </c>
      <c r="E1706" s="172" t="s">
        <v>10</v>
      </c>
      <c r="F1706" s="172"/>
      <c r="G1706" s="63">
        <v>30839</v>
      </c>
      <c r="H1706" s="63">
        <v>133</v>
      </c>
      <c r="I1706" s="63" t="s">
        <v>2074</v>
      </c>
      <c r="J1706" s="63" t="s">
        <v>400</v>
      </c>
      <c r="K1706" s="63" t="s">
        <v>175</v>
      </c>
      <c r="L1706" s="175"/>
      <c r="M1706" s="63"/>
      <c r="N1706" s="63"/>
      <c r="O1706" s="63"/>
      <c r="P1706" s="63"/>
      <c r="Q1706" s="63" t="s">
        <v>2082</v>
      </c>
      <c r="R1706" s="69" t="s">
        <v>2364</v>
      </c>
      <c r="S1706" s="63"/>
      <c r="T1706" s="63" t="s">
        <v>171</v>
      </c>
      <c r="U1706" s="63" t="s">
        <v>13</v>
      </c>
      <c r="V1706" s="63"/>
      <c r="W1706" s="63"/>
      <c r="X1706" s="63">
        <v>35.35</v>
      </c>
      <c r="Y1706" s="63">
        <v>15.42</v>
      </c>
      <c r="Z1706" s="63"/>
      <c r="AA1706" s="182"/>
      <c r="AB1706" s="61"/>
      <c r="AC1706" s="63"/>
      <c r="AD1706" s="69"/>
      <c r="AE1706" s="63"/>
      <c r="AF1706" s="63"/>
      <c r="EA1706" s="10"/>
      <c r="EB1706" s="10"/>
      <c r="EC1706" s="10"/>
    </row>
    <row r="1707" spans="1:133" s="76" customFormat="1" ht="17" x14ac:dyDescent="0.2">
      <c r="A1707" s="100" t="str">
        <f>CONCATENATE(E1707," ",F1707)</f>
        <v xml:space="preserve">Equus </v>
      </c>
      <c r="B1707" s="69" t="s">
        <v>2086</v>
      </c>
      <c r="C1707" s="69" t="s">
        <v>485</v>
      </c>
      <c r="D1707" s="69" t="s">
        <v>2335</v>
      </c>
      <c r="E1707" s="172" t="s">
        <v>10</v>
      </c>
      <c r="F1707" s="172"/>
      <c r="G1707" s="63">
        <v>30839</v>
      </c>
      <c r="H1707" s="63">
        <v>35</v>
      </c>
      <c r="I1707" s="63" t="s">
        <v>2074</v>
      </c>
      <c r="J1707" s="63" t="s">
        <v>400</v>
      </c>
      <c r="K1707" s="63" t="s">
        <v>175</v>
      </c>
      <c r="L1707" s="175"/>
      <c r="M1707" s="63"/>
      <c r="N1707" s="63"/>
      <c r="O1707" s="63"/>
      <c r="P1707" s="63"/>
      <c r="Q1707" s="63" t="s">
        <v>2082</v>
      </c>
      <c r="R1707" s="69" t="s">
        <v>2364</v>
      </c>
      <c r="S1707" s="63"/>
      <c r="T1707" s="63" t="s">
        <v>166</v>
      </c>
      <c r="U1707" s="63" t="s">
        <v>13</v>
      </c>
      <c r="V1707" s="63"/>
      <c r="W1707" s="63"/>
      <c r="X1707" s="63">
        <v>26.08</v>
      </c>
      <c r="Y1707" s="63">
        <v>14.91</v>
      </c>
      <c r="Z1707" s="63"/>
      <c r="AA1707" s="182"/>
      <c r="AB1707" s="61"/>
      <c r="AC1707" s="63"/>
      <c r="AD1707" s="69" t="s">
        <v>2083</v>
      </c>
      <c r="AE1707" s="63"/>
      <c r="AF1707" s="63"/>
      <c r="EA1707" s="10"/>
      <c r="EB1707" s="10"/>
      <c r="EC1707" s="10"/>
    </row>
    <row r="1708" spans="1:133" s="76" customFormat="1" ht="17" x14ac:dyDescent="0.2">
      <c r="A1708" s="100" t="str">
        <f>CONCATENATE(E1708," ",F1708)</f>
        <v xml:space="preserve">Equus </v>
      </c>
      <c r="B1708" s="69" t="s">
        <v>2086</v>
      </c>
      <c r="C1708" s="69" t="s">
        <v>485</v>
      </c>
      <c r="D1708" s="69" t="s">
        <v>2335</v>
      </c>
      <c r="E1708" s="172" t="s">
        <v>10</v>
      </c>
      <c r="F1708" s="172"/>
      <c r="G1708" s="63">
        <v>30839</v>
      </c>
      <c r="H1708" s="63">
        <v>64</v>
      </c>
      <c r="I1708" s="63" t="s">
        <v>2074</v>
      </c>
      <c r="J1708" s="63" t="s">
        <v>400</v>
      </c>
      <c r="K1708" s="63" t="s">
        <v>175</v>
      </c>
      <c r="L1708" s="175"/>
      <c r="M1708" s="63"/>
      <c r="N1708" s="63"/>
      <c r="O1708" s="63"/>
      <c r="P1708" s="63"/>
      <c r="Q1708" s="63" t="s">
        <v>16</v>
      </c>
      <c r="R1708" s="63" t="s">
        <v>2363</v>
      </c>
      <c r="S1708" s="63"/>
      <c r="T1708" s="63" t="s">
        <v>171</v>
      </c>
      <c r="U1708" s="63" t="s">
        <v>13</v>
      </c>
      <c r="V1708" s="63"/>
      <c r="W1708" s="63"/>
      <c r="X1708" s="63">
        <v>29.83</v>
      </c>
      <c r="Y1708" s="63">
        <v>19.96</v>
      </c>
      <c r="Z1708" s="63"/>
      <c r="AA1708" s="182"/>
      <c r="AB1708" s="61"/>
      <c r="AC1708" s="63"/>
      <c r="AD1708" s="69" t="s">
        <v>2084</v>
      </c>
      <c r="AE1708" s="63"/>
      <c r="AF1708" s="63"/>
      <c r="CX1708" s="60"/>
      <c r="CY1708" s="60"/>
      <c r="CZ1708" s="60"/>
      <c r="DA1708" s="60"/>
      <c r="DB1708" s="60"/>
      <c r="DC1708" s="60"/>
      <c r="DD1708" s="60"/>
      <c r="DE1708" s="60"/>
      <c r="DF1708" s="60"/>
      <c r="DG1708" s="60"/>
      <c r="DH1708" s="60"/>
      <c r="DI1708" s="60"/>
      <c r="DJ1708" s="60"/>
      <c r="DK1708" s="60"/>
      <c r="DL1708" s="60"/>
      <c r="DM1708" s="60"/>
      <c r="DN1708" s="60"/>
      <c r="DO1708" s="60"/>
      <c r="DP1708" s="60"/>
      <c r="DQ1708" s="60"/>
      <c r="DR1708" s="60"/>
      <c r="DS1708" s="60"/>
      <c r="DT1708" s="60"/>
      <c r="DU1708" s="60"/>
      <c r="DV1708" s="60"/>
      <c r="DW1708" s="60"/>
      <c r="DX1708" s="60"/>
      <c r="DY1708" s="60"/>
      <c r="DZ1708" s="60"/>
      <c r="EA1708" s="10"/>
      <c r="EB1708" s="10"/>
      <c r="EC1708" s="10"/>
    </row>
    <row r="1709" spans="1:133" s="76" customFormat="1" ht="17" x14ac:dyDescent="0.2">
      <c r="A1709" s="100" t="str">
        <f>CONCATENATE(E1709," ",F1709)</f>
        <v xml:space="preserve">Equus </v>
      </c>
      <c r="B1709" s="69" t="s">
        <v>2119</v>
      </c>
      <c r="C1709" s="69" t="s">
        <v>485</v>
      </c>
      <c r="D1709" s="69" t="s">
        <v>2335</v>
      </c>
      <c r="E1709" s="172" t="s">
        <v>10</v>
      </c>
      <c r="F1709" s="172"/>
      <c r="G1709" s="63">
        <v>31034</v>
      </c>
      <c r="H1709" s="63">
        <v>86</v>
      </c>
      <c r="I1709" s="63" t="s">
        <v>431</v>
      </c>
      <c r="J1709" s="63" t="s">
        <v>220</v>
      </c>
      <c r="K1709" s="63" t="s">
        <v>175</v>
      </c>
      <c r="L1709" s="175"/>
      <c r="M1709" s="63"/>
      <c r="N1709" s="63"/>
      <c r="O1709" s="63"/>
      <c r="P1709" s="63"/>
      <c r="Q1709" s="63" t="s">
        <v>207</v>
      </c>
      <c r="R1709" s="69" t="s">
        <v>2363</v>
      </c>
      <c r="S1709" s="63"/>
      <c r="T1709" s="63"/>
      <c r="U1709" s="63" t="s">
        <v>13</v>
      </c>
      <c r="V1709" s="63"/>
      <c r="W1709" s="63"/>
      <c r="X1709" s="63">
        <v>29.83</v>
      </c>
      <c r="Y1709" s="63">
        <v>20.62</v>
      </c>
      <c r="Z1709" s="63"/>
      <c r="AA1709" s="182"/>
      <c r="AB1709" s="61"/>
      <c r="AC1709" s="63"/>
      <c r="AD1709" s="69" t="s">
        <v>2120</v>
      </c>
      <c r="AE1709" s="63"/>
      <c r="AF1709" s="63"/>
    </row>
    <row r="1710" spans="1:133" s="76" customFormat="1" ht="17" x14ac:dyDescent="0.2">
      <c r="A1710" s="100" t="str">
        <f>CONCATENATE(E1710," ",F1710)</f>
        <v xml:space="preserve">Equus </v>
      </c>
      <c r="B1710" s="69" t="s">
        <v>2119</v>
      </c>
      <c r="C1710" s="69" t="s">
        <v>485</v>
      </c>
      <c r="D1710" s="69" t="s">
        <v>2335</v>
      </c>
      <c r="E1710" s="172" t="s">
        <v>10</v>
      </c>
      <c r="F1710" s="172"/>
      <c r="G1710" s="63">
        <v>31034</v>
      </c>
      <c r="H1710" s="63">
        <v>75</v>
      </c>
      <c r="I1710" s="63" t="s">
        <v>431</v>
      </c>
      <c r="J1710" s="63" t="s">
        <v>220</v>
      </c>
      <c r="K1710" s="63" t="s">
        <v>175</v>
      </c>
      <c r="L1710" s="175"/>
      <c r="M1710" s="63"/>
      <c r="N1710" s="63"/>
      <c r="O1710" s="63"/>
      <c r="P1710" s="63"/>
      <c r="Q1710" s="63" t="s">
        <v>207</v>
      </c>
      <c r="R1710" s="69" t="s">
        <v>2363</v>
      </c>
      <c r="S1710" s="63"/>
      <c r="T1710" s="63" t="s">
        <v>171</v>
      </c>
      <c r="U1710" s="63" t="s">
        <v>13</v>
      </c>
      <c r="V1710" s="63"/>
      <c r="W1710" s="63"/>
      <c r="X1710" s="63">
        <v>27.09</v>
      </c>
      <c r="Y1710" s="63">
        <v>20.79</v>
      </c>
      <c r="Z1710" s="63"/>
      <c r="AA1710" s="182"/>
      <c r="AB1710" s="61"/>
      <c r="AC1710" s="63"/>
      <c r="AD1710" s="69" t="s">
        <v>2121</v>
      </c>
      <c r="AE1710" s="63"/>
      <c r="AF1710" s="63"/>
    </row>
    <row r="1711" spans="1:133" s="76" customFormat="1" ht="17" x14ac:dyDescent="0.2">
      <c r="A1711" s="100" t="str">
        <f>CONCATENATE(E1711," ",F1711)</f>
        <v xml:space="preserve">Equus </v>
      </c>
      <c r="B1711" s="69" t="s">
        <v>2119</v>
      </c>
      <c r="C1711" s="69" t="s">
        <v>485</v>
      </c>
      <c r="D1711" s="69" t="s">
        <v>2335</v>
      </c>
      <c r="E1711" s="172" t="s">
        <v>10</v>
      </c>
      <c r="F1711" s="172"/>
      <c r="G1711" s="63">
        <v>31034</v>
      </c>
      <c r="H1711" s="63">
        <v>112</v>
      </c>
      <c r="I1711" s="63" t="s">
        <v>431</v>
      </c>
      <c r="J1711" s="63" t="s">
        <v>220</v>
      </c>
      <c r="K1711" s="63" t="s">
        <v>175</v>
      </c>
      <c r="L1711" s="175"/>
      <c r="M1711" s="63"/>
      <c r="N1711" s="63"/>
      <c r="O1711" s="63"/>
      <c r="P1711" s="63"/>
      <c r="Q1711" s="63" t="s">
        <v>207</v>
      </c>
      <c r="R1711" s="69" t="s">
        <v>2363</v>
      </c>
      <c r="S1711" s="63"/>
      <c r="T1711" s="63" t="s">
        <v>171</v>
      </c>
      <c r="U1711" s="63" t="s">
        <v>13</v>
      </c>
      <c r="V1711" s="63"/>
      <c r="W1711" s="63"/>
      <c r="X1711" s="63">
        <v>26.24</v>
      </c>
      <c r="Y1711" s="63">
        <v>16.829999999999998</v>
      </c>
      <c r="Z1711" s="63"/>
      <c r="AA1711" s="182"/>
      <c r="AB1711" s="61"/>
      <c r="AC1711" s="63"/>
      <c r="AD1711" s="69" t="s">
        <v>2125</v>
      </c>
      <c r="AE1711" s="63"/>
      <c r="AF1711" s="63"/>
    </row>
    <row r="1712" spans="1:133" s="76" customFormat="1" ht="17" x14ac:dyDescent="0.2">
      <c r="A1712" s="100" t="str">
        <f>CONCATENATE(E1712," ",F1712)</f>
        <v xml:space="preserve">Equus </v>
      </c>
      <c r="B1712" s="69" t="s">
        <v>2119</v>
      </c>
      <c r="C1712" s="69" t="s">
        <v>485</v>
      </c>
      <c r="D1712" s="69" t="s">
        <v>2335</v>
      </c>
      <c r="E1712" s="172" t="s">
        <v>10</v>
      </c>
      <c r="F1712" s="172"/>
      <c r="G1712" s="63">
        <v>31034</v>
      </c>
      <c r="H1712" s="63">
        <v>36</v>
      </c>
      <c r="I1712" s="63" t="s">
        <v>431</v>
      </c>
      <c r="J1712" s="63" t="s">
        <v>220</v>
      </c>
      <c r="K1712" s="63" t="s">
        <v>175</v>
      </c>
      <c r="L1712" s="175"/>
      <c r="M1712" s="63"/>
      <c r="N1712" s="63"/>
      <c r="O1712" s="63"/>
      <c r="P1712" s="63"/>
      <c r="Q1712" s="63" t="s">
        <v>2122</v>
      </c>
      <c r="R1712" s="69" t="s">
        <v>2364</v>
      </c>
      <c r="S1712" s="63"/>
      <c r="T1712" s="63" t="s">
        <v>171</v>
      </c>
      <c r="U1712" s="63" t="s">
        <v>13</v>
      </c>
      <c r="V1712" s="63"/>
      <c r="W1712" s="63"/>
      <c r="X1712" s="63">
        <v>26.55</v>
      </c>
      <c r="Y1712" s="63">
        <v>17.91</v>
      </c>
      <c r="Z1712" s="63"/>
      <c r="AA1712" s="182"/>
      <c r="AB1712" s="61"/>
      <c r="AC1712" s="63"/>
      <c r="AD1712" s="69" t="s">
        <v>2123</v>
      </c>
      <c r="AE1712" s="63"/>
      <c r="AF1712" s="63"/>
    </row>
    <row r="1713" spans="1:133" s="76" customFormat="1" ht="17" x14ac:dyDescent="0.2">
      <c r="A1713" s="100" t="str">
        <f>CONCATENATE(E1713," ",F1713)</f>
        <v xml:space="preserve">Equus </v>
      </c>
      <c r="B1713" s="69" t="s">
        <v>2099</v>
      </c>
      <c r="C1713" s="69" t="s">
        <v>485</v>
      </c>
      <c r="D1713" s="69" t="s">
        <v>2335</v>
      </c>
      <c r="E1713" s="172" t="s">
        <v>10</v>
      </c>
      <c r="F1713" s="172"/>
      <c r="G1713" s="63">
        <v>41633</v>
      </c>
      <c r="H1713" s="63">
        <v>1</v>
      </c>
      <c r="I1713" s="63" t="s">
        <v>2100</v>
      </c>
      <c r="J1713" s="63"/>
      <c r="K1713" s="63" t="s">
        <v>175</v>
      </c>
      <c r="L1713" s="175"/>
      <c r="M1713" s="63"/>
      <c r="N1713" s="63"/>
      <c r="O1713" s="63"/>
      <c r="P1713" s="63"/>
      <c r="Q1713" s="63" t="s">
        <v>207</v>
      </c>
      <c r="R1713" s="69" t="s">
        <v>2363</v>
      </c>
      <c r="S1713" s="63"/>
      <c r="T1713" s="63" t="s">
        <v>378</v>
      </c>
      <c r="U1713" s="63" t="s">
        <v>13</v>
      </c>
      <c r="V1713" s="63"/>
      <c r="W1713" s="63"/>
      <c r="X1713" s="63">
        <v>29.2</v>
      </c>
      <c r="Y1713" s="63">
        <v>19.100000000000001</v>
      </c>
      <c r="Z1713" s="63"/>
      <c r="AA1713" s="182"/>
      <c r="AB1713" s="61"/>
      <c r="AC1713" s="63"/>
      <c r="AD1713" s="69" t="s">
        <v>2101</v>
      </c>
      <c r="AE1713" s="63"/>
      <c r="AF1713" s="63"/>
    </row>
    <row r="1714" spans="1:133" s="76" customFormat="1" ht="17" x14ac:dyDescent="0.2">
      <c r="A1714" s="100" t="str">
        <f>CONCATENATE(E1714," ",F1714)</f>
        <v>Tapirus sp</v>
      </c>
      <c r="B1714" s="9" t="s">
        <v>2150</v>
      </c>
      <c r="C1714" s="69" t="s">
        <v>485</v>
      </c>
      <c r="D1714" s="63" t="s">
        <v>2349</v>
      </c>
      <c r="E1714" s="2" t="s">
        <v>29</v>
      </c>
      <c r="F1714" s="100" t="s">
        <v>1521</v>
      </c>
      <c r="G1714" s="9">
        <v>43407</v>
      </c>
      <c r="H1714" s="8" t="s">
        <v>2149</v>
      </c>
      <c r="I1714" s="9" t="s">
        <v>1074</v>
      </c>
      <c r="J1714" s="8" t="s">
        <v>398</v>
      </c>
      <c r="K1714" s="69" t="s">
        <v>175</v>
      </c>
      <c r="L1714" s="175"/>
      <c r="M1714" s="134"/>
      <c r="N1714" s="105"/>
      <c r="O1714" s="105"/>
      <c r="P1714" s="63"/>
      <c r="Q1714" s="69" t="s">
        <v>36</v>
      </c>
      <c r="R1714" s="69" t="s">
        <v>1380</v>
      </c>
      <c r="S1714" s="69"/>
      <c r="T1714" s="63"/>
      <c r="U1714" s="63" t="s">
        <v>13</v>
      </c>
      <c r="V1714" s="63"/>
      <c r="W1714" s="63"/>
      <c r="X1714" s="119">
        <v>28.93</v>
      </c>
      <c r="Y1714" s="119">
        <v>21.31</v>
      </c>
      <c r="Z1714" s="69"/>
      <c r="AA1714" s="179"/>
      <c r="AB1714" s="98"/>
      <c r="AC1714" s="9"/>
      <c r="AD1714" s="9" t="s">
        <v>2151</v>
      </c>
      <c r="AE1714" s="63"/>
      <c r="AF1714" s="63"/>
    </row>
    <row r="1715" spans="1:133" s="76" customFormat="1" ht="17" x14ac:dyDescent="0.2">
      <c r="A1715" s="100" t="str">
        <f>CONCATENATE(E1715," ",F1715)</f>
        <v>Tapirus sp.</v>
      </c>
      <c r="B1715" s="69"/>
      <c r="C1715" s="69" t="s">
        <v>485</v>
      </c>
      <c r="D1715" s="63" t="s">
        <v>2349</v>
      </c>
      <c r="E1715" s="106" t="s">
        <v>29</v>
      </c>
      <c r="F1715" s="106" t="s">
        <v>15</v>
      </c>
      <c r="G1715" s="69">
        <v>804</v>
      </c>
      <c r="H1715" s="63">
        <v>83</v>
      </c>
      <c r="I1715" s="69" t="s">
        <v>64</v>
      </c>
      <c r="J1715" s="63" t="s">
        <v>391</v>
      </c>
      <c r="K1715" s="69"/>
      <c r="L1715" s="175"/>
      <c r="M1715" s="134"/>
      <c r="N1715" s="105"/>
      <c r="O1715" s="105"/>
      <c r="P1715" s="63"/>
      <c r="Q1715" s="69" t="s">
        <v>36</v>
      </c>
      <c r="R1715" s="69" t="s">
        <v>1380</v>
      </c>
      <c r="S1715" s="69"/>
      <c r="T1715" s="63"/>
      <c r="U1715" s="63" t="s">
        <v>13</v>
      </c>
      <c r="V1715" s="63"/>
      <c r="W1715" s="63"/>
      <c r="X1715" s="119">
        <v>23.71</v>
      </c>
      <c r="Y1715" s="119">
        <v>20.27</v>
      </c>
      <c r="Z1715" s="69"/>
      <c r="AA1715" s="180"/>
      <c r="AB1715" s="98"/>
      <c r="AC1715" s="69"/>
      <c r="AD1715" s="69" t="s">
        <v>44</v>
      </c>
      <c r="AE1715" s="63"/>
      <c r="AF1715" s="63"/>
      <c r="BK1715" s="84"/>
      <c r="BL1715" s="84"/>
      <c r="BM1715" s="84"/>
      <c r="BN1715" s="84"/>
      <c r="BO1715" s="84"/>
      <c r="BP1715" s="84"/>
      <c r="BQ1715" s="84"/>
      <c r="BR1715" s="84"/>
      <c r="BS1715" s="84"/>
      <c r="BT1715" s="84"/>
      <c r="BU1715" s="84"/>
      <c r="BV1715" s="84"/>
      <c r="BW1715" s="84"/>
      <c r="BX1715" s="84"/>
      <c r="BY1715" s="84"/>
      <c r="BZ1715" s="84"/>
      <c r="CA1715" s="84"/>
      <c r="CB1715" s="84"/>
      <c r="CC1715" s="84"/>
      <c r="CD1715" s="84"/>
      <c r="CE1715" s="84"/>
      <c r="CF1715" s="84"/>
      <c r="CG1715" s="84"/>
      <c r="CH1715" s="84"/>
      <c r="CI1715" s="84"/>
      <c r="CJ1715" s="84"/>
      <c r="CK1715" s="84"/>
      <c r="CL1715" s="84"/>
      <c r="CM1715" s="84"/>
      <c r="CN1715" s="84"/>
      <c r="CO1715" s="84"/>
      <c r="CP1715" s="84"/>
      <c r="CQ1715" s="84"/>
      <c r="CR1715" s="84"/>
      <c r="CS1715" s="84"/>
      <c r="CT1715" s="84"/>
      <c r="CU1715" s="84"/>
      <c r="CV1715" s="84"/>
      <c r="CW1715" s="84"/>
      <c r="CX1715" s="84"/>
      <c r="CY1715" s="84"/>
      <c r="CZ1715" s="84"/>
      <c r="DA1715" s="84"/>
      <c r="DB1715" s="84"/>
      <c r="DC1715" s="84"/>
      <c r="DD1715" s="84"/>
      <c r="DE1715" s="84"/>
      <c r="DF1715" s="84"/>
      <c r="DG1715" s="84"/>
      <c r="DH1715" s="84"/>
      <c r="DI1715" s="84"/>
      <c r="DJ1715" s="84"/>
      <c r="DK1715" s="84"/>
      <c r="DL1715" s="84"/>
      <c r="DM1715" s="84"/>
      <c r="DN1715" s="84"/>
      <c r="DO1715" s="84"/>
      <c r="DP1715" s="84"/>
      <c r="DQ1715" s="84"/>
      <c r="DR1715" s="84"/>
      <c r="DS1715" s="84"/>
      <c r="DT1715" s="84"/>
      <c r="DU1715" s="84"/>
      <c r="DV1715" s="84"/>
      <c r="DW1715" s="84"/>
      <c r="DX1715" s="84"/>
      <c r="DY1715" s="84"/>
      <c r="DZ1715" s="84"/>
      <c r="EA1715" s="10"/>
      <c r="EB1715" s="10"/>
      <c r="EC1715" s="10"/>
    </row>
    <row r="1716" spans="1:133" s="76" customFormat="1" ht="17" x14ac:dyDescent="0.2">
      <c r="A1716" s="100" t="str">
        <f>CONCATENATE(E1716," ",F1716)</f>
        <v>Tapirus sp.</v>
      </c>
      <c r="B1716" s="69" t="s">
        <v>1712</v>
      </c>
      <c r="C1716" s="69" t="s">
        <v>485</v>
      </c>
      <c r="D1716" s="63" t="s">
        <v>2349</v>
      </c>
      <c r="E1716" s="106" t="s">
        <v>29</v>
      </c>
      <c r="F1716" s="106" t="s">
        <v>15</v>
      </c>
      <c r="G1716" s="69">
        <v>40449</v>
      </c>
      <c r="H1716" s="69">
        <v>134</v>
      </c>
      <c r="I1716" s="69" t="s">
        <v>1464</v>
      </c>
      <c r="J1716" s="63" t="s">
        <v>244</v>
      </c>
      <c r="K1716" s="69" t="s">
        <v>175</v>
      </c>
      <c r="L1716" s="175"/>
      <c r="M1716" s="99"/>
      <c r="N1716" s="107"/>
      <c r="O1716" s="107"/>
      <c r="P1716" s="69"/>
      <c r="Q1716" s="69" t="s">
        <v>209</v>
      </c>
      <c r="R1716" s="69" t="s">
        <v>2386</v>
      </c>
      <c r="S1716" s="69"/>
      <c r="T1716" s="69" t="s">
        <v>171</v>
      </c>
      <c r="U1716" s="63" t="s">
        <v>13</v>
      </c>
      <c r="V1716" s="63"/>
      <c r="W1716" s="105"/>
      <c r="X1716" s="61">
        <v>23.04</v>
      </c>
      <c r="Y1716" s="61">
        <v>19.559999999999999</v>
      </c>
      <c r="Z1716" s="63"/>
      <c r="AA1716" s="171"/>
      <c r="AB1716" s="135"/>
      <c r="AC1716" s="105"/>
      <c r="AD1716" s="69" t="s">
        <v>1713</v>
      </c>
      <c r="AE1716" s="63"/>
      <c r="AF1716" s="63"/>
    </row>
    <row r="1717" spans="1:133" s="76" customFormat="1" ht="17" x14ac:dyDescent="0.2">
      <c r="A1717" s="100" t="str">
        <f>CONCATENATE(E1717," ",F1717)</f>
        <v>Tapirus sp.</v>
      </c>
      <c r="B1717" s="69" t="s">
        <v>1712</v>
      </c>
      <c r="C1717" s="69" t="s">
        <v>485</v>
      </c>
      <c r="D1717" s="63" t="s">
        <v>2349</v>
      </c>
      <c r="E1717" s="106" t="s">
        <v>29</v>
      </c>
      <c r="F1717" s="106" t="s">
        <v>15</v>
      </c>
      <c r="G1717" s="69">
        <v>40449</v>
      </c>
      <c r="H1717" s="69">
        <v>460</v>
      </c>
      <c r="I1717" s="69" t="s">
        <v>1464</v>
      </c>
      <c r="J1717" s="63" t="s">
        <v>244</v>
      </c>
      <c r="K1717" s="69" t="s">
        <v>175</v>
      </c>
      <c r="L1717" s="175"/>
      <c r="M1717" s="99"/>
      <c r="N1717" s="107"/>
      <c r="O1717" s="107"/>
      <c r="P1717" s="69"/>
      <c r="Q1717" s="69" t="s">
        <v>209</v>
      </c>
      <c r="R1717" s="69" t="s">
        <v>2386</v>
      </c>
      <c r="S1717" s="69"/>
      <c r="T1717" s="69" t="s">
        <v>166</v>
      </c>
      <c r="U1717" s="63" t="s">
        <v>13</v>
      </c>
      <c r="V1717" s="63"/>
      <c r="W1717" s="105"/>
      <c r="X1717" s="61">
        <v>22.15</v>
      </c>
      <c r="Y1717" s="61">
        <v>20.77</v>
      </c>
      <c r="Z1717" s="63"/>
      <c r="AA1717" s="171"/>
      <c r="AB1717" s="135"/>
      <c r="AC1717" s="105"/>
      <c r="AD1717" s="69" t="s">
        <v>1714</v>
      </c>
      <c r="AE1717" s="63"/>
      <c r="AF1717" s="63"/>
    </row>
    <row r="1718" spans="1:133" s="76" customFormat="1" ht="17" x14ac:dyDescent="0.2">
      <c r="A1718" s="100" t="str">
        <f>CONCATENATE(E1718," ",F1718)</f>
        <v xml:space="preserve">Tapirus sp. </v>
      </c>
      <c r="B1718" s="69"/>
      <c r="C1718" s="69" t="s">
        <v>485</v>
      </c>
      <c r="D1718" s="63" t="s">
        <v>2349</v>
      </c>
      <c r="E1718" s="106" t="s">
        <v>29</v>
      </c>
      <c r="F1718" s="106" t="s">
        <v>177</v>
      </c>
      <c r="G1718" s="69">
        <v>933</v>
      </c>
      <c r="H1718" s="63">
        <v>973</v>
      </c>
      <c r="I1718" s="69" t="s">
        <v>411</v>
      </c>
      <c r="J1718" s="63" t="s">
        <v>412</v>
      </c>
      <c r="K1718" s="69" t="s">
        <v>175</v>
      </c>
      <c r="L1718" s="175"/>
      <c r="M1718" s="134"/>
      <c r="N1718" s="61">
        <v>29.62</v>
      </c>
      <c r="O1718" s="61">
        <v>-98.37</v>
      </c>
      <c r="P1718" s="99">
        <v>126.402078446346</v>
      </c>
      <c r="Q1718" s="69" t="s">
        <v>209</v>
      </c>
      <c r="R1718" s="69" t="s">
        <v>2386</v>
      </c>
      <c r="S1718" s="69"/>
      <c r="T1718" s="63" t="s">
        <v>171</v>
      </c>
      <c r="U1718" s="63" t="s">
        <v>13</v>
      </c>
      <c r="V1718" s="63"/>
      <c r="W1718" s="63"/>
      <c r="X1718" s="119">
        <v>22.09</v>
      </c>
      <c r="Y1718" s="119">
        <v>22.65</v>
      </c>
      <c r="Z1718" s="69"/>
      <c r="AA1718" s="180"/>
      <c r="AB1718" s="98"/>
      <c r="AC1718" s="69"/>
      <c r="AD1718" s="69" t="s">
        <v>292</v>
      </c>
      <c r="AE1718" s="63"/>
      <c r="AF1718" s="63"/>
    </row>
    <row r="1719" spans="1:133" s="76" customFormat="1" ht="17" x14ac:dyDescent="0.2">
      <c r="A1719" s="100" t="str">
        <f>CONCATENATE(E1719," ",F1719)</f>
        <v>Tapirus veroensis</v>
      </c>
      <c r="B1719" s="69" t="s">
        <v>305</v>
      </c>
      <c r="C1719" s="69" t="s">
        <v>485</v>
      </c>
      <c r="D1719" s="63" t="s">
        <v>2349</v>
      </c>
      <c r="E1719" s="106" t="s">
        <v>29</v>
      </c>
      <c r="F1719" s="106" t="s">
        <v>30</v>
      </c>
      <c r="G1719" s="69">
        <v>3</v>
      </c>
      <c r="H1719" s="63">
        <v>2554</v>
      </c>
      <c r="I1719" s="69" t="s">
        <v>27</v>
      </c>
      <c r="J1719" s="63" t="s">
        <v>397</v>
      </c>
      <c r="K1719" s="69" t="s">
        <v>175</v>
      </c>
      <c r="L1719" s="175" t="s">
        <v>28</v>
      </c>
      <c r="M1719" s="99"/>
      <c r="N1719" s="105"/>
      <c r="O1719" s="105"/>
      <c r="P1719" s="63"/>
      <c r="Q1719" s="69" t="s">
        <v>16</v>
      </c>
      <c r="R1719" s="69" t="s">
        <v>2363</v>
      </c>
      <c r="S1719" s="69"/>
      <c r="T1719" s="63"/>
      <c r="U1719" s="63" t="s">
        <v>13</v>
      </c>
      <c r="V1719" s="63"/>
      <c r="W1719" s="63"/>
      <c r="X1719" s="119">
        <v>24.28</v>
      </c>
      <c r="Y1719" s="119">
        <v>30.51</v>
      </c>
      <c r="Z1719" s="69"/>
      <c r="AA1719" s="180"/>
      <c r="AB1719" s="98"/>
      <c r="AC1719" s="69"/>
      <c r="AD1719" s="69" t="s">
        <v>33</v>
      </c>
      <c r="AE1719" s="63"/>
      <c r="AF1719" s="63"/>
      <c r="BK1719" s="10"/>
      <c r="BL1719" s="10"/>
      <c r="BM1719" s="10"/>
      <c r="BN1719" s="10"/>
      <c r="BO1719" s="10"/>
      <c r="BP1719" s="10"/>
      <c r="BQ1719" s="10"/>
      <c r="BR1719" s="10"/>
      <c r="BS1719" s="10"/>
      <c r="BT1719" s="10"/>
      <c r="BU1719" s="10"/>
      <c r="BV1719" s="10"/>
      <c r="BW1719" s="10"/>
      <c r="BX1719" s="10"/>
      <c r="BY1719" s="10"/>
      <c r="BZ1719" s="10"/>
      <c r="CA1719" s="10"/>
      <c r="CB1719" s="10"/>
      <c r="CC1719" s="10"/>
      <c r="CD1719" s="10"/>
      <c r="CE1719" s="10"/>
      <c r="CF1719" s="10"/>
      <c r="CG1719" s="10"/>
      <c r="CH1719" s="10"/>
      <c r="CI1719" s="10"/>
      <c r="CJ1719" s="10"/>
      <c r="CK1719" s="10"/>
      <c r="CL1719" s="10"/>
      <c r="CM1719" s="10"/>
      <c r="CN1719" s="10"/>
      <c r="CO1719" s="10"/>
      <c r="CP1719" s="10"/>
      <c r="CQ1719" s="10"/>
      <c r="CR1719" s="10"/>
      <c r="CS1719" s="10"/>
      <c r="CT1719" s="10"/>
      <c r="CU1719" s="10"/>
      <c r="CV1719" s="10"/>
      <c r="CW1719" s="10"/>
      <c r="CX1719" s="10"/>
      <c r="CY1719" s="10"/>
      <c r="CZ1719" s="10"/>
      <c r="DA1719" s="10"/>
      <c r="DB1719" s="10"/>
      <c r="DC1719" s="10"/>
      <c r="DD1719" s="10"/>
      <c r="DE1719" s="10"/>
      <c r="DF1719" s="10"/>
      <c r="DG1719" s="10"/>
      <c r="DH1719" s="10"/>
      <c r="DI1719" s="10"/>
      <c r="DJ1719" s="10"/>
      <c r="DK1719" s="10"/>
      <c r="DL1719" s="10"/>
      <c r="DM1719" s="10"/>
      <c r="DN1719" s="10"/>
      <c r="DO1719" s="10"/>
      <c r="DP1719" s="10"/>
      <c r="DQ1719" s="10"/>
      <c r="DR1719" s="10"/>
      <c r="DS1719" s="10"/>
      <c r="DT1719" s="10"/>
      <c r="DU1719" s="10"/>
      <c r="DV1719" s="10"/>
      <c r="DW1719" s="10"/>
      <c r="DX1719" s="10"/>
      <c r="DY1719" s="10"/>
      <c r="DZ1719" s="10"/>
      <c r="EA1719" s="10"/>
      <c r="EB1719" s="10"/>
      <c r="EC1719" s="10"/>
    </row>
    <row r="1720" spans="1:133" s="76" customFormat="1" ht="17" x14ac:dyDescent="0.2">
      <c r="A1720" s="100" t="str">
        <f>CONCATENATE(E1720," ",F1720)</f>
        <v>Tapirus veroensis</v>
      </c>
      <c r="B1720" s="69" t="s">
        <v>305</v>
      </c>
      <c r="C1720" s="69" t="s">
        <v>485</v>
      </c>
      <c r="D1720" s="63" t="s">
        <v>2349</v>
      </c>
      <c r="E1720" s="106" t="s">
        <v>29</v>
      </c>
      <c r="F1720" s="106" t="s">
        <v>30</v>
      </c>
      <c r="G1720" s="69">
        <v>3</v>
      </c>
      <c r="H1720" s="63">
        <v>2219</v>
      </c>
      <c r="I1720" s="69" t="s">
        <v>27</v>
      </c>
      <c r="J1720" s="63" t="s">
        <v>397</v>
      </c>
      <c r="K1720" s="69" t="s">
        <v>175</v>
      </c>
      <c r="L1720" s="175" t="s">
        <v>28</v>
      </c>
      <c r="M1720" s="99"/>
      <c r="N1720" s="105"/>
      <c r="O1720" s="105"/>
      <c r="P1720" s="63"/>
      <c r="Q1720" s="69" t="s">
        <v>154</v>
      </c>
      <c r="R1720" s="69" t="s">
        <v>2375</v>
      </c>
      <c r="S1720" s="69"/>
      <c r="T1720" s="63"/>
      <c r="U1720" s="63" t="s">
        <v>13</v>
      </c>
      <c r="V1720" s="63"/>
      <c r="W1720" s="63"/>
      <c r="X1720" s="119">
        <v>23.8</v>
      </c>
      <c r="Y1720" s="119">
        <v>25.2</v>
      </c>
      <c r="Z1720" s="69"/>
      <c r="AA1720" s="180"/>
      <c r="AB1720" s="98"/>
      <c r="AC1720" s="69"/>
      <c r="AD1720" s="69" t="s">
        <v>32</v>
      </c>
      <c r="AE1720" s="63"/>
      <c r="AF1720" s="63"/>
      <c r="BK1720" s="10"/>
      <c r="BL1720" s="10"/>
      <c r="BM1720" s="10"/>
      <c r="BN1720" s="10"/>
      <c r="BO1720" s="10"/>
      <c r="BP1720" s="10"/>
      <c r="BQ1720" s="10"/>
      <c r="BR1720" s="10"/>
      <c r="BS1720" s="10"/>
      <c r="BT1720" s="10"/>
      <c r="BU1720" s="10"/>
      <c r="BV1720" s="10"/>
      <c r="BW1720" s="10"/>
      <c r="BX1720" s="10"/>
      <c r="BY1720" s="10"/>
      <c r="BZ1720" s="10"/>
      <c r="CA1720" s="10"/>
      <c r="CB1720" s="10"/>
      <c r="CC1720" s="10"/>
      <c r="CD1720" s="10"/>
      <c r="CE1720" s="10"/>
      <c r="CF1720" s="10"/>
      <c r="CG1720" s="10"/>
      <c r="CH1720" s="10"/>
      <c r="CI1720" s="10"/>
      <c r="CJ1720" s="10"/>
      <c r="CK1720" s="10"/>
      <c r="CL1720" s="10"/>
      <c r="CM1720" s="10"/>
      <c r="CN1720" s="10"/>
      <c r="CO1720" s="10"/>
      <c r="CP1720" s="10"/>
      <c r="CQ1720" s="10"/>
      <c r="CR1720" s="10"/>
      <c r="CS1720" s="10"/>
      <c r="CT1720" s="10"/>
      <c r="CU1720" s="10"/>
      <c r="CV1720" s="10"/>
      <c r="CW1720" s="10"/>
      <c r="CX1720" s="10"/>
      <c r="CY1720" s="10"/>
      <c r="CZ1720" s="10"/>
      <c r="DA1720" s="10"/>
      <c r="DB1720" s="10"/>
      <c r="DC1720" s="10"/>
      <c r="DD1720" s="10"/>
      <c r="DE1720" s="10"/>
      <c r="DF1720" s="10"/>
      <c r="DG1720" s="10"/>
      <c r="DH1720" s="10"/>
      <c r="DI1720" s="10"/>
      <c r="DJ1720" s="10"/>
      <c r="DK1720" s="10"/>
      <c r="DL1720" s="10"/>
      <c r="DM1720" s="10"/>
      <c r="DN1720" s="10"/>
      <c r="DO1720" s="10"/>
      <c r="DP1720" s="10"/>
      <c r="DQ1720" s="10"/>
      <c r="DR1720" s="10"/>
      <c r="DS1720" s="10"/>
      <c r="DT1720" s="10"/>
      <c r="DU1720" s="10"/>
      <c r="DV1720" s="10"/>
      <c r="DW1720" s="10"/>
      <c r="DX1720" s="10"/>
      <c r="DY1720" s="10"/>
      <c r="DZ1720" s="10"/>
      <c r="EA1720" s="197"/>
      <c r="EB1720" s="197"/>
      <c r="EC1720" s="197"/>
    </row>
    <row r="1721" spans="1:133" s="76" customFormat="1" ht="17" x14ac:dyDescent="0.2">
      <c r="A1721" s="100" t="str">
        <f>CONCATENATE(E1721," ",F1721)</f>
        <v>Tapirus veroensis</v>
      </c>
      <c r="B1721" s="69" t="s">
        <v>305</v>
      </c>
      <c r="C1721" s="69" t="s">
        <v>485</v>
      </c>
      <c r="D1721" s="63" t="s">
        <v>2349</v>
      </c>
      <c r="E1721" s="106" t="s">
        <v>29</v>
      </c>
      <c r="F1721" s="106" t="s">
        <v>30</v>
      </c>
      <c r="G1721" s="69">
        <v>3</v>
      </c>
      <c r="H1721" s="63">
        <v>2219</v>
      </c>
      <c r="I1721" s="69" t="s">
        <v>27</v>
      </c>
      <c r="J1721" s="63" t="s">
        <v>397</v>
      </c>
      <c r="K1721" s="69" t="s">
        <v>175</v>
      </c>
      <c r="L1721" s="175" t="s">
        <v>28</v>
      </c>
      <c r="M1721" s="99"/>
      <c r="N1721" s="105"/>
      <c r="O1721" s="105"/>
      <c r="P1721" s="63"/>
      <c r="Q1721" s="69" t="s">
        <v>211</v>
      </c>
      <c r="R1721" s="69" t="s">
        <v>2376</v>
      </c>
      <c r="S1721" s="69"/>
      <c r="T1721" s="63"/>
      <c r="U1721" s="63" t="s">
        <v>13</v>
      </c>
      <c r="V1721" s="63"/>
      <c r="W1721" s="63"/>
      <c r="X1721" s="119">
        <v>25.83</v>
      </c>
      <c r="Y1721" s="119">
        <v>28.32</v>
      </c>
      <c r="Z1721" s="69"/>
      <c r="AA1721" s="180"/>
      <c r="AB1721" s="98"/>
      <c r="AC1721" s="69"/>
      <c r="AD1721" s="69" t="s">
        <v>32</v>
      </c>
      <c r="AE1721" s="63"/>
      <c r="AF1721" s="63"/>
      <c r="BK1721" s="10"/>
      <c r="BL1721" s="10"/>
      <c r="BM1721" s="10"/>
      <c r="BN1721" s="10"/>
      <c r="BO1721" s="10"/>
      <c r="BP1721" s="10"/>
      <c r="BQ1721" s="10"/>
      <c r="BR1721" s="10"/>
      <c r="BS1721" s="10"/>
      <c r="BT1721" s="10"/>
      <c r="BU1721" s="10"/>
      <c r="BV1721" s="10"/>
      <c r="BW1721" s="10"/>
      <c r="BX1721" s="10"/>
      <c r="BY1721" s="10"/>
      <c r="BZ1721" s="10"/>
      <c r="CA1721" s="10"/>
      <c r="CB1721" s="10"/>
      <c r="CC1721" s="10"/>
      <c r="CD1721" s="10"/>
      <c r="CE1721" s="10"/>
      <c r="CF1721" s="10"/>
      <c r="CG1721" s="10"/>
      <c r="CH1721" s="10"/>
      <c r="CI1721" s="10"/>
      <c r="CJ1721" s="10"/>
      <c r="CK1721" s="10"/>
      <c r="CL1721" s="10"/>
      <c r="CM1721" s="10"/>
      <c r="CN1721" s="10"/>
      <c r="CO1721" s="10"/>
      <c r="CP1721" s="10"/>
      <c r="CQ1721" s="10"/>
      <c r="CR1721" s="10"/>
      <c r="CS1721" s="10"/>
      <c r="CT1721" s="10"/>
      <c r="CU1721" s="10"/>
      <c r="CV1721" s="10"/>
      <c r="CW1721" s="10"/>
      <c r="CX1721" s="10"/>
      <c r="CY1721" s="10"/>
      <c r="CZ1721" s="10"/>
      <c r="DA1721" s="10"/>
      <c r="DB1721" s="10"/>
      <c r="DC1721" s="10"/>
      <c r="DD1721" s="10"/>
      <c r="DE1721" s="10"/>
      <c r="DF1721" s="10"/>
      <c r="DG1721" s="10"/>
      <c r="DH1721" s="10"/>
      <c r="DI1721" s="10"/>
      <c r="DJ1721" s="10"/>
      <c r="DK1721" s="10"/>
      <c r="DL1721" s="10"/>
      <c r="DM1721" s="10"/>
      <c r="DN1721" s="10"/>
      <c r="DO1721" s="10"/>
      <c r="DP1721" s="10"/>
      <c r="DQ1721" s="10"/>
      <c r="DR1721" s="10"/>
      <c r="DS1721" s="10"/>
      <c r="DT1721" s="10"/>
      <c r="DU1721" s="10"/>
      <c r="DV1721" s="10"/>
      <c r="DW1721" s="10"/>
      <c r="DX1721" s="10"/>
      <c r="DY1721" s="10"/>
      <c r="DZ1721" s="10"/>
      <c r="EA1721" s="197"/>
      <c r="EB1721" s="197"/>
      <c r="EC1721" s="197"/>
    </row>
    <row r="1722" spans="1:133" s="76" customFormat="1" ht="17" x14ac:dyDescent="0.2">
      <c r="A1722" s="100" t="str">
        <f>CONCATENATE(E1722," ",F1722)</f>
        <v>Tapirus veroensis</v>
      </c>
      <c r="B1722" s="9" t="s">
        <v>2148</v>
      </c>
      <c r="C1722" s="69" t="s">
        <v>485</v>
      </c>
      <c r="D1722" s="63" t="s">
        <v>2349</v>
      </c>
      <c r="E1722" s="2" t="s">
        <v>29</v>
      </c>
      <c r="F1722" s="2" t="s">
        <v>30</v>
      </c>
      <c r="G1722" s="9">
        <v>43407</v>
      </c>
      <c r="H1722" s="69">
        <v>43</v>
      </c>
      <c r="I1722" s="9" t="s">
        <v>1074</v>
      </c>
      <c r="J1722" s="8" t="s">
        <v>398</v>
      </c>
      <c r="K1722" s="69" t="s">
        <v>175</v>
      </c>
      <c r="L1722" s="175" t="s">
        <v>2142</v>
      </c>
      <c r="M1722" s="134"/>
      <c r="N1722" s="105"/>
      <c r="O1722" s="105"/>
      <c r="P1722" s="63"/>
      <c r="Q1722" s="69" t="s">
        <v>2124</v>
      </c>
      <c r="R1722" s="69" t="s">
        <v>2365</v>
      </c>
      <c r="S1722" s="69"/>
      <c r="T1722" s="63" t="s">
        <v>171</v>
      </c>
      <c r="U1722" s="63" t="s">
        <v>13</v>
      </c>
      <c r="V1722" s="63"/>
      <c r="W1722" s="63"/>
      <c r="X1722" s="119">
        <v>23.16</v>
      </c>
      <c r="Y1722" s="119">
        <v>15.86</v>
      </c>
      <c r="Z1722" s="69"/>
      <c r="AA1722" s="179"/>
      <c r="AB1722" s="98"/>
      <c r="AC1722" s="9"/>
      <c r="AD1722" s="9" t="s">
        <v>2141</v>
      </c>
      <c r="AE1722" s="63"/>
      <c r="AF1722" s="63"/>
      <c r="BK1722" s="10"/>
      <c r="BL1722" s="10"/>
      <c r="BM1722" s="10"/>
      <c r="BN1722" s="10"/>
      <c r="BO1722" s="10"/>
      <c r="BP1722" s="10"/>
      <c r="BQ1722" s="10"/>
      <c r="BR1722" s="10"/>
      <c r="BS1722" s="10"/>
      <c r="BT1722" s="10"/>
      <c r="BU1722" s="10"/>
      <c r="BV1722" s="10"/>
      <c r="BW1722" s="10"/>
      <c r="BX1722" s="10"/>
      <c r="BY1722" s="10"/>
      <c r="BZ1722" s="10"/>
      <c r="CA1722" s="10"/>
      <c r="CB1722" s="10"/>
      <c r="CC1722" s="10"/>
      <c r="CD1722" s="10"/>
      <c r="CE1722" s="10"/>
      <c r="CF1722" s="10"/>
      <c r="CG1722" s="10"/>
      <c r="CH1722" s="10"/>
      <c r="CI1722" s="10"/>
      <c r="CJ1722" s="10"/>
      <c r="CK1722" s="10"/>
      <c r="CL1722" s="10"/>
      <c r="CM1722" s="10"/>
      <c r="CN1722" s="10"/>
      <c r="CO1722" s="10"/>
      <c r="CP1722" s="10"/>
      <c r="CQ1722" s="10"/>
      <c r="CR1722" s="10"/>
      <c r="CS1722" s="10"/>
      <c r="CT1722" s="10"/>
      <c r="CU1722" s="10"/>
      <c r="CV1722" s="10"/>
      <c r="CW1722" s="10"/>
      <c r="CX1722" s="10"/>
      <c r="CY1722" s="10"/>
      <c r="CZ1722" s="10"/>
      <c r="DA1722" s="10"/>
      <c r="DB1722" s="10"/>
      <c r="DC1722" s="10"/>
      <c r="DD1722" s="10"/>
      <c r="DE1722" s="10"/>
      <c r="DF1722" s="10"/>
      <c r="DG1722" s="10"/>
      <c r="DH1722" s="10"/>
      <c r="DI1722" s="10"/>
      <c r="DJ1722" s="10"/>
      <c r="DK1722" s="10"/>
      <c r="DL1722" s="10"/>
      <c r="DM1722" s="10"/>
      <c r="DN1722" s="10"/>
      <c r="DO1722" s="10"/>
      <c r="DP1722" s="10"/>
      <c r="DQ1722" s="10"/>
      <c r="DR1722" s="10"/>
      <c r="DS1722" s="10"/>
      <c r="DT1722" s="10"/>
      <c r="DU1722" s="10"/>
      <c r="DV1722" s="10"/>
      <c r="DW1722" s="10"/>
      <c r="DX1722" s="10"/>
      <c r="DY1722" s="10"/>
      <c r="DZ1722" s="10"/>
    </row>
    <row r="1723" spans="1:133" s="76" customFormat="1" ht="17" x14ac:dyDescent="0.2">
      <c r="A1723" s="100" t="str">
        <f>CONCATENATE(E1723," ",F1723)</f>
        <v xml:space="preserve">Tapirus </v>
      </c>
      <c r="B1723" s="69" t="s">
        <v>2095</v>
      </c>
      <c r="C1723" s="69" t="s">
        <v>485</v>
      </c>
      <c r="D1723" s="63" t="s">
        <v>2349</v>
      </c>
      <c r="E1723" s="172" t="s">
        <v>29</v>
      </c>
      <c r="F1723" s="172"/>
      <c r="G1723" s="63">
        <v>31024</v>
      </c>
      <c r="H1723" s="63">
        <v>1</v>
      </c>
      <c r="I1723" s="63" t="s">
        <v>2096</v>
      </c>
      <c r="J1723" s="63" t="s">
        <v>2097</v>
      </c>
      <c r="K1723" s="63" t="s">
        <v>175</v>
      </c>
      <c r="L1723" s="175"/>
      <c r="M1723" s="63"/>
      <c r="N1723" s="63"/>
      <c r="O1723" s="63"/>
      <c r="P1723" s="63"/>
      <c r="Q1723" s="63" t="s">
        <v>207</v>
      </c>
      <c r="R1723" s="69" t="s">
        <v>2363</v>
      </c>
      <c r="S1723" s="63"/>
      <c r="T1723" s="63" t="s">
        <v>171</v>
      </c>
      <c r="U1723" s="63" t="s">
        <v>13</v>
      </c>
      <c r="V1723" s="63"/>
      <c r="W1723" s="63"/>
      <c r="X1723" s="63">
        <v>23.57</v>
      </c>
      <c r="Y1723" s="63">
        <v>18.02</v>
      </c>
      <c r="Z1723" s="63"/>
      <c r="AA1723" s="182"/>
      <c r="AB1723" s="61"/>
      <c r="AC1723" s="63"/>
      <c r="AD1723" s="69" t="s">
        <v>2098</v>
      </c>
      <c r="AE1723" s="63"/>
      <c r="AF1723" s="63"/>
      <c r="BK1723" s="10"/>
      <c r="BL1723" s="10"/>
      <c r="BM1723" s="10"/>
      <c r="BN1723" s="10"/>
      <c r="BO1723" s="10"/>
      <c r="BP1723" s="10"/>
      <c r="BQ1723" s="10"/>
      <c r="BR1723" s="10"/>
      <c r="BS1723" s="10"/>
      <c r="BT1723" s="10"/>
      <c r="BU1723" s="10"/>
      <c r="BV1723" s="10"/>
      <c r="BW1723" s="10"/>
      <c r="BX1723" s="10"/>
      <c r="BY1723" s="10"/>
      <c r="BZ1723" s="10"/>
      <c r="CA1723" s="10"/>
      <c r="CB1723" s="10"/>
      <c r="CC1723" s="10"/>
      <c r="CD1723" s="10"/>
      <c r="CE1723" s="10"/>
      <c r="CF1723" s="10"/>
      <c r="CG1723" s="10"/>
      <c r="CH1723" s="10"/>
      <c r="CI1723" s="10"/>
      <c r="CJ1723" s="10"/>
      <c r="CK1723" s="10"/>
      <c r="CL1723" s="10"/>
      <c r="CM1723" s="10"/>
      <c r="CN1723" s="10"/>
      <c r="CO1723" s="10"/>
      <c r="CP1723" s="10"/>
      <c r="CQ1723" s="10"/>
      <c r="CR1723" s="10"/>
      <c r="CS1723" s="10"/>
      <c r="CT1723" s="10"/>
      <c r="CU1723" s="10"/>
      <c r="CV1723" s="10"/>
      <c r="CW1723" s="10"/>
      <c r="CX1723" s="10"/>
      <c r="CY1723" s="10"/>
      <c r="CZ1723" s="10"/>
      <c r="DA1723" s="10"/>
      <c r="DB1723" s="10"/>
      <c r="DC1723" s="10"/>
      <c r="DD1723" s="10"/>
      <c r="DE1723" s="10"/>
      <c r="DF1723" s="10"/>
      <c r="DG1723" s="10"/>
      <c r="DH1723" s="10"/>
      <c r="DI1723" s="10"/>
      <c r="DJ1723" s="10"/>
      <c r="DK1723" s="10"/>
      <c r="DL1723" s="10"/>
      <c r="DM1723" s="10"/>
      <c r="DN1723" s="10"/>
      <c r="DO1723" s="10"/>
      <c r="DP1723" s="10"/>
      <c r="DQ1723" s="10"/>
      <c r="DR1723" s="10"/>
      <c r="DS1723" s="10"/>
      <c r="DT1723" s="10"/>
      <c r="DU1723" s="10"/>
      <c r="DV1723" s="10"/>
      <c r="DW1723" s="10"/>
      <c r="DX1723" s="10"/>
      <c r="DY1723" s="10"/>
      <c r="DZ1723" s="10"/>
    </row>
    <row r="1724" spans="1:133" s="196" customFormat="1" ht="17" x14ac:dyDescent="0.2">
      <c r="A1724" s="100" t="str">
        <f>CONCATENATE(E1724," ",F1724)</f>
        <v>Tapirus  veroensis</v>
      </c>
      <c r="B1724" s="69" t="s">
        <v>1673</v>
      </c>
      <c r="C1724" s="69" t="s">
        <v>485</v>
      </c>
      <c r="D1724" s="63" t="s">
        <v>2349</v>
      </c>
      <c r="E1724" s="172" t="s">
        <v>1672</v>
      </c>
      <c r="F1724" s="106" t="s">
        <v>30</v>
      </c>
      <c r="G1724" s="69">
        <v>933</v>
      </c>
      <c r="H1724" s="63">
        <v>370</v>
      </c>
      <c r="I1724" s="69" t="s">
        <v>1309</v>
      </c>
      <c r="J1724" s="63" t="s">
        <v>412</v>
      </c>
      <c r="K1724" s="69" t="s">
        <v>175</v>
      </c>
      <c r="L1724" s="175"/>
      <c r="M1724" s="134"/>
      <c r="N1724" s="61">
        <v>29.62</v>
      </c>
      <c r="O1724" s="61">
        <v>-98.37</v>
      </c>
      <c r="P1724" s="99">
        <v>126.402078446346</v>
      </c>
      <c r="Q1724" s="69" t="s">
        <v>207</v>
      </c>
      <c r="R1724" s="69" t="s">
        <v>2363</v>
      </c>
      <c r="S1724" s="69"/>
      <c r="T1724" s="63" t="s">
        <v>171</v>
      </c>
      <c r="U1724" s="63" t="s">
        <v>13</v>
      </c>
      <c r="V1724" s="63"/>
      <c r="W1724" s="63"/>
      <c r="X1724" s="63">
        <v>24.66</v>
      </c>
      <c r="Y1724" s="119">
        <v>17.41</v>
      </c>
      <c r="Z1724" s="69"/>
      <c r="AA1724" s="180"/>
      <c r="AB1724" s="98"/>
      <c r="AC1724" s="69"/>
      <c r="AD1724" s="69"/>
      <c r="AE1724" s="63"/>
      <c r="AF1724" s="63"/>
      <c r="AG1724" s="76"/>
      <c r="AH1724" s="76"/>
      <c r="AI1724" s="76"/>
      <c r="AJ1724" s="76"/>
      <c r="AK1724" s="76"/>
      <c r="AL1724" s="76"/>
      <c r="AM1724" s="76"/>
      <c r="AN1724" s="76"/>
      <c r="AO1724" s="76"/>
      <c r="AP1724" s="76"/>
      <c r="AQ1724" s="76"/>
      <c r="AR1724" s="76"/>
      <c r="AS1724" s="76"/>
      <c r="AT1724" s="76"/>
      <c r="AU1724" s="76"/>
      <c r="AV1724" s="76"/>
      <c r="AW1724" s="76"/>
      <c r="AX1724" s="76"/>
      <c r="AY1724" s="76"/>
      <c r="AZ1724" s="76"/>
      <c r="BA1724" s="76"/>
      <c r="BB1724" s="76"/>
      <c r="BC1724" s="76"/>
      <c r="BD1724" s="76"/>
      <c r="BE1724" s="76"/>
      <c r="BF1724" s="76"/>
      <c r="BG1724" s="76"/>
      <c r="BH1724" s="76"/>
      <c r="BI1724" s="76"/>
      <c r="BJ1724" s="76"/>
      <c r="BK1724" s="10"/>
      <c r="BL1724" s="10"/>
      <c r="BM1724" s="10"/>
      <c r="BN1724" s="10"/>
      <c r="BO1724" s="10"/>
      <c r="BP1724" s="10"/>
      <c r="BQ1724" s="10"/>
      <c r="BR1724" s="10"/>
      <c r="BS1724" s="10"/>
      <c r="BT1724" s="10"/>
      <c r="BU1724" s="10"/>
      <c r="BV1724" s="10"/>
      <c r="BW1724" s="10"/>
      <c r="BX1724" s="10"/>
      <c r="BY1724" s="10"/>
      <c r="BZ1724" s="10"/>
      <c r="CA1724" s="10"/>
      <c r="CB1724" s="10"/>
      <c r="CC1724" s="10"/>
      <c r="CD1724" s="10"/>
      <c r="CE1724" s="10"/>
      <c r="CF1724" s="10"/>
      <c r="CG1724" s="10"/>
      <c r="CH1724" s="10"/>
      <c r="CI1724" s="10"/>
      <c r="CJ1724" s="10"/>
      <c r="CK1724" s="10"/>
      <c r="CL1724" s="10"/>
      <c r="CM1724" s="10"/>
      <c r="CN1724" s="10"/>
      <c r="CO1724" s="10"/>
      <c r="CP1724" s="10"/>
      <c r="CQ1724" s="10"/>
      <c r="CR1724" s="10"/>
      <c r="CS1724" s="10"/>
      <c r="CT1724" s="10"/>
      <c r="CU1724" s="10"/>
      <c r="CV1724" s="10"/>
      <c r="CW1724" s="10"/>
      <c r="CX1724" s="10"/>
      <c r="CY1724" s="10"/>
      <c r="CZ1724" s="10"/>
      <c r="DA1724" s="10"/>
      <c r="DB1724" s="10"/>
      <c r="DC1724" s="10"/>
      <c r="DD1724" s="10"/>
      <c r="DE1724" s="10"/>
      <c r="DF1724" s="10"/>
      <c r="DG1724" s="10"/>
      <c r="DH1724" s="10"/>
      <c r="DI1724" s="10"/>
      <c r="DJ1724" s="10"/>
      <c r="DK1724" s="10"/>
      <c r="DL1724" s="10"/>
      <c r="DM1724" s="10"/>
      <c r="DN1724" s="10"/>
      <c r="DO1724" s="10"/>
      <c r="DP1724" s="10"/>
      <c r="DQ1724" s="10"/>
      <c r="DR1724" s="10"/>
      <c r="DS1724" s="10"/>
      <c r="DT1724" s="10"/>
      <c r="DU1724" s="10"/>
      <c r="DV1724" s="10"/>
      <c r="DW1724" s="10"/>
      <c r="DX1724" s="10"/>
      <c r="DY1724" s="10"/>
      <c r="DZ1724" s="10"/>
      <c r="EA1724" s="10"/>
      <c r="EB1724" s="10"/>
      <c r="EC1724" s="10"/>
    </row>
    <row r="1725" spans="1:133" s="76" customFormat="1" ht="17" x14ac:dyDescent="0.2">
      <c r="A1725" s="100" t="str">
        <f>CONCATENATE(E1725," ",F1725)</f>
        <v>Tapirus  veroensis</v>
      </c>
      <c r="B1725" s="69" t="s">
        <v>1673</v>
      </c>
      <c r="C1725" s="69" t="s">
        <v>485</v>
      </c>
      <c r="D1725" s="63" t="s">
        <v>2349</v>
      </c>
      <c r="E1725" s="172" t="s">
        <v>1672</v>
      </c>
      <c r="F1725" s="106" t="s">
        <v>30</v>
      </c>
      <c r="G1725" s="69">
        <v>933</v>
      </c>
      <c r="H1725" s="63">
        <v>972</v>
      </c>
      <c r="I1725" s="69" t="s">
        <v>1309</v>
      </c>
      <c r="J1725" s="63" t="s">
        <v>412</v>
      </c>
      <c r="K1725" s="69" t="s">
        <v>175</v>
      </c>
      <c r="L1725" s="175"/>
      <c r="M1725" s="134"/>
      <c r="N1725" s="61">
        <v>29.62</v>
      </c>
      <c r="O1725" s="61">
        <v>-98.37</v>
      </c>
      <c r="P1725" s="99">
        <v>126.402078446346</v>
      </c>
      <c r="Q1725" s="69" t="s">
        <v>211</v>
      </c>
      <c r="R1725" s="69" t="s">
        <v>2376</v>
      </c>
      <c r="S1725" s="69"/>
      <c r="T1725" s="63" t="s">
        <v>171</v>
      </c>
      <c r="U1725" s="63" t="s">
        <v>13</v>
      </c>
      <c r="V1725" s="63"/>
      <c r="W1725" s="63"/>
      <c r="X1725" s="119">
        <v>27.96</v>
      </c>
      <c r="Y1725" s="119">
        <v>24.01</v>
      </c>
      <c r="Z1725" s="69"/>
      <c r="AA1725" s="180"/>
      <c r="AB1725" s="98"/>
      <c r="AC1725" s="69"/>
      <c r="AD1725" s="69"/>
      <c r="AE1725" s="63"/>
      <c r="AF1725" s="63"/>
      <c r="EA1725" s="10"/>
      <c r="EB1725" s="10"/>
      <c r="EC1725" s="10"/>
    </row>
    <row r="1726" spans="1:133" s="196" customFormat="1" ht="17" x14ac:dyDescent="0.2">
      <c r="A1726" s="100" t="str">
        <f>CONCATENATE(E1726," ",F1726)</f>
        <v>Tapirus  veroensis</v>
      </c>
      <c r="B1726" s="69" t="s">
        <v>1673</v>
      </c>
      <c r="C1726" s="69" t="s">
        <v>485</v>
      </c>
      <c r="D1726" s="63" t="s">
        <v>2349</v>
      </c>
      <c r="E1726" s="172" t="s">
        <v>1672</v>
      </c>
      <c r="F1726" s="106" t="s">
        <v>30</v>
      </c>
      <c r="G1726" s="69">
        <v>933</v>
      </c>
      <c r="H1726" s="63">
        <v>973</v>
      </c>
      <c r="I1726" s="69" t="s">
        <v>1309</v>
      </c>
      <c r="J1726" s="63" t="s">
        <v>412</v>
      </c>
      <c r="K1726" s="69" t="s">
        <v>175</v>
      </c>
      <c r="L1726" s="175"/>
      <c r="M1726" s="134"/>
      <c r="N1726" s="61">
        <v>29.62</v>
      </c>
      <c r="O1726" s="61">
        <v>-98.37</v>
      </c>
      <c r="P1726" s="99">
        <v>126.402078446346</v>
      </c>
      <c r="Q1726" s="69" t="s">
        <v>209</v>
      </c>
      <c r="R1726" s="69" t="s">
        <v>2386</v>
      </c>
      <c r="S1726" s="69"/>
      <c r="T1726" s="63" t="s">
        <v>171</v>
      </c>
      <c r="U1726" s="63" t="s">
        <v>13</v>
      </c>
      <c r="V1726" s="63"/>
      <c r="W1726" s="63"/>
      <c r="X1726" s="119">
        <v>23.08</v>
      </c>
      <c r="Y1726" s="119">
        <v>21.97</v>
      </c>
      <c r="Z1726" s="69"/>
      <c r="AA1726" s="180"/>
      <c r="AB1726" s="98"/>
      <c r="AC1726" s="69"/>
      <c r="AD1726" s="69"/>
      <c r="AE1726" s="63"/>
      <c r="AF1726" s="63"/>
      <c r="AG1726" s="76"/>
      <c r="AH1726" s="76"/>
      <c r="AI1726" s="76"/>
      <c r="AJ1726" s="76"/>
      <c r="AK1726" s="76"/>
      <c r="AL1726" s="76"/>
      <c r="AM1726" s="76"/>
      <c r="AN1726" s="76"/>
      <c r="AO1726" s="76"/>
      <c r="AP1726" s="76"/>
      <c r="AQ1726" s="76"/>
      <c r="AR1726" s="76"/>
      <c r="AS1726" s="76"/>
      <c r="AT1726" s="76"/>
      <c r="AU1726" s="76"/>
      <c r="AV1726" s="76"/>
      <c r="AW1726" s="76"/>
      <c r="AX1726" s="76"/>
      <c r="AY1726" s="76"/>
      <c r="AZ1726" s="76"/>
      <c r="BA1726" s="76"/>
      <c r="BB1726" s="76"/>
      <c r="BC1726" s="76"/>
      <c r="BD1726" s="76"/>
      <c r="BE1726" s="76"/>
      <c r="BF1726" s="76"/>
      <c r="BG1726" s="76"/>
      <c r="BH1726" s="76"/>
      <c r="BI1726" s="76"/>
      <c r="BJ1726" s="76"/>
      <c r="BK1726" s="10"/>
      <c r="BL1726" s="10"/>
      <c r="BM1726" s="10"/>
      <c r="BN1726" s="10"/>
      <c r="BO1726" s="10"/>
      <c r="BP1726" s="10"/>
      <c r="BQ1726" s="10"/>
      <c r="BR1726" s="10"/>
      <c r="BS1726" s="10"/>
      <c r="BT1726" s="10"/>
      <c r="BU1726" s="10"/>
      <c r="BV1726" s="10"/>
      <c r="BW1726" s="10"/>
      <c r="BX1726" s="10"/>
      <c r="BY1726" s="10"/>
      <c r="BZ1726" s="10"/>
      <c r="CA1726" s="10"/>
      <c r="CB1726" s="10"/>
      <c r="CC1726" s="10"/>
      <c r="CD1726" s="10"/>
      <c r="CE1726" s="10"/>
      <c r="CF1726" s="10"/>
      <c r="CG1726" s="10"/>
      <c r="CH1726" s="10"/>
      <c r="CI1726" s="10"/>
      <c r="CJ1726" s="10"/>
      <c r="CK1726" s="10"/>
      <c r="CL1726" s="10"/>
      <c r="CM1726" s="10"/>
      <c r="CN1726" s="10"/>
      <c r="CO1726" s="10"/>
      <c r="CP1726" s="10"/>
      <c r="CQ1726" s="10"/>
      <c r="CR1726" s="10"/>
      <c r="CS1726" s="10"/>
      <c r="CT1726" s="10"/>
      <c r="CU1726" s="10"/>
      <c r="CV1726" s="10"/>
      <c r="CW1726" s="10"/>
      <c r="CX1726" s="10"/>
      <c r="CY1726" s="10"/>
      <c r="CZ1726" s="10"/>
      <c r="DA1726" s="10"/>
      <c r="DB1726" s="10"/>
      <c r="DC1726" s="10"/>
      <c r="DD1726" s="10"/>
      <c r="DE1726" s="10"/>
      <c r="DF1726" s="10"/>
      <c r="DG1726" s="10"/>
      <c r="DH1726" s="10"/>
      <c r="DI1726" s="10"/>
      <c r="DJ1726" s="10"/>
      <c r="DK1726" s="10"/>
      <c r="DL1726" s="10"/>
      <c r="DM1726" s="10"/>
      <c r="DN1726" s="10"/>
      <c r="DO1726" s="10"/>
      <c r="DP1726" s="10"/>
      <c r="DQ1726" s="10"/>
      <c r="DR1726" s="10"/>
      <c r="DS1726" s="10"/>
      <c r="DT1726" s="10"/>
      <c r="DU1726" s="10"/>
      <c r="DV1726" s="10"/>
      <c r="DW1726" s="10"/>
      <c r="DX1726" s="10"/>
      <c r="DY1726" s="10"/>
      <c r="DZ1726" s="10"/>
      <c r="EA1726" s="10"/>
      <c r="EB1726" s="10"/>
      <c r="EC1726" s="10"/>
    </row>
    <row r="1727" spans="1:133" s="76" customFormat="1" ht="17" x14ac:dyDescent="0.2">
      <c r="A1727" s="100"/>
      <c r="B1727" s="238"/>
      <c r="C1727" s="8" t="s">
        <v>1679</v>
      </c>
      <c r="D1727" s="8" t="s">
        <v>2343</v>
      </c>
      <c r="E1727" s="100" t="s">
        <v>2041</v>
      </c>
      <c r="F1727" s="2" t="s">
        <v>2050</v>
      </c>
      <c r="G1727" s="238">
        <v>30967</v>
      </c>
      <c r="H1727" s="238">
        <v>1407</v>
      </c>
      <c r="I1727" s="238" t="s">
        <v>249</v>
      </c>
      <c r="J1727" s="68" t="s">
        <v>241</v>
      </c>
      <c r="K1727" s="238" t="s">
        <v>175</v>
      </c>
      <c r="L1727" s="239"/>
      <c r="M1727" s="240"/>
      <c r="N1727" s="241"/>
      <c r="O1727" s="241"/>
      <c r="P1727" s="242"/>
      <c r="Q1727" s="238" t="s">
        <v>1978</v>
      </c>
      <c r="R1727" s="238"/>
      <c r="S1727" s="238"/>
      <c r="T1727" s="68" t="s">
        <v>166</v>
      </c>
      <c r="U1727" s="245" t="s">
        <v>2843</v>
      </c>
      <c r="V1727" s="68"/>
      <c r="W1727" s="68"/>
      <c r="X1727" s="119">
        <v>472</v>
      </c>
      <c r="Y1727" s="119"/>
      <c r="Z1727" s="238"/>
      <c r="AA1727" s="180"/>
      <c r="AB1727" s="238"/>
      <c r="AC1727" s="238"/>
      <c r="AD1727" s="238"/>
      <c r="AE1727" s="63"/>
      <c r="AF1727" s="63"/>
      <c r="CX1727" s="10"/>
      <c r="CY1727" s="10"/>
      <c r="CZ1727" s="10"/>
      <c r="DA1727" s="10"/>
      <c r="DB1727" s="10"/>
      <c r="DC1727" s="10"/>
      <c r="DD1727" s="10"/>
      <c r="DE1727" s="10"/>
      <c r="DF1727" s="10"/>
      <c r="DG1727" s="10"/>
      <c r="DH1727" s="10"/>
      <c r="DI1727" s="10"/>
      <c r="DJ1727" s="10"/>
      <c r="DK1727" s="10"/>
      <c r="DL1727" s="10"/>
      <c r="DM1727" s="10"/>
      <c r="DN1727" s="10"/>
      <c r="DO1727" s="10"/>
      <c r="DP1727" s="10"/>
      <c r="DQ1727" s="10"/>
      <c r="DR1727" s="10"/>
      <c r="DS1727" s="10"/>
      <c r="DT1727" s="10"/>
      <c r="DU1727" s="10"/>
      <c r="DV1727" s="10"/>
      <c r="DW1727" s="10"/>
      <c r="DX1727" s="10"/>
      <c r="DY1727" s="10"/>
      <c r="DZ1727" s="10"/>
    </row>
    <row r="1728" spans="1:133" s="76" customFormat="1" ht="17" x14ac:dyDescent="0.2">
      <c r="A1728" s="100" t="str">
        <f>CONCATENATE(E1728," ",F1728)</f>
        <v>Megalonyx jeffersoni</v>
      </c>
      <c r="B1728" s="69" t="s">
        <v>2066</v>
      </c>
      <c r="C1728" s="63" t="s">
        <v>2049</v>
      </c>
      <c r="D1728" s="63" t="s">
        <v>2343</v>
      </c>
      <c r="E1728" s="172" t="s">
        <v>2041</v>
      </c>
      <c r="F1728" s="172" t="s">
        <v>2050</v>
      </c>
      <c r="G1728" s="63">
        <v>43059</v>
      </c>
      <c r="H1728" s="63">
        <v>303</v>
      </c>
      <c r="I1728" s="63" t="s">
        <v>2056</v>
      </c>
      <c r="J1728" s="63"/>
      <c r="K1728" s="63" t="s">
        <v>175</v>
      </c>
      <c r="L1728" s="175" t="s">
        <v>2053</v>
      </c>
      <c r="M1728" s="63"/>
      <c r="N1728" s="63"/>
      <c r="O1728" s="63"/>
      <c r="P1728" s="63"/>
      <c r="Q1728" s="63" t="s">
        <v>2067</v>
      </c>
      <c r="R1728" s="63" t="s">
        <v>1629</v>
      </c>
      <c r="S1728" s="69" t="s">
        <v>2399</v>
      </c>
      <c r="T1728" s="63" t="s">
        <v>166</v>
      </c>
      <c r="U1728" s="63" t="s">
        <v>13</v>
      </c>
      <c r="V1728" s="63"/>
      <c r="W1728" s="63"/>
      <c r="X1728" s="63">
        <v>141</v>
      </c>
      <c r="Y1728" s="63">
        <v>74.599999999999994</v>
      </c>
      <c r="Z1728" s="63"/>
      <c r="AA1728" s="182"/>
      <c r="AB1728" s="61"/>
      <c r="AC1728" s="63"/>
      <c r="AD1728" s="69" t="s">
        <v>2068</v>
      </c>
      <c r="AE1728" s="63"/>
      <c r="AF1728" s="63"/>
    </row>
    <row r="1729" spans="1:133" s="76" customFormat="1" ht="17" x14ac:dyDescent="0.2">
      <c r="A1729" s="100" t="str">
        <f>CONCATENATE(E1729," ",F1729)</f>
        <v>Megalonyx jeffersoni</v>
      </c>
      <c r="B1729" s="8" t="s">
        <v>2052</v>
      </c>
      <c r="C1729" s="63" t="s">
        <v>2049</v>
      </c>
      <c r="D1729" s="63" t="s">
        <v>2343</v>
      </c>
      <c r="E1729" s="172" t="s">
        <v>2041</v>
      </c>
      <c r="F1729" s="172" t="s">
        <v>2050</v>
      </c>
      <c r="G1729" s="63">
        <v>43059</v>
      </c>
      <c r="H1729" s="63">
        <v>308</v>
      </c>
      <c r="I1729" s="63" t="s">
        <v>2056</v>
      </c>
      <c r="J1729" s="63"/>
      <c r="K1729" s="63" t="s">
        <v>175</v>
      </c>
      <c r="L1729" s="175" t="s">
        <v>2046</v>
      </c>
      <c r="M1729" s="63"/>
      <c r="N1729" s="63"/>
      <c r="O1729" s="63"/>
      <c r="P1729" s="63"/>
      <c r="Q1729" s="63" t="s">
        <v>2047</v>
      </c>
      <c r="R1729" s="63" t="s">
        <v>1514</v>
      </c>
      <c r="S1729" s="63" t="s">
        <v>2400</v>
      </c>
      <c r="T1729" s="63" t="s">
        <v>171</v>
      </c>
      <c r="U1729" s="63" t="s">
        <v>13</v>
      </c>
      <c r="V1729" s="63">
        <v>67.599999999999994</v>
      </c>
      <c r="W1729" s="63"/>
      <c r="X1729" s="63"/>
      <c r="Y1729" s="63"/>
      <c r="Z1729" s="63"/>
      <c r="AA1729" s="182"/>
      <c r="AB1729" s="61"/>
      <c r="AC1729" s="63"/>
      <c r="AD1729" s="69" t="s">
        <v>2051</v>
      </c>
      <c r="AE1729" s="63"/>
      <c r="AF1729" s="63"/>
    </row>
    <row r="1730" spans="1:133" s="76" customFormat="1" ht="17" x14ac:dyDescent="0.2">
      <c r="A1730" s="100" t="str">
        <f>CONCATENATE(E1730," ",F1730)</f>
        <v>Megalonyx jeffersoni</v>
      </c>
      <c r="B1730" s="8" t="s">
        <v>2052</v>
      </c>
      <c r="C1730" s="63" t="s">
        <v>2049</v>
      </c>
      <c r="D1730" s="63" t="s">
        <v>2343</v>
      </c>
      <c r="E1730" s="172" t="s">
        <v>2041</v>
      </c>
      <c r="F1730" s="172" t="s">
        <v>2050</v>
      </c>
      <c r="G1730" s="63">
        <v>43059</v>
      </c>
      <c r="H1730" s="63">
        <v>311</v>
      </c>
      <c r="I1730" s="63" t="s">
        <v>2056</v>
      </c>
      <c r="J1730" s="63"/>
      <c r="K1730" s="63" t="s">
        <v>175</v>
      </c>
      <c r="L1730" s="175" t="s">
        <v>2053</v>
      </c>
      <c r="M1730" s="63"/>
      <c r="N1730" s="63"/>
      <c r="O1730" s="63"/>
      <c r="P1730" s="63"/>
      <c r="Q1730" s="63" t="s">
        <v>2059</v>
      </c>
      <c r="R1730" s="63" t="s">
        <v>1514</v>
      </c>
      <c r="S1730" s="63"/>
      <c r="T1730" s="63" t="s">
        <v>166</v>
      </c>
      <c r="U1730" s="63" t="s">
        <v>13</v>
      </c>
      <c r="V1730" s="63"/>
      <c r="W1730" s="63"/>
      <c r="X1730" s="63">
        <v>103.65</v>
      </c>
      <c r="Y1730" s="63">
        <v>75.7</v>
      </c>
      <c r="Z1730" s="63"/>
      <c r="AA1730" s="182"/>
      <c r="AB1730" s="61"/>
      <c r="AC1730" s="63"/>
      <c r="AD1730" s="69" t="s">
        <v>2060</v>
      </c>
      <c r="AE1730" s="63"/>
      <c r="AF1730" s="63"/>
    </row>
    <row r="1731" spans="1:133" s="76" customFormat="1" ht="17" x14ac:dyDescent="0.2">
      <c r="A1731" s="100" t="str">
        <f>CONCATENATE(E1731," ",F1731)</f>
        <v>Megalonyx jeffersoni</v>
      </c>
      <c r="B1731" s="8" t="s">
        <v>2052</v>
      </c>
      <c r="C1731" s="63" t="s">
        <v>2049</v>
      </c>
      <c r="D1731" s="63" t="s">
        <v>2343</v>
      </c>
      <c r="E1731" s="172" t="s">
        <v>2041</v>
      </c>
      <c r="F1731" s="172" t="s">
        <v>2050</v>
      </c>
      <c r="G1731" s="63">
        <v>43059</v>
      </c>
      <c r="H1731" s="63">
        <v>307</v>
      </c>
      <c r="I1731" s="63" t="s">
        <v>2056</v>
      </c>
      <c r="J1731" s="63"/>
      <c r="K1731" s="63" t="s">
        <v>175</v>
      </c>
      <c r="L1731" s="175" t="s">
        <v>2053</v>
      </c>
      <c r="M1731" s="63"/>
      <c r="N1731" s="63"/>
      <c r="O1731" s="63"/>
      <c r="P1731" s="63"/>
      <c r="Q1731" s="63" t="s">
        <v>2059</v>
      </c>
      <c r="R1731" s="63" t="s">
        <v>1514</v>
      </c>
      <c r="S1731" s="63"/>
      <c r="T1731" s="63" t="s">
        <v>171</v>
      </c>
      <c r="U1731" s="63" t="s">
        <v>13</v>
      </c>
      <c r="V1731" s="63"/>
      <c r="W1731" s="63"/>
      <c r="X1731" s="63">
        <v>133.82</v>
      </c>
      <c r="Y1731" s="63">
        <v>96.2</v>
      </c>
      <c r="Z1731" s="63"/>
      <c r="AA1731" s="182"/>
      <c r="AB1731" s="61"/>
      <c r="AC1731" s="63"/>
      <c r="AD1731" s="69" t="s">
        <v>2065</v>
      </c>
      <c r="AE1731" s="63"/>
      <c r="AF1731" s="63"/>
    </row>
    <row r="1732" spans="1:133" s="76" customFormat="1" ht="17" x14ac:dyDescent="0.2">
      <c r="A1732" s="100" t="str">
        <f>CONCATENATE(E1732," ",F1732)</f>
        <v xml:space="preserve">Megalonyx sp. </v>
      </c>
      <c r="B1732" s="69" t="s">
        <v>2038</v>
      </c>
      <c r="C1732" s="63" t="s">
        <v>1679</v>
      </c>
      <c r="D1732" s="63" t="s">
        <v>2343</v>
      </c>
      <c r="E1732" s="172" t="s">
        <v>2041</v>
      </c>
      <c r="F1732" s="215" t="s">
        <v>177</v>
      </c>
      <c r="G1732" s="63">
        <v>43059</v>
      </c>
      <c r="H1732" s="63">
        <v>510</v>
      </c>
      <c r="I1732" s="63" t="s">
        <v>2034</v>
      </c>
      <c r="J1732" s="63"/>
      <c r="K1732" s="63" t="s">
        <v>175</v>
      </c>
      <c r="L1732" s="175" t="s">
        <v>2035</v>
      </c>
      <c r="M1732" s="63"/>
      <c r="N1732" s="63"/>
      <c r="O1732" s="63"/>
      <c r="P1732" s="63"/>
      <c r="Q1732" s="63" t="s">
        <v>1608</v>
      </c>
      <c r="R1732" s="63" t="s">
        <v>374</v>
      </c>
      <c r="S1732" s="63"/>
      <c r="T1732" s="63" t="s">
        <v>166</v>
      </c>
      <c r="U1732" s="63" t="s">
        <v>13</v>
      </c>
      <c r="V1732" s="63"/>
      <c r="W1732" s="63"/>
      <c r="X1732" s="63">
        <v>131.46</v>
      </c>
      <c r="Y1732" s="63">
        <v>96.9</v>
      </c>
      <c r="Z1732" s="63"/>
      <c r="AA1732" s="182"/>
      <c r="AB1732" s="61"/>
      <c r="AC1732" s="63"/>
      <c r="AD1732" s="69" t="s">
        <v>2042</v>
      </c>
      <c r="AE1732" s="63"/>
      <c r="AF1732" s="63"/>
    </row>
    <row r="1733" spans="1:133" s="76" customFormat="1" ht="17" x14ac:dyDescent="0.2">
      <c r="A1733" s="100" t="str">
        <f>CONCATENATE(E1733," ",F1733)</f>
        <v>Eremotherium sp.</v>
      </c>
      <c r="B1733" s="69" t="s">
        <v>305</v>
      </c>
      <c r="C1733" s="63" t="s">
        <v>1679</v>
      </c>
      <c r="D1733" s="63" t="s">
        <v>2336</v>
      </c>
      <c r="E1733" s="106" t="s">
        <v>45</v>
      </c>
      <c r="F1733" s="106" t="s">
        <v>15</v>
      </c>
      <c r="G1733" s="69">
        <v>3</v>
      </c>
      <c r="H1733" s="63">
        <v>4000</v>
      </c>
      <c r="I1733" s="69" t="s">
        <v>27</v>
      </c>
      <c r="J1733" s="63" t="s">
        <v>397</v>
      </c>
      <c r="K1733" s="69" t="s">
        <v>175</v>
      </c>
      <c r="L1733" s="175"/>
      <c r="M1733" s="99"/>
      <c r="N1733" s="105"/>
      <c r="O1733" s="105"/>
      <c r="P1733" s="63"/>
      <c r="Q1733" s="69" t="s">
        <v>2352</v>
      </c>
      <c r="R1733" s="69" t="s">
        <v>2363</v>
      </c>
      <c r="S1733" s="69"/>
      <c r="T1733" s="63"/>
      <c r="U1733" s="63" t="s">
        <v>13</v>
      </c>
      <c r="V1733" s="63"/>
      <c r="W1733" s="63"/>
      <c r="X1733" s="119">
        <v>42.53</v>
      </c>
      <c r="Y1733" s="119">
        <v>36.01</v>
      </c>
      <c r="Z1733" s="69"/>
      <c r="AA1733" s="180"/>
      <c r="AB1733" s="98"/>
      <c r="AC1733" s="69"/>
      <c r="AD1733" s="69" t="s">
        <v>46</v>
      </c>
      <c r="AE1733" s="63"/>
      <c r="AF1733" s="63"/>
      <c r="EA1733" s="10"/>
      <c r="EB1733" s="10"/>
      <c r="EC1733" s="10"/>
    </row>
    <row r="1734" spans="1:133" s="76" customFormat="1" ht="34" x14ac:dyDescent="0.2">
      <c r="A1734" s="100" t="str">
        <f>CONCATENATE(E1734," ",F1734)</f>
        <v>Mylodon sp.</v>
      </c>
      <c r="B1734" s="69"/>
      <c r="C1734" s="69" t="s">
        <v>1679</v>
      </c>
      <c r="D1734" s="63" t="s">
        <v>2337</v>
      </c>
      <c r="E1734" s="106" t="s">
        <v>176</v>
      </c>
      <c r="F1734" s="106" t="s">
        <v>15</v>
      </c>
      <c r="G1734" s="69">
        <v>31052</v>
      </c>
      <c r="H1734" s="63">
        <v>3</v>
      </c>
      <c r="I1734" s="69" t="s">
        <v>403</v>
      </c>
      <c r="J1734" s="63" t="s">
        <v>389</v>
      </c>
      <c r="K1734" s="69" t="s">
        <v>175</v>
      </c>
      <c r="L1734" s="175"/>
      <c r="M1734" s="134"/>
      <c r="N1734" s="105"/>
      <c r="O1734" s="105"/>
      <c r="P1734" s="63"/>
      <c r="Q1734" s="69" t="s">
        <v>170</v>
      </c>
      <c r="R1734" s="69" t="s">
        <v>1514</v>
      </c>
      <c r="S1734" s="69" t="s">
        <v>2362</v>
      </c>
      <c r="T1734" s="63" t="s">
        <v>166</v>
      </c>
      <c r="U1734" s="63" t="s">
        <v>13</v>
      </c>
      <c r="V1734" s="63"/>
      <c r="W1734" s="63">
        <v>305</v>
      </c>
      <c r="X1734" s="119"/>
      <c r="Y1734" s="119"/>
      <c r="Z1734" s="69"/>
      <c r="AA1734" s="180"/>
      <c r="AB1734" s="98"/>
      <c r="AC1734" s="69"/>
      <c r="AD1734" s="69" t="s">
        <v>174</v>
      </c>
      <c r="AE1734" s="63"/>
      <c r="AF1734" s="63"/>
    </row>
    <row r="1735" spans="1:133" s="76" customFormat="1" ht="17" x14ac:dyDescent="0.2">
      <c r="A1735" s="100" t="str">
        <f>CONCATENATE(E1735," ",F1735)</f>
        <v xml:space="preserve">Mylodon sp. </v>
      </c>
      <c r="B1735" s="69" t="s">
        <v>2177</v>
      </c>
      <c r="C1735" s="69" t="s">
        <v>1679</v>
      </c>
      <c r="D1735" s="63" t="s">
        <v>2337</v>
      </c>
      <c r="E1735" s="106" t="s">
        <v>176</v>
      </c>
      <c r="F1735" s="215" t="s">
        <v>177</v>
      </c>
      <c r="G1735" s="69">
        <v>31041</v>
      </c>
      <c r="H1735" s="63">
        <v>63</v>
      </c>
      <c r="I1735" s="69" t="s">
        <v>403</v>
      </c>
      <c r="J1735" s="63" t="s">
        <v>389</v>
      </c>
      <c r="K1735" s="69" t="s">
        <v>175</v>
      </c>
      <c r="L1735" s="175" t="s">
        <v>2166</v>
      </c>
      <c r="M1735" s="134"/>
      <c r="N1735" s="105"/>
      <c r="O1735" s="105"/>
      <c r="P1735" s="63"/>
      <c r="Q1735" s="69" t="s">
        <v>36</v>
      </c>
      <c r="R1735" s="69" t="s">
        <v>1380</v>
      </c>
      <c r="S1735" s="69"/>
      <c r="T1735" s="63"/>
      <c r="U1735" s="63" t="s">
        <v>13</v>
      </c>
      <c r="V1735" s="63"/>
      <c r="W1735" s="63"/>
      <c r="X1735" s="119">
        <v>38.700000000000003</v>
      </c>
      <c r="Y1735" s="119">
        <v>25.5</v>
      </c>
      <c r="Z1735" s="69"/>
      <c r="AA1735" s="180"/>
      <c r="AB1735" s="98"/>
      <c r="AC1735" s="69"/>
      <c r="AD1735" s="69" t="s">
        <v>2167</v>
      </c>
      <c r="AE1735" s="63"/>
      <c r="AF1735" s="63"/>
    </row>
    <row r="1736" spans="1:133" s="76" customFormat="1" ht="17" x14ac:dyDescent="0.2">
      <c r="A1736" s="100" t="str">
        <f>CONCATENATE(E1736," ",F1736)</f>
        <v xml:space="preserve">Mylodon sp. </v>
      </c>
      <c r="B1736" s="69"/>
      <c r="C1736" s="63" t="s">
        <v>1679</v>
      </c>
      <c r="D1736" s="63" t="s">
        <v>2337</v>
      </c>
      <c r="E1736" s="106" t="s">
        <v>176</v>
      </c>
      <c r="F1736" s="215" t="s">
        <v>177</v>
      </c>
      <c r="G1736" s="69">
        <v>31108</v>
      </c>
      <c r="H1736" s="63">
        <v>72</v>
      </c>
      <c r="I1736" s="69" t="s">
        <v>195</v>
      </c>
      <c r="J1736" s="63" t="s">
        <v>389</v>
      </c>
      <c r="K1736" s="69" t="s">
        <v>175</v>
      </c>
      <c r="L1736" s="175" t="s">
        <v>2183</v>
      </c>
      <c r="M1736" s="134"/>
      <c r="N1736" s="105"/>
      <c r="O1736" s="105"/>
      <c r="P1736" s="63"/>
      <c r="Q1736" s="69" t="s">
        <v>207</v>
      </c>
      <c r="R1736" s="69" t="s">
        <v>2363</v>
      </c>
      <c r="S1736" s="69"/>
      <c r="T1736" s="63" t="s">
        <v>171</v>
      </c>
      <c r="U1736" s="63" t="s">
        <v>13</v>
      </c>
      <c r="V1736" s="63"/>
      <c r="W1736" s="63"/>
      <c r="X1736" s="119">
        <v>31.32</v>
      </c>
      <c r="Y1736" s="119">
        <v>21.97</v>
      </c>
      <c r="Z1736" s="69"/>
      <c r="AA1736" s="180"/>
      <c r="AB1736" s="98"/>
      <c r="AC1736" s="69"/>
      <c r="AD1736" s="69" t="s">
        <v>2184</v>
      </c>
      <c r="AE1736" s="63"/>
      <c r="AF1736" s="63"/>
    </row>
    <row r="1737" spans="1:133" s="76" customFormat="1" ht="17" x14ac:dyDescent="0.2">
      <c r="A1737" s="100" t="str">
        <f>CONCATENATE(E1737," ",F1737)</f>
        <v xml:space="preserve">Mylodon sp. </v>
      </c>
      <c r="B1737" s="69"/>
      <c r="C1737" s="63" t="s">
        <v>1679</v>
      </c>
      <c r="D1737" s="63" t="s">
        <v>2337</v>
      </c>
      <c r="E1737" s="106" t="s">
        <v>176</v>
      </c>
      <c r="F1737" s="215" t="s">
        <v>177</v>
      </c>
      <c r="G1737" s="69">
        <v>31108</v>
      </c>
      <c r="H1737" s="63">
        <v>47</v>
      </c>
      <c r="I1737" s="69" t="s">
        <v>195</v>
      </c>
      <c r="J1737" s="63" t="s">
        <v>389</v>
      </c>
      <c r="K1737" s="69" t="s">
        <v>175</v>
      </c>
      <c r="L1737" s="175"/>
      <c r="M1737" s="134"/>
      <c r="N1737" s="105"/>
      <c r="O1737" s="105"/>
      <c r="P1737" s="63"/>
      <c r="Q1737" s="69" t="s">
        <v>154</v>
      </c>
      <c r="R1737" s="69" t="s">
        <v>2375</v>
      </c>
      <c r="S1737" s="69"/>
      <c r="T1737" s="63" t="s">
        <v>166</v>
      </c>
      <c r="U1737" s="63" t="s">
        <v>13</v>
      </c>
      <c r="V1737" s="63"/>
      <c r="W1737" s="63"/>
      <c r="X1737" s="119">
        <v>29.44</v>
      </c>
      <c r="Y1737" s="119">
        <v>16.39</v>
      </c>
      <c r="Z1737" s="69"/>
      <c r="AA1737" s="180"/>
      <c r="AB1737" s="98"/>
      <c r="AC1737" s="69"/>
      <c r="AD1737" s="69" t="s">
        <v>2185</v>
      </c>
      <c r="AE1737" s="63"/>
      <c r="AF1737" s="63"/>
    </row>
    <row r="1738" spans="1:133" s="76" customFormat="1" ht="17" x14ac:dyDescent="0.2">
      <c r="A1738" s="100" t="str">
        <f>CONCATENATE(E1738," ",F1738)</f>
        <v>Paramylodon harlani</v>
      </c>
      <c r="B1738" s="8" t="s">
        <v>2043</v>
      </c>
      <c r="C1738" s="63" t="s">
        <v>1679</v>
      </c>
      <c r="D1738" s="63" t="s">
        <v>2337</v>
      </c>
      <c r="E1738" s="172" t="s">
        <v>2044</v>
      </c>
      <c r="F1738" s="172" t="s">
        <v>2045</v>
      </c>
      <c r="G1738" s="63">
        <v>43059</v>
      </c>
      <c r="H1738" s="63">
        <v>325</v>
      </c>
      <c r="I1738" s="63" t="s">
        <v>2056</v>
      </c>
      <c r="J1738" s="63"/>
      <c r="K1738" s="63" t="s">
        <v>175</v>
      </c>
      <c r="L1738" s="175" t="s">
        <v>2046</v>
      </c>
      <c r="M1738" s="63"/>
      <c r="N1738" s="63"/>
      <c r="O1738" s="63"/>
      <c r="P1738" s="63"/>
      <c r="Q1738" s="63" t="s">
        <v>2047</v>
      </c>
      <c r="R1738" s="63" t="s">
        <v>1514</v>
      </c>
      <c r="S1738" s="63" t="s">
        <v>2400</v>
      </c>
      <c r="T1738" s="63" t="s">
        <v>166</v>
      </c>
      <c r="U1738" s="63" t="s">
        <v>13</v>
      </c>
      <c r="V1738" s="63">
        <v>91</v>
      </c>
      <c r="W1738" s="63"/>
      <c r="Y1738" s="63"/>
      <c r="Z1738" s="63"/>
      <c r="AA1738" s="182"/>
      <c r="AB1738" s="61"/>
      <c r="AC1738" s="63"/>
      <c r="AD1738" s="69" t="s">
        <v>2048</v>
      </c>
      <c r="AE1738" s="63"/>
      <c r="AF1738" s="63"/>
    </row>
    <row r="1739" spans="1:133" s="76" customFormat="1" ht="34" x14ac:dyDescent="0.2">
      <c r="A1739" s="100" t="str">
        <f>CONCATENATE(E1739," ",F1739)</f>
        <v>Paramylodon sp.</v>
      </c>
      <c r="B1739" s="69"/>
      <c r="C1739" s="63" t="s">
        <v>1679</v>
      </c>
      <c r="D1739" s="63" t="s">
        <v>2337</v>
      </c>
      <c r="E1739" s="106" t="s">
        <v>2044</v>
      </c>
      <c r="F1739" s="106" t="s">
        <v>15</v>
      </c>
      <c r="G1739" s="69">
        <v>31052</v>
      </c>
      <c r="H1739" s="63">
        <v>11</v>
      </c>
      <c r="I1739" s="69" t="s">
        <v>403</v>
      </c>
      <c r="J1739" s="63" t="s">
        <v>389</v>
      </c>
      <c r="K1739" s="69" t="s">
        <v>175</v>
      </c>
      <c r="L1739" s="175"/>
      <c r="M1739" s="134"/>
      <c r="N1739" s="105"/>
      <c r="O1739" s="105"/>
      <c r="P1739" s="63"/>
      <c r="Q1739" s="69" t="s">
        <v>173</v>
      </c>
      <c r="R1739" s="63" t="s">
        <v>1629</v>
      </c>
      <c r="S1739" s="69" t="s">
        <v>2361</v>
      </c>
      <c r="T1739" s="63" t="s">
        <v>171</v>
      </c>
      <c r="U1739" s="63" t="s">
        <v>13</v>
      </c>
      <c r="V1739" s="63"/>
      <c r="W1739" s="63">
        <v>462</v>
      </c>
      <c r="X1739" s="119"/>
      <c r="Y1739" s="119"/>
      <c r="Z1739" s="69"/>
      <c r="AA1739" s="180"/>
      <c r="AB1739" s="98"/>
      <c r="AC1739" s="69"/>
      <c r="AD1739" s="69" t="s">
        <v>174</v>
      </c>
      <c r="AE1739" s="63"/>
      <c r="AF1739" s="63"/>
    </row>
    <row r="1740" spans="1:133" s="76" customFormat="1" ht="17" x14ac:dyDescent="0.2">
      <c r="A1740" s="100"/>
      <c r="B1740" s="238"/>
      <c r="C1740" s="8" t="s">
        <v>1679</v>
      </c>
      <c r="D1740" s="8" t="s">
        <v>2845</v>
      </c>
      <c r="E1740" s="100" t="s">
        <v>2044</v>
      </c>
      <c r="F1740" s="2" t="s">
        <v>2045</v>
      </c>
      <c r="G1740" s="238">
        <v>30967</v>
      </c>
      <c r="H1740" s="238">
        <v>1414</v>
      </c>
      <c r="I1740" s="238" t="s">
        <v>249</v>
      </c>
      <c r="J1740" s="68" t="s">
        <v>241</v>
      </c>
      <c r="K1740" s="238" t="s">
        <v>175</v>
      </c>
      <c r="L1740" s="239"/>
      <c r="M1740" s="240"/>
      <c r="N1740" s="241"/>
      <c r="O1740" s="241"/>
      <c r="P1740" s="242"/>
      <c r="Q1740" s="238" t="s">
        <v>1978</v>
      </c>
      <c r="R1740" s="238"/>
      <c r="S1740" s="238"/>
      <c r="T1740" s="68" t="s">
        <v>166</v>
      </c>
      <c r="U1740" s="245" t="s">
        <v>2843</v>
      </c>
      <c r="V1740" s="68"/>
      <c r="W1740" s="68"/>
      <c r="X1740" s="119">
        <v>452</v>
      </c>
      <c r="Y1740" s="119"/>
      <c r="Z1740" s="238"/>
      <c r="AA1740" s="180"/>
      <c r="AB1740" s="238"/>
      <c r="AC1740" s="238"/>
      <c r="AD1740" s="238"/>
      <c r="AE1740" s="63"/>
      <c r="AF1740" s="63"/>
      <c r="BK1740" s="10"/>
      <c r="BL1740" s="10"/>
      <c r="BM1740" s="10"/>
      <c r="BN1740" s="10"/>
      <c r="BO1740" s="10"/>
      <c r="BP1740" s="10"/>
      <c r="BQ1740" s="10"/>
      <c r="BR1740" s="10"/>
      <c r="BS1740" s="10"/>
      <c r="BT1740" s="10"/>
      <c r="BU1740" s="10"/>
      <c r="BV1740" s="10"/>
      <c r="BW1740" s="10"/>
      <c r="BX1740" s="10"/>
      <c r="BY1740" s="10"/>
      <c r="BZ1740" s="10"/>
      <c r="CA1740" s="10"/>
      <c r="CB1740" s="10"/>
      <c r="CC1740" s="10"/>
      <c r="CD1740" s="10"/>
      <c r="CE1740" s="10"/>
      <c r="CF1740" s="10"/>
      <c r="CG1740" s="10"/>
      <c r="CH1740" s="10"/>
      <c r="CI1740" s="10"/>
      <c r="CJ1740" s="10"/>
      <c r="CK1740" s="10"/>
      <c r="CL1740" s="10"/>
      <c r="CM1740" s="10"/>
      <c r="CN1740" s="10"/>
      <c r="CO1740" s="10"/>
      <c r="CP1740" s="10"/>
      <c r="CQ1740" s="10"/>
      <c r="CR1740" s="10"/>
      <c r="CS1740" s="10"/>
      <c r="CT1740" s="10"/>
      <c r="CU1740" s="10"/>
      <c r="CV1740" s="10"/>
      <c r="CW1740" s="10"/>
      <c r="CX1740" s="10"/>
      <c r="CY1740" s="10"/>
      <c r="CZ1740" s="10"/>
      <c r="DA1740" s="10"/>
      <c r="DB1740" s="10"/>
      <c r="DC1740" s="10"/>
      <c r="DD1740" s="10"/>
      <c r="DE1740" s="10"/>
      <c r="DF1740" s="10"/>
      <c r="DG1740" s="10"/>
      <c r="DH1740" s="10"/>
      <c r="DI1740" s="10"/>
      <c r="DJ1740" s="10"/>
      <c r="DK1740" s="10"/>
      <c r="DL1740" s="10"/>
      <c r="DM1740" s="10"/>
      <c r="DN1740" s="10"/>
      <c r="DO1740" s="10"/>
      <c r="DP1740" s="10"/>
      <c r="DQ1740" s="10"/>
      <c r="DR1740" s="10"/>
      <c r="DS1740" s="10"/>
      <c r="DT1740" s="10"/>
      <c r="DU1740" s="10"/>
      <c r="DV1740" s="10"/>
      <c r="DW1740" s="10"/>
      <c r="DX1740" s="10"/>
      <c r="DY1740" s="10"/>
      <c r="DZ1740" s="10"/>
    </row>
    <row r="1741" spans="1:133" s="76" customFormat="1" ht="17" x14ac:dyDescent="0.2">
      <c r="A1741" s="100"/>
      <c r="B1741" s="238"/>
      <c r="C1741" s="8" t="s">
        <v>1679</v>
      </c>
      <c r="D1741" s="8" t="s">
        <v>2845</v>
      </c>
      <c r="E1741" s="100" t="s">
        <v>2044</v>
      </c>
      <c r="F1741" s="2" t="s">
        <v>2045</v>
      </c>
      <c r="G1741" s="238">
        <v>30967</v>
      </c>
      <c r="H1741" s="238">
        <v>666</v>
      </c>
      <c r="I1741" s="238" t="s">
        <v>249</v>
      </c>
      <c r="J1741" s="68" t="s">
        <v>241</v>
      </c>
      <c r="K1741" s="238" t="s">
        <v>175</v>
      </c>
      <c r="L1741" s="239"/>
      <c r="M1741" s="240"/>
      <c r="N1741" s="241"/>
      <c r="O1741" s="241"/>
      <c r="P1741" s="242"/>
      <c r="Q1741" s="238" t="s">
        <v>1978</v>
      </c>
      <c r="R1741" s="238"/>
      <c r="S1741" s="238"/>
      <c r="T1741" s="68" t="s">
        <v>166</v>
      </c>
      <c r="U1741" s="245" t="s">
        <v>2843</v>
      </c>
      <c r="V1741" s="68"/>
      <c r="W1741" s="68"/>
      <c r="X1741" s="119">
        <v>442</v>
      </c>
      <c r="Y1741" s="119"/>
      <c r="Z1741" s="238"/>
      <c r="AA1741" s="180"/>
      <c r="AB1741" s="238"/>
      <c r="AC1741" s="238"/>
      <c r="AD1741" s="238"/>
      <c r="AE1741" s="63"/>
      <c r="AF1741" s="63"/>
      <c r="BK1741" s="10"/>
      <c r="BL1741" s="10"/>
      <c r="BM1741" s="10"/>
      <c r="BN1741" s="10"/>
      <c r="BO1741" s="10"/>
      <c r="BP1741" s="10"/>
      <c r="BQ1741" s="10"/>
      <c r="BR1741" s="10"/>
      <c r="BS1741" s="10"/>
      <c r="BT1741" s="10"/>
      <c r="BU1741" s="10"/>
      <c r="BV1741" s="10"/>
      <c r="BW1741" s="10"/>
      <c r="BX1741" s="10"/>
      <c r="BY1741" s="10"/>
      <c r="BZ1741" s="10"/>
      <c r="CA1741" s="10"/>
      <c r="CB1741" s="10"/>
      <c r="CC1741" s="10"/>
      <c r="CD1741" s="10"/>
      <c r="CE1741" s="10"/>
      <c r="CF1741" s="10"/>
      <c r="CG1741" s="10"/>
      <c r="CH1741" s="10"/>
      <c r="CI1741" s="10"/>
      <c r="CJ1741" s="10"/>
      <c r="CK1741" s="10"/>
      <c r="CL1741" s="10"/>
      <c r="CM1741" s="10"/>
      <c r="CN1741" s="10"/>
      <c r="CO1741" s="10"/>
      <c r="CP1741" s="10"/>
      <c r="CQ1741" s="10"/>
      <c r="CR1741" s="10"/>
      <c r="CS1741" s="10"/>
      <c r="CT1741" s="10"/>
      <c r="CU1741" s="10"/>
      <c r="CV1741" s="10"/>
      <c r="CW1741" s="10"/>
      <c r="CX1741" s="10"/>
      <c r="CY1741" s="10"/>
      <c r="CZ1741" s="10"/>
      <c r="DA1741" s="10"/>
      <c r="DB1741" s="10"/>
      <c r="DC1741" s="10"/>
      <c r="DD1741" s="10"/>
      <c r="DE1741" s="10"/>
      <c r="DF1741" s="10"/>
      <c r="DG1741" s="10"/>
      <c r="DH1741" s="10"/>
      <c r="DI1741" s="10"/>
      <c r="DJ1741" s="10"/>
      <c r="DK1741" s="10"/>
      <c r="DL1741" s="10"/>
      <c r="DM1741" s="10"/>
      <c r="DN1741" s="10"/>
      <c r="DO1741" s="10"/>
      <c r="DP1741" s="10"/>
      <c r="DQ1741" s="10"/>
      <c r="DR1741" s="10"/>
      <c r="DS1741" s="10"/>
      <c r="DT1741" s="10"/>
      <c r="DU1741" s="10"/>
      <c r="DV1741" s="10"/>
      <c r="DW1741" s="10"/>
      <c r="DX1741" s="10"/>
      <c r="DY1741" s="10"/>
      <c r="DZ1741" s="10"/>
    </row>
    <row r="1742" spans="1:133" s="76" customFormat="1" ht="17" x14ac:dyDescent="0.2">
      <c r="A1742" s="100" t="str">
        <f>CONCATENATE(E1742," ",F1742)</f>
        <v>Nothrotheriops sp.</v>
      </c>
      <c r="B1742" s="69" t="s">
        <v>2066</v>
      </c>
      <c r="C1742" s="63" t="s">
        <v>1679</v>
      </c>
      <c r="D1742" s="69" t="s">
        <v>2347</v>
      </c>
      <c r="E1742" s="172" t="s">
        <v>2039</v>
      </c>
      <c r="F1742" s="106" t="s">
        <v>15</v>
      </c>
      <c r="G1742" s="63">
        <v>43059</v>
      </c>
      <c r="H1742" s="63">
        <v>302</v>
      </c>
      <c r="I1742" s="63" t="s">
        <v>2056</v>
      </c>
      <c r="J1742" s="63"/>
      <c r="K1742" s="63" t="s">
        <v>175</v>
      </c>
      <c r="L1742" s="175" t="s">
        <v>2053</v>
      </c>
      <c r="M1742" s="63"/>
      <c r="N1742" s="63"/>
      <c r="O1742" s="63"/>
      <c r="P1742" s="63"/>
      <c r="Q1742" s="63" t="s">
        <v>2069</v>
      </c>
      <c r="R1742" s="63" t="s">
        <v>1629</v>
      </c>
      <c r="S1742" s="69" t="s">
        <v>2399</v>
      </c>
      <c r="T1742" s="63" t="s">
        <v>166</v>
      </c>
      <c r="U1742" s="63" t="s">
        <v>13</v>
      </c>
      <c r="V1742" s="63"/>
      <c r="W1742" s="63"/>
      <c r="X1742" s="63">
        <v>205</v>
      </c>
      <c r="Y1742" s="63">
        <v>92.2</v>
      </c>
      <c r="Z1742" s="63"/>
      <c r="AA1742" s="182"/>
      <c r="AB1742" s="61"/>
      <c r="AC1742" s="63"/>
      <c r="AD1742" s="69" t="s">
        <v>2070</v>
      </c>
      <c r="AE1742" s="63"/>
      <c r="AF1742" s="63"/>
    </row>
    <row r="1743" spans="1:133" s="76" customFormat="1" ht="17" x14ac:dyDescent="0.2">
      <c r="A1743" s="100" t="str">
        <f>CONCATENATE(E1743," ",F1743)</f>
        <v>Nothrotheriops sp.</v>
      </c>
      <c r="B1743" s="69" t="s">
        <v>2052</v>
      </c>
      <c r="C1743" s="63" t="s">
        <v>1679</v>
      </c>
      <c r="D1743" s="69" t="s">
        <v>2347</v>
      </c>
      <c r="E1743" s="172" t="s">
        <v>2039</v>
      </c>
      <c r="F1743" s="106" t="s">
        <v>15</v>
      </c>
      <c r="G1743" s="63">
        <v>43059</v>
      </c>
      <c r="H1743" s="63">
        <v>314</v>
      </c>
      <c r="I1743" s="63" t="s">
        <v>2056</v>
      </c>
      <c r="J1743" s="63"/>
      <c r="K1743" s="63" t="s">
        <v>175</v>
      </c>
      <c r="L1743" s="175" t="s">
        <v>2053</v>
      </c>
      <c r="M1743" s="63"/>
      <c r="N1743" s="63"/>
      <c r="O1743" s="63"/>
      <c r="P1743" s="63"/>
      <c r="Q1743" s="63" t="s">
        <v>2071</v>
      </c>
      <c r="R1743" s="63" t="s">
        <v>1514</v>
      </c>
      <c r="S1743" s="69" t="s">
        <v>2402</v>
      </c>
      <c r="T1743" s="63" t="s">
        <v>166</v>
      </c>
      <c r="U1743" s="63" t="s">
        <v>13</v>
      </c>
      <c r="V1743" s="63"/>
      <c r="W1743" s="63"/>
      <c r="X1743" s="63">
        <v>103.6</v>
      </c>
      <c r="Y1743" s="63">
        <v>81.7</v>
      </c>
      <c r="Z1743" s="63"/>
      <c r="AA1743" s="182"/>
      <c r="AB1743" s="61"/>
      <c r="AC1743" s="63"/>
      <c r="AD1743" s="69" t="s">
        <v>2072</v>
      </c>
      <c r="AE1743" s="63"/>
      <c r="AF1743" s="63"/>
    </row>
    <row r="1744" spans="1:133" s="76" customFormat="1" ht="17" x14ac:dyDescent="0.2">
      <c r="A1744" s="100" t="str">
        <f>CONCATENATE(E1744," ",F1744)</f>
        <v>Nothrotheriops sp.</v>
      </c>
      <c r="B1744" s="69" t="s">
        <v>2038</v>
      </c>
      <c r="C1744" s="63" t="s">
        <v>1679</v>
      </c>
      <c r="D1744" s="69" t="s">
        <v>2347</v>
      </c>
      <c r="E1744" s="172" t="s">
        <v>2039</v>
      </c>
      <c r="F1744" s="106" t="s">
        <v>15</v>
      </c>
      <c r="G1744" s="63">
        <v>43059</v>
      </c>
      <c r="H1744" s="63">
        <v>511</v>
      </c>
      <c r="I1744" s="63" t="s">
        <v>2034</v>
      </c>
      <c r="J1744" s="63"/>
      <c r="K1744" s="63" t="s">
        <v>175</v>
      </c>
      <c r="L1744" s="175" t="s">
        <v>2035</v>
      </c>
      <c r="M1744" s="63"/>
      <c r="N1744" s="63"/>
      <c r="O1744" s="63"/>
      <c r="P1744" s="63"/>
      <c r="Q1744" s="63" t="s">
        <v>1806</v>
      </c>
      <c r="R1744" s="63" t="s">
        <v>374</v>
      </c>
      <c r="S1744" s="63"/>
      <c r="T1744" s="63" t="s">
        <v>166</v>
      </c>
      <c r="U1744" s="63" t="s">
        <v>13</v>
      </c>
      <c r="V1744" s="63"/>
      <c r="W1744" s="63"/>
      <c r="X1744" s="63">
        <v>110.86</v>
      </c>
      <c r="Y1744" s="63">
        <v>53.3</v>
      </c>
      <c r="Z1744" s="63"/>
      <c r="AA1744" s="182"/>
      <c r="AB1744" s="61"/>
      <c r="AC1744" s="63"/>
      <c r="AD1744" s="63" t="s">
        <v>2040</v>
      </c>
      <c r="AE1744" s="63"/>
      <c r="AF1744" s="63"/>
    </row>
    <row r="1745" spans="1:133" s="76" customFormat="1" ht="17" x14ac:dyDescent="0.2">
      <c r="A1745" s="100" t="str">
        <f>CONCATENATE(E1745," ",F1745)</f>
        <v>Nothrotheriops sp.</v>
      </c>
      <c r="B1745" s="69" t="s">
        <v>2038</v>
      </c>
      <c r="C1745" s="63" t="s">
        <v>1679</v>
      </c>
      <c r="D1745" s="69" t="s">
        <v>2347</v>
      </c>
      <c r="E1745" s="172" t="s">
        <v>2039</v>
      </c>
      <c r="F1745" s="106" t="s">
        <v>15</v>
      </c>
      <c r="G1745" s="63">
        <v>43059</v>
      </c>
      <c r="H1745" s="63">
        <v>513</v>
      </c>
      <c r="I1745" s="63" t="s">
        <v>2034</v>
      </c>
      <c r="J1745" s="63"/>
      <c r="K1745" s="63" t="s">
        <v>175</v>
      </c>
      <c r="L1745" s="175" t="s">
        <v>2035</v>
      </c>
      <c r="M1745" s="63"/>
      <c r="N1745" s="63"/>
      <c r="O1745" s="63"/>
      <c r="P1745" s="63"/>
      <c r="Q1745" s="63" t="s">
        <v>1806</v>
      </c>
      <c r="R1745" s="63" t="s">
        <v>374</v>
      </c>
      <c r="S1745" s="63"/>
      <c r="T1745" s="63" t="s">
        <v>171</v>
      </c>
      <c r="U1745" s="63" t="s">
        <v>13</v>
      </c>
      <c r="V1745" s="63"/>
      <c r="W1745" s="63"/>
      <c r="X1745" s="63">
        <v>111.5</v>
      </c>
      <c r="Y1745" s="63">
        <v>48.6</v>
      </c>
      <c r="Z1745" s="63"/>
      <c r="AA1745" s="182"/>
      <c r="AB1745" s="61"/>
      <c r="AC1745" s="63"/>
      <c r="AD1745" s="63" t="s">
        <v>2040</v>
      </c>
      <c r="AE1745" s="63"/>
      <c r="AF1745" s="63"/>
    </row>
    <row r="1746" spans="1:133" s="76" customFormat="1" ht="17" x14ac:dyDescent="0.2">
      <c r="A1746" s="100" t="str">
        <f>CONCATENATE(E1746," ",F1746)</f>
        <v>Nothrotherium sp.</v>
      </c>
      <c r="B1746" s="69" t="s">
        <v>2207</v>
      </c>
      <c r="C1746" s="69" t="s">
        <v>1679</v>
      </c>
      <c r="D1746" s="69" t="s">
        <v>2347</v>
      </c>
      <c r="E1746" s="106" t="s">
        <v>2208</v>
      </c>
      <c r="F1746" s="106" t="s">
        <v>15</v>
      </c>
      <c r="G1746" s="69">
        <v>31137</v>
      </c>
      <c r="H1746" s="63">
        <v>5</v>
      </c>
      <c r="I1746" s="69" t="s">
        <v>195</v>
      </c>
      <c r="J1746" s="63" t="s">
        <v>2205</v>
      </c>
      <c r="K1746" s="69" t="s">
        <v>175</v>
      </c>
      <c r="L1746" s="175"/>
      <c r="M1746" s="134"/>
      <c r="N1746" s="105"/>
      <c r="O1746" s="105"/>
      <c r="P1746" s="63"/>
      <c r="Q1746" s="69" t="s">
        <v>1726</v>
      </c>
      <c r="R1746" s="63" t="s">
        <v>1514</v>
      </c>
      <c r="S1746" s="69"/>
      <c r="T1746" s="63"/>
      <c r="U1746" s="63" t="s">
        <v>13</v>
      </c>
      <c r="V1746" s="63"/>
      <c r="W1746" s="63"/>
      <c r="X1746" s="119">
        <v>119.03</v>
      </c>
      <c r="Y1746" s="119">
        <v>88.14</v>
      </c>
      <c r="Z1746" s="69"/>
      <c r="AA1746" s="180"/>
      <c r="AB1746" s="98"/>
      <c r="AC1746" s="69"/>
      <c r="AD1746" s="69" t="s">
        <v>2209</v>
      </c>
      <c r="AE1746" s="63"/>
      <c r="AF1746" s="63"/>
    </row>
    <row r="1747" spans="1:133" s="76" customFormat="1" ht="17" x14ac:dyDescent="0.2">
      <c r="A1747" s="100" t="str">
        <f>CONCATENATE(E1747," ",F1747)</f>
        <v>Nothrotherium sp.</v>
      </c>
      <c r="B1747" s="69" t="s">
        <v>2207</v>
      </c>
      <c r="C1747" s="69" t="s">
        <v>1679</v>
      </c>
      <c r="D1747" s="69" t="s">
        <v>2347</v>
      </c>
      <c r="E1747" s="106" t="s">
        <v>2208</v>
      </c>
      <c r="F1747" s="106" t="s">
        <v>15</v>
      </c>
      <c r="G1747" s="69">
        <v>31137</v>
      </c>
      <c r="H1747" s="63">
        <v>5</v>
      </c>
      <c r="I1747" s="69" t="s">
        <v>195</v>
      </c>
      <c r="J1747" s="63" t="s">
        <v>2205</v>
      </c>
      <c r="K1747" s="69" t="s">
        <v>175</v>
      </c>
      <c r="L1747" s="175"/>
      <c r="M1747" s="134"/>
      <c r="N1747" s="105"/>
      <c r="O1747" s="105"/>
      <c r="P1747" s="63"/>
      <c r="Q1747" s="69" t="s">
        <v>2211</v>
      </c>
      <c r="R1747" s="69" t="s">
        <v>1514</v>
      </c>
      <c r="S1747" s="69" t="s">
        <v>1324</v>
      </c>
      <c r="T1747" s="63"/>
      <c r="U1747" s="63" t="s">
        <v>13</v>
      </c>
      <c r="V1747" s="63">
        <v>53.42</v>
      </c>
      <c r="W1747" s="63"/>
      <c r="X1747" s="119"/>
      <c r="Y1747" s="119"/>
      <c r="Z1747" s="69"/>
      <c r="AA1747" s="180"/>
      <c r="AB1747" s="98"/>
      <c r="AC1747" s="69"/>
      <c r="AD1747" s="69" t="s">
        <v>1514</v>
      </c>
      <c r="AE1747" s="63"/>
      <c r="AF1747" s="63"/>
    </row>
    <row r="1748" spans="1:133" s="76" customFormat="1" ht="17" x14ac:dyDescent="0.2">
      <c r="A1748" s="100" t="str">
        <f>CONCATENATE(E1748," ",F1748)</f>
        <v>Nothrotherium sp.</v>
      </c>
      <c r="B1748" s="69" t="s">
        <v>2207</v>
      </c>
      <c r="C1748" s="69" t="s">
        <v>1679</v>
      </c>
      <c r="D1748" s="69" t="s">
        <v>2347</v>
      </c>
      <c r="E1748" s="106" t="s">
        <v>2208</v>
      </c>
      <c r="F1748" s="106" t="s">
        <v>15</v>
      </c>
      <c r="G1748" s="69">
        <v>31137</v>
      </c>
      <c r="H1748" s="63">
        <v>5</v>
      </c>
      <c r="I1748" s="69" t="s">
        <v>195</v>
      </c>
      <c r="J1748" s="63" t="s">
        <v>2205</v>
      </c>
      <c r="K1748" s="69" t="s">
        <v>175</v>
      </c>
      <c r="L1748" s="175"/>
      <c r="M1748" s="134"/>
      <c r="N1748" s="105"/>
      <c r="O1748" s="105"/>
      <c r="P1748" s="63"/>
      <c r="Q1748" s="69" t="s">
        <v>2210</v>
      </c>
      <c r="R1748" s="69" t="s">
        <v>1514</v>
      </c>
      <c r="S1748" s="69" t="s">
        <v>2381</v>
      </c>
      <c r="T1748" s="63"/>
      <c r="U1748" s="63" t="s">
        <v>13</v>
      </c>
      <c r="V1748" s="63"/>
      <c r="W1748" s="63"/>
      <c r="X1748" s="119">
        <v>164</v>
      </c>
      <c r="Y1748" s="119"/>
      <c r="Z1748" s="69"/>
      <c r="AA1748" s="180"/>
      <c r="AB1748" s="98"/>
      <c r="AC1748" s="69"/>
      <c r="AD1748" s="69" t="s">
        <v>1514</v>
      </c>
      <c r="AE1748" s="63"/>
      <c r="AF1748" s="63"/>
    </row>
    <row r="1749" spans="1:133" s="76" customFormat="1" ht="34" x14ac:dyDescent="0.2">
      <c r="A1749" s="100" t="str">
        <f>CONCATENATE(E1749," ",F1749)</f>
        <v>sloth sp.</v>
      </c>
      <c r="B1749" s="69"/>
      <c r="C1749" s="63" t="s">
        <v>1679</v>
      </c>
      <c r="D1749" s="63"/>
      <c r="E1749" s="106" t="s">
        <v>172</v>
      </c>
      <c r="F1749" s="106" t="s">
        <v>15</v>
      </c>
      <c r="G1749" s="69">
        <v>31041</v>
      </c>
      <c r="H1749" s="63">
        <v>76</v>
      </c>
      <c r="I1749" s="69" t="s">
        <v>403</v>
      </c>
      <c r="J1749" s="63" t="s">
        <v>389</v>
      </c>
      <c r="K1749" s="69" t="s">
        <v>175</v>
      </c>
      <c r="L1749" s="175" t="s">
        <v>179</v>
      </c>
      <c r="M1749" s="99"/>
      <c r="N1749" s="105"/>
      <c r="O1749" s="105"/>
      <c r="P1749" s="63"/>
      <c r="Q1749" s="69" t="s">
        <v>173</v>
      </c>
      <c r="R1749" s="63" t="s">
        <v>1629</v>
      </c>
      <c r="S1749" s="69" t="s">
        <v>2361</v>
      </c>
      <c r="T1749" s="63"/>
      <c r="U1749" s="63" t="s">
        <v>13</v>
      </c>
      <c r="V1749" s="63"/>
      <c r="W1749" s="63">
        <v>203</v>
      </c>
      <c r="X1749" s="119"/>
      <c r="Y1749" s="119"/>
      <c r="Z1749" s="69"/>
      <c r="AA1749" s="180"/>
      <c r="AB1749" s="98"/>
      <c r="AC1749" s="69"/>
      <c r="AD1749" s="69"/>
      <c r="AE1749" s="63"/>
      <c r="AF1749" s="63"/>
    </row>
    <row r="1750" spans="1:133" s="76" customFormat="1" ht="17" x14ac:dyDescent="0.2">
      <c r="A1750" s="100" t="str">
        <f>CONCATENATE(E1750," ",F1750)</f>
        <v>Mammut americanum</v>
      </c>
      <c r="B1750" s="69" t="s">
        <v>305</v>
      </c>
      <c r="C1750" s="63" t="s">
        <v>1715</v>
      </c>
      <c r="D1750" s="63" t="s">
        <v>2342</v>
      </c>
      <c r="E1750" s="106" t="s">
        <v>49</v>
      </c>
      <c r="F1750" s="106" t="s">
        <v>392</v>
      </c>
      <c r="G1750" s="69">
        <v>3</v>
      </c>
      <c r="H1750" s="63">
        <v>2150</v>
      </c>
      <c r="I1750" s="69" t="s">
        <v>27</v>
      </c>
      <c r="J1750" s="63" t="s">
        <v>397</v>
      </c>
      <c r="K1750" s="69" t="s">
        <v>175</v>
      </c>
      <c r="L1750" s="175" t="s">
        <v>423</v>
      </c>
      <c r="M1750" s="99"/>
      <c r="N1750" s="105"/>
      <c r="O1750" s="105"/>
      <c r="P1750" s="63"/>
      <c r="Q1750" s="69" t="s">
        <v>312</v>
      </c>
      <c r="R1750" s="69" t="s">
        <v>2392</v>
      </c>
      <c r="S1750" s="69" t="s">
        <v>2392</v>
      </c>
      <c r="T1750" s="63"/>
      <c r="U1750" s="63" t="s">
        <v>13</v>
      </c>
      <c r="V1750" s="63"/>
      <c r="W1750" s="63"/>
      <c r="X1750" s="119">
        <v>152.01</v>
      </c>
      <c r="Y1750" s="119">
        <v>97.12</v>
      </c>
      <c r="Z1750" s="69"/>
      <c r="AA1750" s="180"/>
      <c r="AB1750" s="98"/>
      <c r="AC1750" s="69"/>
      <c r="AD1750" s="69" t="s">
        <v>44</v>
      </c>
      <c r="AE1750" s="63"/>
      <c r="AF1750" s="63"/>
      <c r="EA1750" s="10"/>
      <c r="EB1750" s="10"/>
      <c r="EC1750" s="10"/>
    </row>
    <row r="1751" spans="1:133" s="76" customFormat="1" ht="17" x14ac:dyDescent="0.2">
      <c r="A1751" s="100" t="str">
        <f>CONCATENATE(E1751," ",F1751)</f>
        <v>Mammut americanum</v>
      </c>
      <c r="B1751" s="69" t="s">
        <v>305</v>
      </c>
      <c r="C1751" s="63" t="s">
        <v>1715</v>
      </c>
      <c r="D1751" s="63" t="s">
        <v>2342</v>
      </c>
      <c r="E1751" s="106" t="s">
        <v>49</v>
      </c>
      <c r="F1751" s="106" t="s">
        <v>392</v>
      </c>
      <c r="G1751" s="69">
        <v>14</v>
      </c>
      <c r="H1751" s="63">
        <v>2178</v>
      </c>
      <c r="I1751" s="69" t="s">
        <v>448</v>
      </c>
      <c r="J1751" s="63" t="s">
        <v>413</v>
      </c>
      <c r="K1751" s="69" t="s">
        <v>175</v>
      </c>
      <c r="L1751" s="175"/>
      <c r="M1751" s="134"/>
      <c r="N1751" s="105"/>
      <c r="O1751" s="105"/>
      <c r="P1751" s="63"/>
      <c r="Q1751" s="69" t="s">
        <v>312</v>
      </c>
      <c r="R1751" s="69" t="s">
        <v>2392</v>
      </c>
      <c r="S1751" s="69" t="s">
        <v>2392</v>
      </c>
      <c r="T1751" s="63"/>
      <c r="U1751" s="63" t="s">
        <v>13</v>
      </c>
      <c r="V1751" s="63"/>
      <c r="W1751" s="63"/>
      <c r="X1751" s="119">
        <v>164.77</v>
      </c>
      <c r="Y1751" s="119">
        <v>94.61</v>
      </c>
      <c r="Z1751" s="69"/>
      <c r="AA1751" s="180"/>
      <c r="AB1751" s="98"/>
      <c r="AC1751" s="69"/>
      <c r="AD1751" s="69" t="s">
        <v>447</v>
      </c>
      <c r="AE1751" s="63"/>
      <c r="AF1751" s="63"/>
      <c r="BK1751" s="10"/>
      <c r="BL1751" s="10"/>
      <c r="BM1751" s="10"/>
      <c r="BN1751" s="10"/>
      <c r="BO1751" s="10"/>
      <c r="BP1751" s="10"/>
      <c r="BQ1751" s="10"/>
      <c r="BR1751" s="10"/>
      <c r="BS1751" s="10"/>
      <c r="BT1751" s="10"/>
      <c r="BU1751" s="10"/>
      <c r="BV1751" s="10"/>
      <c r="BW1751" s="10"/>
      <c r="BX1751" s="10"/>
      <c r="BY1751" s="10"/>
      <c r="BZ1751" s="10"/>
      <c r="CA1751" s="10"/>
      <c r="CB1751" s="10"/>
      <c r="CC1751" s="10"/>
      <c r="CD1751" s="10"/>
      <c r="CE1751" s="10"/>
      <c r="CF1751" s="10"/>
      <c r="CG1751" s="10"/>
      <c r="CH1751" s="10"/>
      <c r="CI1751" s="10"/>
      <c r="CJ1751" s="10"/>
      <c r="CK1751" s="10"/>
      <c r="CL1751" s="10"/>
      <c r="CM1751" s="10"/>
      <c r="CN1751" s="10"/>
      <c r="CO1751" s="10"/>
      <c r="CP1751" s="10"/>
      <c r="CQ1751" s="10"/>
      <c r="CR1751" s="10"/>
      <c r="CS1751" s="10"/>
      <c r="CT1751" s="10"/>
      <c r="CU1751" s="10"/>
      <c r="CV1751" s="10"/>
      <c r="CW1751" s="10"/>
      <c r="CX1751" s="10"/>
      <c r="CY1751" s="10"/>
      <c r="CZ1751" s="10"/>
      <c r="DA1751" s="10"/>
      <c r="DB1751" s="10"/>
      <c r="DC1751" s="10"/>
      <c r="DD1751" s="10"/>
      <c r="DE1751" s="10"/>
      <c r="DF1751" s="10"/>
      <c r="DG1751" s="10"/>
      <c r="DH1751" s="10"/>
      <c r="DI1751" s="10"/>
      <c r="DJ1751" s="10"/>
      <c r="DK1751" s="10"/>
      <c r="DL1751" s="10"/>
      <c r="DM1751" s="10"/>
      <c r="DN1751" s="10"/>
      <c r="DO1751" s="10"/>
      <c r="DP1751" s="10"/>
      <c r="DQ1751" s="10"/>
      <c r="DR1751" s="10"/>
      <c r="DS1751" s="10"/>
      <c r="DT1751" s="10"/>
      <c r="DU1751" s="10"/>
      <c r="DV1751" s="10"/>
      <c r="DW1751" s="10"/>
      <c r="DX1751" s="10"/>
      <c r="DY1751" s="10"/>
      <c r="DZ1751" s="10"/>
      <c r="EA1751" s="197"/>
      <c r="EB1751" s="197"/>
      <c r="EC1751" s="197"/>
    </row>
    <row r="1752" spans="1:133" s="76" customFormat="1" ht="17" x14ac:dyDescent="0.2">
      <c r="A1752" s="100" t="str">
        <f>CONCATENATE(E1752," ",F1752)</f>
        <v>Mammut americanum</v>
      </c>
      <c r="B1752" s="69" t="s">
        <v>305</v>
      </c>
      <c r="C1752" s="63" t="s">
        <v>1715</v>
      </c>
      <c r="D1752" s="63" t="s">
        <v>2342</v>
      </c>
      <c r="E1752" s="106" t="s">
        <v>49</v>
      </c>
      <c r="F1752" s="106" t="s">
        <v>392</v>
      </c>
      <c r="G1752" s="69">
        <v>14</v>
      </c>
      <c r="H1752" s="63" t="s">
        <v>53</v>
      </c>
      <c r="I1752" s="69" t="s">
        <v>448</v>
      </c>
      <c r="J1752" s="63" t="s">
        <v>413</v>
      </c>
      <c r="K1752" s="69" t="s">
        <v>175</v>
      </c>
      <c r="L1752" s="175"/>
      <c r="M1752" s="134"/>
      <c r="N1752" s="105"/>
      <c r="O1752" s="105"/>
      <c r="P1752" s="63"/>
      <c r="Q1752" s="69" t="s">
        <v>312</v>
      </c>
      <c r="R1752" s="69" t="s">
        <v>2392</v>
      </c>
      <c r="S1752" s="69" t="s">
        <v>2392</v>
      </c>
      <c r="T1752" s="63"/>
      <c r="U1752" s="63" t="s">
        <v>13</v>
      </c>
      <c r="V1752" s="63"/>
      <c r="W1752" s="63"/>
      <c r="X1752" s="119">
        <v>183.62</v>
      </c>
      <c r="Y1752" s="119">
        <v>101.55</v>
      </c>
      <c r="Z1752" s="69"/>
      <c r="AA1752" s="180"/>
      <c r="AB1752" s="98"/>
      <c r="AC1752" s="69"/>
      <c r="AD1752" s="69"/>
      <c r="AE1752" s="63"/>
      <c r="AF1752" s="63"/>
      <c r="BK1752" s="10"/>
      <c r="BL1752" s="10"/>
      <c r="BM1752" s="10"/>
      <c r="BN1752" s="10"/>
      <c r="BO1752" s="10"/>
      <c r="BP1752" s="10"/>
      <c r="BQ1752" s="10"/>
      <c r="BR1752" s="10"/>
      <c r="BS1752" s="10"/>
      <c r="BT1752" s="10"/>
      <c r="BU1752" s="10"/>
      <c r="BV1752" s="10"/>
      <c r="BW1752" s="10"/>
      <c r="BX1752" s="10"/>
      <c r="BY1752" s="10"/>
      <c r="BZ1752" s="10"/>
      <c r="CA1752" s="10"/>
      <c r="CB1752" s="10"/>
      <c r="CC1752" s="10"/>
      <c r="CD1752" s="10"/>
      <c r="CE1752" s="10"/>
      <c r="CF1752" s="10"/>
      <c r="CG1752" s="10"/>
      <c r="CH1752" s="10"/>
      <c r="CI1752" s="10"/>
      <c r="CJ1752" s="10"/>
      <c r="CK1752" s="10"/>
      <c r="CL1752" s="10"/>
      <c r="CM1752" s="10"/>
      <c r="CN1752" s="10"/>
      <c r="CO1752" s="10"/>
      <c r="CP1752" s="10"/>
      <c r="CQ1752" s="10"/>
      <c r="CR1752" s="10"/>
      <c r="CS1752" s="10"/>
      <c r="CT1752" s="10"/>
      <c r="CU1752" s="10"/>
      <c r="CV1752" s="10"/>
      <c r="CW1752" s="10"/>
      <c r="CX1752" s="10"/>
      <c r="CY1752" s="10"/>
      <c r="CZ1752" s="10"/>
      <c r="DA1752" s="10"/>
      <c r="DB1752" s="10"/>
      <c r="DC1752" s="10"/>
      <c r="DD1752" s="10"/>
      <c r="DE1752" s="10"/>
      <c r="DF1752" s="10"/>
      <c r="DG1752" s="10"/>
      <c r="DH1752" s="10"/>
      <c r="DI1752" s="10"/>
      <c r="DJ1752" s="10"/>
      <c r="DK1752" s="10"/>
      <c r="DL1752" s="10"/>
      <c r="DM1752" s="10"/>
      <c r="DN1752" s="10"/>
      <c r="DO1752" s="10"/>
      <c r="DP1752" s="10"/>
      <c r="DQ1752" s="10"/>
      <c r="DR1752" s="10"/>
      <c r="DS1752" s="10"/>
      <c r="DT1752" s="10"/>
      <c r="DU1752" s="10"/>
      <c r="DV1752" s="10"/>
      <c r="DW1752" s="10"/>
      <c r="DX1752" s="10"/>
      <c r="DY1752" s="10"/>
      <c r="DZ1752" s="10"/>
      <c r="EA1752" s="197"/>
      <c r="EB1752" s="197"/>
      <c r="EC1752" s="197"/>
    </row>
    <row r="1753" spans="1:133" s="76" customFormat="1" ht="17" x14ac:dyDescent="0.2">
      <c r="A1753" s="100" t="str">
        <f>CONCATENATE(E1753," ",F1753)</f>
        <v>Mammut americanum</v>
      </c>
      <c r="B1753" s="69" t="s">
        <v>305</v>
      </c>
      <c r="C1753" s="63" t="s">
        <v>1715</v>
      </c>
      <c r="D1753" s="63" t="s">
        <v>2342</v>
      </c>
      <c r="E1753" s="106" t="s">
        <v>49</v>
      </c>
      <c r="F1753" s="106" t="s">
        <v>392</v>
      </c>
      <c r="G1753" s="69">
        <v>14</v>
      </c>
      <c r="H1753" s="63">
        <v>2179</v>
      </c>
      <c r="I1753" s="69" t="s">
        <v>448</v>
      </c>
      <c r="J1753" s="63" t="s">
        <v>413</v>
      </c>
      <c r="K1753" s="69" t="s">
        <v>175</v>
      </c>
      <c r="L1753" s="175"/>
      <c r="M1753" s="134"/>
      <c r="N1753" s="105"/>
      <c r="O1753" s="105"/>
      <c r="P1753" s="63"/>
      <c r="Q1753" s="69" t="s">
        <v>313</v>
      </c>
      <c r="R1753" s="69" t="s">
        <v>2390</v>
      </c>
      <c r="S1753" s="69"/>
      <c r="T1753" s="63"/>
      <c r="U1753" s="63" t="s">
        <v>13</v>
      </c>
      <c r="V1753" s="63"/>
      <c r="W1753" s="63"/>
      <c r="X1753" s="119">
        <v>89.02</v>
      </c>
      <c r="Y1753" s="119">
        <v>74.5</v>
      </c>
      <c r="Z1753" s="69"/>
      <c r="AA1753" s="180"/>
      <c r="AB1753" s="98"/>
      <c r="AC1753" s="69"/>
      <c r="AD1753" s="69" t="s">
        <v>52</v>
      </c>
      <c r="AE1753" s="63"/>
      <c r="AF1753" s="63"/>
      <c r="BK1753" s="10"/>
      <c r="BL1753" s="10"/>
      <c r="BM1753" s="10"/>
      <c r="BN1753" s="10"/>
      <c r="BO1753" s="10"/>
      <c r="BP1753" s="10"/>
      <c r="BQ1753" s="10"/>
      <c r="BR1753" s="10"/>
      <c r="BS1753" s="10"/>
      <c r="BT1753" s="10"/>
      <c r="BU1753" s="10"/>
      <c r="BV1753" s="10"/>
      <c r="BW1753" s="10"/>
      <c r="BX1753" s="10"/>
      <c r="BY1753" s="10"/>
      <c r="BZ1753" s="10"/>
      <c r="CA1753" s="10"/>
      <c r="CB1753" s="10"/>
      <c r="CC1753" s="10"/>
      <c r="CD1753" s="10"/>
      <c r="CE1753" s="10"/>
      <c r="CF1753" s="10"/>
      <c r="CG1753" s="10"/>
      <c r="CH1753" s="10"/>
      <c r="CI1753" s="10"/>
      <c r="CJ1753" s="10"/>
      <c r="CK1753" s="10"/>
      <c r="CL1753" s="10"/>
      <c r="CM1753" s="10"/>
      <c r="CN1753" s="10"/>
      <c r="CO1753" s="10"/>
      <c r="CP1753" s="10"/>
      <c r="CQ1753" s="10"/>
      <c r="CR1753" s="10"/>
      <c r="CS1753" s="10"/>
      <c r="CT1753" s="10"/>
      <c r="CU1753" s="10"/>
      <c r="CV1753" s="10"/>
      <c r="CW1753" s="10"/>
      <c r="CX1753" s="10"/>
      <c r="CY1753" s="10"/>
      <c r="CZ1753" s="10"/>
      <c r="DA1753" s="10"/>
      <c r="DB1753" s="10"/>
      <c r="DC1753" s="10"/>
      <c r="DD1753" s="10"/>
      <c r="DE1753" s="10"/>
      <c r="DF1753" s="10"/>
      <c r="DG1753" s="10"/>
      <c r="DH1753" s="10"/>
      <c r="DI1753" s="10"/>
      <c r="DJ1753" s="10"/>
      <c r="DK1753" s="10"/>
      <c r="DL1753" s="10"/>
      <c r="DM1753" s="10"/>
      <c r="DN1753" s="10"/>
      <c r="DO1753" s="10"/>
      <c r="DP1753" s="10"/>
      <c r="DQ1753" s="10"/>
      <c r="DR1753" s="10"/>
      <c r="DS1753" s="10"/>
      <c r="DT1753" s="10"/>
      <c r="DU1753" s="10"/>
      <c r="DV1753" s="10"/>
      <c r="DW1753" s="10"/>
      <c r="DX1753" s="10"/>
      <c r="DY1753" s="10"/>
      <c r="DZ1753" s="10"/>
      <c r="EA1753" s="197"/>
      <c r="EB1753" s="197"/>
      <c r="EC1753" s="197"/>
    </row>
    <row r="1754" spans="1:133" s="76" customFormat="1" ht="17" x14ac:dyDescent="0.2">
      <c r="A1754" s="100" t="str">
        <f>CONCATENATE(E1754," ",F1754)</f>
        <v>Mammut americanum</v>
      </c>
      <c r="B1754" s="69" t="s">
        <v>305</v>
      </c>
      <c r="C1754" s="63" t="s">
        <v>1715</v>
      </c>
      <c r="D1754" s="63" t="s">
        <v>2342</v>
      </c>
      <c r="E1754" s="106" t="s">
        <v>49</v>
      </c>
      <c r="F1754" s="106" t="s">
        <v>392</v>
      </c>
      <c r="G1754" s="69">
        <v>15</v>
      </c>
      <c r="H1754" s="63">
        <v>2158</v>
      </c>
      <c r="I1754" s="69" t="s">
        <v>444</v>
      </c>
      <c r="J1754" s="63" t="s">
        <v>384</v>
      </c>
      <c r="K1754" s="69" t="s">
        <v>175</v>
      </c>
      <c r="L1754" s="175"/>
      <c r="M1754" s="134"/>
      <c r="N1754" s="105"/>
      <c r="O1754" s="105"/>
      <c r="P1754" s="63"/>
      <c r="Q1754" s="69" t="s">
        <v>313</v>
      </c>
      <c r="R1754" s="69" t="s">
        <v>2390</v>
      </c>
      <c r="S1754" s="69"/>
      <c r="T1754" s="63"/>
      <c r="U1754" s="63" t="s">
        <v>13</v>
      </c>
      <c r="V1754" s="63"/>
      <c r="W1754" s="63"/>
      <c r="X1754" s="119">
        <v>120.63</v>
      </c>
      <c r="Y1754" s="119">
        <v>86.5</v>
      </c>
      <c r="Z1754" s="69"/>
      <c r="AA1754" s="180"/>
      <c r="AB1754" s="98"/>
      <c r="AC1754" s="69"/>
      <c r="AD1754" s="69" t="s">
        <v>316</v>
      </c>
      <c r="AE1754" s="63"/>
      <c r="AF1754" s="63"/>
      <c r="BK1754" s="10"/>
      <c r="BL1754" s="10"/>
      <c r="BM1754" s="10"/>
      <c r="BN1754" s="10"/>
      <c r="BO1754" s="10"/>
      <c r="BP1754" s="10"/>
      <c r="BQ1754" s="10"/>
      <c r="BR1754" s="10"/>
      <c r="BS1754" s="10"/>
      <c r="BT1754" s="10"/>
      <c r="BU1754" s="10"/>
      <c r="BV1754" s="10"/>
      <c r="BW1754" s="10"/>
      <c r="BX1754" s="10"/>
      <c r="BY1754" s="10"/>
      <c r="BZ1754" s="10"/>
      <c r="CA1754" s="10"/>
      <c r="CB1754" s="10"/>
      <c r="CC1754" s="10"/>
      <c r="CD1754" s="10"/>
      <c r="CE1754" s="10"/>
      <c r="CF1754" s="10"/>
      <c r="CG1754" s="10"/>
      <c r="CH1754" s="10"/>
      <c r="CI1754" s="10"/>
      <c r="CJ1754" s="10"/>
      <c r="CK1754" s="10"/>
      <c r="CL1754" s="10"/>
      <c r="CM1754" s="10"/>
      <c r="CN1754" s="10"/>
      <c r="CO1754" s="10"/>
      <c r="CP1754" s="10"/>
      <c r="CQ1754" s="10"/>
      <c r="CR1754" s="10"/>
      <c r="CS1754" s="10"/>
      <c r="CT1754" s="10"/>
      <c r="CU1754" s="10"/>
      <c r="CV1754" s="10"/>
      <c r="CW1754" s="10"/>
      <c r="CX1754" s="10"/>
      <c r="CY1754" s="10"/>
      <c r="CZ1754" s="10"/>
      <c r="DA1754" s="10"/>
      <c r="DB1754" s="10"/>
      <c r="DC1754" s="10"/>
      <c r="DD1754" s="10"/>
      <c r="DE1754" s="10"/>
      <c r="DF1754" s="10"/>
      <c r="DG1754" s="10"/>
      <c r="DH1754" s="10"/>
      <c r="DI1754" s="10"/>
      <c r="DJ1754" s="10"/>
      <c r="DK1754" s="10"/>
      <c r="DL1754" s="10"/>
      <c r="DM1754" s="10"/>
      <c r="DN1754" s="10"/>
      <c r="DO1754" s="10"/>
      <c r="DP1754" s="10"/>
      <c r="DQ1754" s="10"/>
      <c r="DR1754" s="10"/>
      <c r="DS1754" s="10"/>
      <c r="DT1754" s="10"/>
      <c r="DU1754" s="10"/>
      <c r="DV1754" s="10"/>
      <c r="DW1754" s="10"/>
      <c r="DX1754" s="10"/>
      <c r="DY1754" s="10"/>
      <c r="DZ1754" s="10"/>
      <c r="EA1754" s="197"/>
      <c r="EB1754" s="197"/>
      <c r="EC1754" s="197"/>
    </row>
    <row r="1755" spans="1:133" s="76" customFormat="1" ht="17" x14ac:dyDescent="0.2">
      <c r="A1755" s="100" t="str">
        <f>CONCATENATE(E1755," ",F1755)</f>
        <v>Mammut americanum</v>
      </c>
      <c r="B1755" s="69" t="s">
        <v>305</v>
      </c>
      <c r="C1755" s="63" t="s">
        <v>1715</v>
      </c>
      <c r="D1755" s="63" t="s">
        <v>2342</v>
      </c>
      <c r="E1755" s="106" t="s">
        <v>49</v>
      </c>
      <c r="F1755" s="106" t="s">
        <v>392</v>
      </c>
      <c r="G1755" s="69">
        <v>16</v>
      </c>
      <c r="H1755" s="63">
        <v>2138</v>
      </c>
      <c r="I1755" s="69" t="s">
        <v>439</v>
      </c>
      <c r="J1755" s="63" t="s">
        <v>384</v>
      </c>
      <c r="K1755" s="69" t="s">
        <v>175</v>
      </c>
      <c r="L1755" s="175"/>
      <c r="M1755" s="134"/>
      <c r="N1755" s="105"/>
      <c r="O1755" s="105"/>
      <c r="P1755" s="63"/>
      <c r="Q1755" s="69" t="s">
        <v>312</v>
      </c>
      <c r="R1755" s="69" t="s">
        <v>2392</v>
      </c>
      <c r="S1755" s="69" t="s">
        <v>2392</v>
      </c>
      <c r="T1755" s="63"/>
      <c r="U1755" s="63" t="s">
        <v>13</v>
      </c>
      <c r="V1755" s="63"/>
      <c r="W1755" s="63"/>
      <c r="X1755" s="119">
        <v>162.125</v>
      </c>
      <c r="Y1755" s="119">
        <v>84.5</v>
      </c>
      <c r="Z1755" s="69"/>
      <c r="AA1755" s="180"/>
      <c r="AB1755" s="98"/>
      <c r="AC1755" s="69"/>
      <c r="AD1755" s="69"/>
      <c r="AE1755" s="63"/>
      <c r="AF1755" s="63"/>
      <c r="BK1755" s="10"/>
      <c r="BL1755" s="10"/>
      <c r="BM1755" s="10"/>
      <c r="BN1755" s="10"/>
      <c r="BO1755" s="10"/>
      <c r="BP1755" s="10"/>
      <c r="BQ1755" s="10"/>
      <c r="BR1755" s="10"/>
      <c r="BS1755" s="10"/>
      <c r="BT1755" s="10"/>
      <c r="BU1755" s="10"/>
      <c r="BV1755" s="10"/>
      <c r="BW1755" s="10"/>
      <c r="BX1755" s="10"/>
      <c r="BY1755" s="10"/>
      <c r="BZ1755" s="10"/>
      <c r="CA1755" s="10"/>
      <c r="CB1755" s="10"/>
      <c r="CC1755" s="10"/>
      <c r="CD1755" s="10"/>
      <c r="CE1755" s="10"/>
      <c r="CF1755" s="10"/>
      <c r="CG1755" s="10"/>
      <c r="CH1755" s="10"/>
      <c r="CI1755" s="10"/>
      <c r="CJ1755" s="10"/>
      <c r="CK1755" s="10"/>
      <c r="CL1755" s="10"/>
      <c r="CM1755" s="10"/>
      <c r="CN1755" s="10"/>
      <c r="CO1755" s="10"/>
      <c r="CP1755" s="10"/>
      <c r="CQ1755" s="10"/>
      <c r="CR1755" s="10"/>
      <c r="CS1755" s="10"/>
      <c r="CT1755" s="10"/>
      <c r="CU1755" s="10"/>
      <c r="CV1755" s="10"/>
      <c r="CW1755" s="10"/>
      <c r="CX1755" s="10"/>
      <c r="CY1755" s="10"/>
      <c r="CZ1755" s="10"/>
      <c r="DA1755" s="10"/>
      <c r="DB1755" s="10"/>
      <c r="DC1755" s="10"/>
      <c r="DD1755" s="10"/>
      <c r="DE1755" s="10"/>
      <c r="DF1755" s="10"/>
      <c r="DG1755" s="10"/>
      <c r="DH1755" s="10"/>
      <c r="DI1755" s="10"/>
      <c r="DJ1755" s="10"/>
      <c r="DK1755" s="10"/>
      <c r="DL1755" s="10"/>
      <c r="DM1755" s="10"/>
      <c r="DN1755" s="10"/>
      <c r="DO1755" s="10"/>
      <c r="DP1755" s="10"/>
      <c r="DQ1755" s="10"/>
      <c r="DR1755" s="10"/>
      <c r="DS1755" s="10"/>
      <c r="DT1755" s="10"/>
      <c r="DU1755" s="10"/>
      <c r="DV1755" s="10"/>
      <c r="DW1755" s="10"/>
      <c r="DX1755" s="10"/>
      <c r="DY1755" s="10"/>
      <c r="DZ1755" s="10"/>
      <c r="EA1755" s="197"/>
      <c r="EB1755" s="197"/>
      <c r="EC1755" s="197"/>
    </row>
    <row r="1756" spans="1:133" s="76" customFormat="1" ht="17" x14ac:dyDescent="0.2">
      <c r="A1756" s="100" t="str">
        <f>CONCATENATE(E1756," ",F1756)</f>
        <v>Mammut americanum</v>
      </c>
      <c r="B1756" s="69" t="s">
        <v>305</v>
      </c>
      <c r="C1756" s="63" t="s">
        <v>1715</v>
      </c>
      <c r="D1756" s="63" t="s">
        <v>2342</v>
      </c>
      <c r="E1756" s="106" t="s">
        <v>49</v>
      </c>
      <c r="F1756" s="106" t="s">
        <v>392</v>
      </c>
      <c r="G1756" s="69">
        <v>137</v>
      </c>
      <c r="H1756" s="63">
        <v>2149</v>
      </c>
      <c r="I1756" s="69" t="s">
        <v>321</v>
      </c>
      <c r="J1756" s="63" t="s">
        <v>424</v>
      </c>
      <c r="K1756" s="69" t="s">
        <v>175</v>
      </c>
      <c r="L1756" s="175"/>
      <c r="M1756" s="134"/>
      <c r="N1756" s="105"/>
      <c r="O1756" s="105"/>
      <c r="P1756" s="63"/>
      <c r="Q1756" s="69" t="s">
        <v>312</v>
      </c>
      <c r="R1756" s="69" t="s">
        <v>2392</v>
      </c>
      <c r="S1756" s="69" t="s">
        <v>2392</v>
      </c>
      <c r="T1756" s="63"/>
      <c r="U1756" s="63" t="s">
        <v>13</v>
      </c>
      <c r="V1756" s="63"/>
      <c r="W1756" s="63"/>
      <c r="X1756" s="119">
        <v>171</v>
      </c>
      <c r="Y1756" s="119">
        <v>90</v>
      </c>
      <c r="Z1756" s="69"/>
      <c r="AA1756" s="180"/>
      <c r="AB1756" s="98"/>
      <c r="AC1756" s="69"/>
      <c r="AD1756" s="69" t="s">
        <v>320</v>
      </c>
      <c r="AE1756" s="63"/>
      <c r="AF1756" s="63"/>
      <c r="BK1756" s="10"/>
      <c r="BL1756" s="10"/>
      <c r="BM1756" s="10"/>
      <c r="BN1756" s="10"/>
      <c r="BO1756" s="10"/>
      <c r="BP1756" s="10"/>
      <c r="BQ1756" s="10"/>
      <c r="BR1756" s="10"/>
      <c r="BS1756" s="10"/>
      <c r="BT1756" s="10"/>
      <c r="BU1756" s="10"/>
      <c r="BV1756" s="10"/>
      <c r="BW1756" s="10"/>
      <c r="BX1756" s="10"/>
      <c r="BY1756" s="10"/>
      <c r="BZ1756" s="10"/>
      <c r="CA1756" s="10"/>
      <c r="CB1756" s="10"/>
      <c r="CC1756" s="10"/>
      <c r="CD1756" s="10"/>
      <c r="CE1756" s="10"/>
      <c r="CF1756" s="10"/>
      <c r="CG1756" s="10"/>
      <c r="CH1756" s="10"/>
      <c r="CI1756" s="10"/>
      <c r="CJ1756" s="10"/>
      <c r="CK1756" s="10"/>
      <c r="CL1756" s="10"/>
      <c r="CM1756" s="10"/>
      <c r="CN1756" s="10"/>
      <c r="CO1756" s="10"/>
      <c r="CP1756" s="10"/>
      <c r="CQ1756" s="10"/>
      <c r="CR1756" s="10"/>
      <c r="CS1756" s="10"/>
      <c r="CT1756" s="10"/>
      <c r="CU1756" s="10"/>
      <c r="CV1756" s="10"/>
      <c r="CW1756" s="10"/>
      <c r="CX1756" s="10"/>
      <c r="CY1756" s="10"/>
      <c r="CZ1756" s="10"/>
      <c r="DA1756" s="10"/>
      <c r="DB1756" s="10"/>
      <c r="DC1756" s="10"/>
      <c r="DD1756" s="10"/>
      <c r="DE1756" s="10"/>
      <c r="DF1756" s="10"/>
      <c r="DG1756" s="10"/>
      <c r="DH1756" s="10"/>
      <c r="DI1756" s="10"/>
      <c r="DJ1756" s="10"/>
      <c r="DK1756" s="10"/>
      <c r="DL1756" s="10"/>
      <c r="DM1756" s="10"/>
      <c r="DN1756" s="10"/>
      <c r="DO1756" s="10"/>
      <c r="DP1756" s="10"/>
      <c r="DQ1756" s="10"/>
      <c r="DR1756" s="10"/>
      <c r="DS1756" s="10"/>
      <c r="DT1756" s="10"/>
      <c r="DU1756" s="10"/>
      <c r="DV1756" s="10"/>
      <c r="DW1756" s="10"/>
      <c r="DX1756" s="10"/>
      <c r="DY1756" s="10"/>
      <c r="DZ1756" s="10"/>
      <c r="EA1756" s="197"/>
      <c r="EB1756" s="197"/>
      <c r="EC1756" s="197"/>
    </row>
    <row r="1757" spans="1:133" s="76" customFormat="1" ht="17" x14ac:dyDescent="0.2">
      <c r="A1757" s="100" t="str">
        <f>CONCATENATE(E1757," ",F1757)</f>
        <v>Mammut americanum</v>
      </c>
      <c r="B1757" s="69" t="s">
        <v>305</v>
      </c>
      <c r="C1757" s="63" t="s">
        <v>1715</v>
      </c>
      <c r="D1757" s="63" t="s">
        <v>2342</v>
      </c>
      <c r="E1757" s="106" t="s">
        <v>49</v>
      </c>
      <c r="F1757" s="106" t="s">
        <v>392</v>
      </c>
      <c r="G1757" s="69">
        <v>137</v>
      </c>
      <c r="H1757" s="63">
        <v>2154</v>
      </c>
      <c r="I1757" s="69" t="s">
        <v>321</v>
      </c>
      <c r="J1757" s="63" t="s">
        <v>424</v>
      </c>
      <c r="K1757" s="69" t="s">
        <v>175</v>
      </c>
      <c r="L1757" s="175"/>
      <c r="M1757" s="134"/>
      <c r="N1757" s="105"/>
      <c r="O1757" s="105"/>
      <c r="P1757" s="63"/>
      <c r="Q1757" s="69" t="s">
        <v>312</v>
      </c>
      <c r="R1757" s="69" t="s">
        <v>2392</v>
      </c>
      <c r="S1757" s="69" t="s">
        <v>2392</v>
      </c>
      <c r="T1757" s="63"/>
      <c r="U1757" s="63" t="s">
        <v>13</v>
      </c>
      <c r="V1757" s="63"/>
      <c r="W1757" s="63"/>
      <c r="X1757" s="119">
        <v>206</v>
      </c>
      <c r="Y1757" s="119">
        <v>105</v>
      </c>
      <c r="Z1757" s="69"/>
      <c r="AA1757" s="180"/>
      <c r="AB1757" s="98"/>
      <c r="AC1757" s="69"/>
      <c r="AD1757" s="69"/>
      <c r="AE1757" s="63"/>
      <c r="AF1757" s="63"/>
      <c r="BK1757" s="10"/>
      <c r="BL1757" s="10"/>
      <c r="BM1757" s="10"/>
      <c r="BN1757" s="10"/>
      <c r="BO1757" s="10"/>
      <c r="BP1757" s="10"/>
      <c r="BQ1757" s="10"/>
      <c r="BR1757" s="10"/>
      <c r="BS1757" s="10"/>
      <c r="BT1757" s="10"/>
      <c r="BU1757" s="10"/>
      <c r="BV1757" s="10"/>
      <c r="BW1757" s="10"/>
      <c r="BX1757" s="10"/>
      <c r="BY1757" s="10"/>
      <c r="BZ1757" s="10"/>
      <c r="CA1757" s="10"/>
      <c r="CB1757" s="10"/>
      <c r="CC1757" s="10"/>
      <c r="CD1757" s="10"/>
      <c r="CE1757" s="10"/>
      <c r="CF1757" s="10"/>
      <c r="CG1757" s="10"/>
      <c r="CH1757" s="10"/>
      <c r="CI1757" s="10"/>
      <c r="CJ1757" s="10"/>
      <c r="CK1757" s="10"/>
      <c r="CL1757" s="10"/>
      <c r="CM1757" s="10"/>
      <c r="CN1757" s="10"/>
      <c r="CO1757" s="10"/>
      <c r="CP1757" s="10"/>
      <c r="CQ1757" s="10"/>
      <c r="CR1757" s="10"/>
      <c r="CS1757" s="10"/>
      <c r="CT1757" s="10"/>
      <c r="CU1757" s="10"/>
      <c r="CV1757" s="10"/>
      <c r="CW1757" s="10"/>
      <c r="CX1757" s="10"/>
      <c r="CY1757" s="10"/>
      <c r="CZ1757" s="10"/>
      <c r="DA1757" s="10"/>
      <c r="DB1757" s="10"/>
      <c r="DC1757" s="10"/>
      <c r="DD1757" s="10"/>
      <c r="DE1757" s="10"/>
      <c r="DF1757" s="10"/>
      <c r="DG1757" s="10"/>
      <c r="DH1757" s="10"/>
      <c r="DI1757" s="10"/>
      <c r="DJ1757" s="10"/>
      <c r="DK1757" s="10"/>
      <c r="DL1757" s="10"/>
      <c r="DM1757" s="10"/>
      <c r="DN1757" s="10"/>
      <c r="DO1757" s="10"/>
      <c r="DP1757" s="10"/>
      <c r="DQ1757" s="10"/>
      <c r="DR1757" s="10"/>
      <c r="DS1757" s="10"/>
      <c r="DT1757" s="10"/>
      <c r="DU1757" s="10"/>
      <c r="DV1757" s="10"/>
      <c r="DW1757" s="10"/>
      <c r="DX1757" s="10"/>
      <c r="DY1757" s="10"/>
      <c r="DZ1757" s="10"/>
      <c r="EA1757" s="197"/>
      <c r="EB1757" s="197"/>
      <c r="EC1757" s="197"/>
    </row>
    <row r="1758" spans="1:133" s="76" customFormat="1" ht="17" x14ac:dyDescent="0.2">
      <c r="A1758" s="100" t="str">
        <f>CONCATENATE(E1758," ",F1758)</f>
        <v>Mammut americanum</v>
      </c>
      <c r="B1758" s="69" t="s">
        <v>305</v>
      </c>
      <c r="C1758" s="63" t="s">
        <v>1715</v>
      </c>
      <c r="D1758" s="63" t="s">
        <v>2342</v>
      </c>
      <c r="E1758" s="106" t="s">
        <v>49</v>
      </c>
      <c r="F1758" s="106" t="s">
        <v>392</v>
      </c>
      <c r="G1758" s="69">
        <v>137</v>
      </c>
      <c r="H1758" s="63">
        <v>-999</v>
      </c>
      <c r="I1758" s="69" t="s">
        <v>321</v>
      </c>
      <c r="J1758" s="63" t="s">
        <v>424</v>
      </c>
      <c r="K1758" s="69" t="s">
        <v>175</v>
      </c>
      <c r="L1758" s="175"/>
      <c r="M1758" s="134"/>
      <c r="N1758" s="105"/>
      <c r="O1758" s="105"/>
      <c r="P1758" s="63"/>
      <c r="Q1758" s="69" t="s">
        <v>313</v>
      </c>
      <c r="R1758" s="69" t="s">
        <v>2390</v>
      </c>
      <c r="S1758" s="69"/>
      <c r="T1758" s="63"/>
      <c r="U1758" s="63" t="s">
        <v>13</v>
      </c>
      <c r="V1758" s="63"/>
      <c r="W1758" s="63"/>
      <c r="X1758" s="119">
        <v>120</v>
      </c>
      <c r="Y1758" s="119">
        <v>81</v>
      </c>
      <c r="Z1758" s="69"/>
      <c r="AA1758" s="180"/>
      <c r="AB1758" s="98"/>
      <c r="AC1758" s="69"/>
      <c r="AD1758" s="69" t="s">
        <v>316</v>
      </c>
      <c r="AE1758" s="63"/>
      <c r="AF1758" s="63"/>
      <c r="BK1758" s="10"/>
      <c r="BL1758" s="10"/>
      <c r="BM1758" s="10"/>
      <c r="BN1758" s="10"/>
      <c r="BO1758" s="10"/>
      <c r="BP1758" s="10"/>
      <c r="BQ1758" s="10"/>
      <c r="BR1758" s="10"/>
      <c r="BS1758" s="10"/>
      <c r="BT1758" s="10"/>
      <c r="BU1758" s="10"/>
      <c r="BV1758" s="10"/>
      <c r="BW1758" s="10"/>
      <c r="BX1758" s="10"/>
      <c r="BY1758" s="10"/>
      <c r="BZ1758" s="10"/>
      <c r="CA1758" s="10"/>
      <c r="CB1758" s="10"/>
      <c r="CC1758" s="10"/>
      <c r="CD1758" s="10"/>
      <c r="CE1758" s="10"/>
      <c r="CF1758" s="10"/>
      <c r="CG1758" s="10"/>
      <c r="CH1758" s="10"/>
      <c r="CI1758" s="10"/>
      <c r="CJ1758" s="10"/>
      <c r="CK1758" s="10"/>
      <c r="CL1758" s="10"/>
      <c r="CM1758" s="10"/>
      <c r="CN1758" s="10"/>
      <c r="CO1758" s="10"/>
      <c r="CP1758" s="10"/>
      <c r="CQ1758" s="10"/>
      <c r="CR1758" s="10"/>
      <c r="CS1758" s="10"/>
      <c r="CT1758" s="10"/>
      <c r="CU1758" s="10"/>
      <c r="CV1758" s="10"/>
      <c r="CW1758" s="10"/>
      <c r="CX1758" s="10"/>
      <c r="CY1758" s="10"/>
      <c r="CZ1758" s="10"/>
      <c r="DA1758" s="10"/>
      <c r="DB1758" s="10"/>
      <c r="DC1758" s="10"/>
      <c r="DD1758" s="10"/>
      <c r="DE1758" s="10"/>
      <c r="DF1758" s="10"/>
      <c r="DG1758" s="10"/>
      <c r="DH1758" s="10"/>
      <c r="DI1758" s="10"/>
      <c r="DJ1758" s="10"/>
      <c r="DK1758" s="10"/>
      <c r="DL1758" s="10"/>
      <c r="DM1758" s="10"/>
      <c r="DN1758" s="10"/>
      <c r="DO1758" s="10"/>
      <c r="DP1758" s="10"/>
      <c r="DQ1758" s="10"/>
      <c r="DR1758" s="10"/>
      <c r="DS1758" s="10"/>
      <c r="DT1758" s="10"/>
      <c r="DU1758" s="10"/>
      <c r="DV1758" s="10"/>
      <c r="DW1758" s="10"/>
      <c r="DX1758" s="10"/>
      <c r="DY1758" s="10"/>
      <c r="DZ1758" s="10"/>
      <c r="EA1758" s="197"/>
      <c r="EB1758" s="197"/>
      <c r="EC1758" s="197"/>
    </row>
    <row r="1759" spans="1:133" s="76" customFormat="1" ht="17" x14ac:dyDescent="0.2">
      <c r="A1759" s="100" t="str">
        <f>CONCATENATE(E1759," ",F1759)</f>
        <v>Mammut americanum</v>
      </c>
      <c r="B1759" s="69" t="s">
        <v>305</v>
      </c>
      <c r="C1759" s="63" t="s">
        <v>1715</v>
      </c>
      <c r="D1759" s="63" t="s">
        <v>2342</v>
      </c>
      <c r="E1759" s="106" t="s">
        <v>49</v>
      </c>
      <c r="F1759" s="106" t="s">
        <v>392</v>
      </c>
      <c r="G1759" s="69">
        <v>137</v>
      </c>
      <c r="H1759" s="63">
        <v>2147</v>
      </c>
      <c r="I1759" s="69" t="s">
        <v>321</v>
      </c>
      <c r="J1759" s="63" t="s">
        <v>424</v>
      </c>
      <c r="K1759" s="69" t="s">
        <v>175</v>
      </c>
      <c r="L1759" s="175"/>
      <c r="M1759" s="134"/>
      <c r="N1759" s="105"/>
      <c r="O1759" s="105"/>
      <c r="P1759" s="63"/>
      <c r="Q1759" s="69" t="s">
        <v>313</v>
      </c>
      <c r="R1759" s="69" t="s">
        <v>2390</v>
      </c>
      <c r="S1759" s="69"/>
      <c r="T1759" s="63"/>
      <c r="U1759" s="63" t="s">
        <v>13</v>
      </c>
      <c r="V1759" s="63"/>
      <c r="W1759" s="63"/>
      <c r="X1759" s="119">
        <v>96.01</v>
      </c>
      <c r="Y1759" s="119">
        <v>71.5</v>
      </c>
      <c r="Z1759" s="69"/>
      <c r="AA1759" s="180"/>
      <c r="AB1759" s="98"/>
      <c r="AC1759" s="69"/>
      <c r="AD1759" s="69"/>
      <c r="AE1759" s="63"/>
      <c r="AF1759" s="63"/>
      <c r="BK1759" s="10"/>
      <c r="BL1759" s="10"/>
      <c r="BM1759" s="10"/>
      <c r="BN1759" s="10"/>
      <c r="BO1759" s="10"/>
      <c r="BP1759" s="10"/>
      <c r="BQ1759" s="10"/>
      <c r="BR1759" s="10"/>
      <c r="BS1759" s="10"/>
      <c r="BT1759" s="10"/>
      <c r="BU1759" s="10"/>
      <c r="BV1759" s="10"/>
      <c r="BW1759" s="10"/>
      <c r="BX1759" s="10"/>
      <c r="BY1759" s="10"/>
      <c r="BZ1759" s="10"/>
      <c r="CA1759" s="10"/>
      <c r="CB1759" s="10"/>
      <c r="CC1759" s="10"/>
      <c r="CD1759" s="10"/>
      <c r="CE1759" s="10"/>
      <c r="CF1759" s="10"/>
      <c r="CG1759" s="10"/>
      <c r="CH1759" s="10"/>
      <c r="CI1759" s="10"/>
      <c r="CJ1759" s="10"/>
      <c r="CK1759" s="10"/>
      <c r="CL1759" s="10"/>
      <c r="CM1759" s="10"/>
      <c r="CN1759" s="10"/>
      <c r="CO1759" s="10"/>
      <c r="CP1759" s="10"/>
      <c r="CQ1759" s="10"/>
      <c r="CR1759" s="10"/>
      <c r="CS1759" s="10"/>
      <c r="CT1759" s="10"/>
      <c r="CU1759" s="10"/>
      <c r="CV1759" s="10"/>
      <c r="CW1759" s="10"/>
      <c r="CX1759" s="10"/>
      <c r="CY1759" s="10"/>
      <c r="CZ1759" s="10"/>
      <c r="DA1759" s="10"/>
      <c r="DB1759" s="10"/>
      <c r="DC1759" s="10"/>
      <c r="DD1759" s="10"/>
      <c r="DE1759" s="10"/>
      <c r="DF1759" s="10"/>
      <c r="DG1759" s="10"/>
      <c r="DH1759" s="10"/>
      <c r="DI1759" s="10"/>
      <c r="DJ1759" s="10"/>
      <c r="DK1759" s="10"/>
      <c r="DL1759" s="10"/>
      <c r="DM1759" s="10"/>
      <c r="DN1759" s="10"/>
      <c r="DO1759" s="10"/>
      <c r="DP1759" s="10"/>
      <c r="DQ1759" s="10"/>
      <c r="DR1759" s="10"/>
      <c r="DS1759" s="10"/>
      <c r="DT1759" s="10"/>
      <c r="DU1759" s="10"/>
      <c r="DV1759" s="10"/>
      <c r="DW1759" s="10"/>
      <c r="DX1759" s="10"/>
      <c r="DY1759" s="10"/>
      <c r="DZ1759" s="10"/>
      <c r="EA1759" s="197"/>
      <c r="EB1759" s="197"/>
      <c r="EC1759" s="197"/>
    </row>
    <row r="1760" spans="1:133" s="76" customFormat="1" ht="17" x14ac:dyDescent="0.2">
      <c r="A1760" s="100" t="str">
        <f>CONCATENATE(E1760," ",F1760)</f>
        <v>Mammut americanum</v>
      </c>
      <c r="B1760" s="69" t="s">
        <v>305</v>
      </c>
      <c r="C1760" s="63" t="s">
        <v>1715</v>
      </c>
      <c r="D1760" s="63" t="s">
        <v>2342</v>
      </c>
      <c r="E1760" s="106" t="s">
        <v>49</v>
      </c>
      <c r="F1760" s="106" t="s">
        <v>392</v>
      </c>
      <c r="G1760" s="69">
        <v>137</v>
      </c>
      <c r="H1760" s="63">
        <v>2154</v>
      </c>
      <c r="I1760" s="69" t="s">
        <v>321</v>
      </c>
      <c r="J1760" s="63" t="s">
        <v>424</v>
      </c>
      <c r="K1760" s="69" t="s">
        <v>175</v>
      </c>
      <c r="L1760" s="175"/>
      <c r="M1760" s="134"/>
      <c r="N1760" s="105"/>
      <c r="O1760" s="105"/>
      <c r="P1760" s="63"/>
      <c r="Q1760" s="69" t="s">
        <v>313</v>
      </c>
      <c r="R1760" s="69" t="s">
        <v>2390</v>
      </c>
      <c r="S1760" s="69"/>
      <c r="T1760" s="63"/>
      <c r="U1760" s="63" t="s">
        <v>13</v>
      </c>
      <c r="V1760" s="63"/>
      <c r="W1760" s="63"/>
      <c r="X1760" s="119">
        <v>94.8</v>
      </c>
      <c r="Y1760" s="119">
        <v>71.900000000000006</v>
      </c>
      <c r="Z1760" s="69"/>
      <c r="AA1760" s="180"/>
      <c r="AB1760" s="98"/>
      <c r="AC1760" s="69"/>
      <c r="AD1760" s="69" t="s">
        <v>316</v>
      </c>
      <c r="AE1760" s="63"/>
      <c r="AF1760" s="63"/>
      <c r="BK1760" s="10"/>
      <c r="BL1760" s="10"/>
      <c r="BM1760" s="10"/>
      <c r="BN1760" s="10"/>
      <c r="BO1760" s="10"/>
      <c r="BP1760" s="10"/>
      <c r="BQ1760" s="10"/>
      <c r="BR1760" s="10"/>
      <c r="BS1760" s="10"/>
      <c r="BT1760" s="10"/>
      <c r="BU1760" s="10"/>
      <c r="BV1760" s="10"/>
      <c r="BW1760" s="10"/>
      <c r="BX1760" s="10"/>
      <c r="BY1760" s="10"/>
      <c r="BZ1760" s="10"/>
      <c r="CA1760" s="10"/>
      <c r="CB1760" s="10"/>
      <c r="CC1760" s="10"/>
      <c r="CD1760" s="10"/>
      <c r="CE1760" s="10"/>
      <c r="CF1760" s="10"/>
      <c r="CG1760" s="10"/>
      <c r="CH1760" s="10"/>
      <c r="CI1760" s="10"/>
      <c r="CJ1760" s="10"/>
      <c r="CK1760" s="10"/>
      <c r="CL1760" s="10"/>
      <c r="CM1760" s="10"/>
      <c r="CN1760" s="10"/>
      <c r="CO1760" s="10"/>
      <c r="CP1760" s="10"/>
      <c r="CQ1760" s="10"/>
      <c r="CR1760" s="10"/>
      <c r="CS1760" s="10"/>
      <c r="CT1760" s="10"/>
      <c r="CU1760" s="10"/>
      <c r="CV1760" s="10"/>
      <c r="CW1760" s="10"/>
      <c r="CX1760" s="10"/>
      <c r="CY1760" s="10"/>
      <c r="CZ1760" s="10"/>
      <c r="DA1760" s="10"/>
      <c r="DB1760" s="10"/>
      <c r="DC1760" s="10"/>
      <c r="DD1760" s="10"/>
      <c r="DE1760" s="10"/>
      <c r="DF1760" s="10"/>
      <c r="DG1760" s="10"/>
      <c r="DH1760" s="10"/>
      <c r="DI1760" s="10"/>
      <c r="DJ1760" s="10"/>
      <c r="DK1760" s="10"/>
      <c r="DL1760" s="10"/>
      <c r="DM1760" s="10"/>
      <c r="DN1760" s="10"/>
      <c r="DO1760" s="10"/>
      <c r="DP1760" s="10"/>
      <c r="DQ1760" s="10"/>
      <c r="DR1760" s="10"/>
      <c r="DS1760" s="10"/>
      <c r="DT1760" s="10"/>
      <c r="DU1760" s="10"/>
      <c r="DV1760" s="10"/>
      <c r="DW1760" s="10"/>
      <c r="DX1760" s="10"/>
      <c r="DY1760" s="10"/>
      <c r="DZ1760" s="10"/>
      <c r="EA1760" s="197"/>
      <c r="EB1760" s="197"/>
      <c r="EC1760" s="197"/>
    </row>
    <row r="1761" spans="1:133" s="76" customFormat="1" ht="17" x14ac:dyDescent="0.2">
      <c r="A1761" s="100" t="str">
        <f>CONCATENATE(E1761," ",F1761)</f>
        <v>Mammut americanum</v>
      </c>
      <c r="B1761" s="69" t="s">
        <v>305</v>
      </c>
      <c r="C1761" s="63" t="s">
        <v>1715</v>
      </c>
      <c r="D1761" s="63" t="s">
        <v>2342</v>
      </c>
      <c r="E1761" s="106" t="s">
        <v>49</v>
      </c>
      <c r="F1761" s="106" t="s">
        <v>392</v>
      </c>
      <c r="G1761" s="69">
        <v>137</v>
      </c>
      <c r="H1761" s="63">
        <v>2231</v>
      </c>
      <c r="I1761" s="69" t="s">
        <v>321</v>
      </c>
      <c r="J1761" s="63" t="s">
        <v>424</v>
      </c>
      <c r="K1761" s="69" t="s">
        <v>175</v>
      </c>
      <c r="L1761" s="175"/>
      <c r="M1761" s="134"/>
      <c r="N1761" s="105"/>
      <c r="O1761" s="105"/>
      <c r="P1761" s="63"/>
      <c r="Q1761" s="69" t="s">
        <v>313</v>
      </c>
      <c r="R1761" s="69" t="s">
        <v>2390</v>
      </c>
      <c r="S1761" s="69"/>
      <c r="T1761" s="63"/>
      <c r="U1761" s="63" t="s">
        <v>13</v>
      </c>
      <c r="V1761" s="63"/>
      <c r="W1761" s="63"/>
      <c r="X1761" s="119">
        <v>116.4</v>
      </c>
      <c r="Y1761" s="119">
        <v>86.7</v>
      </c>
      <c r="Z1761" s="69"/>
      <c r="AA1761" s="180"/>
      <c r="AB1761" s="98"/>
      <c r="AC1761" s="69"/>
      <c r="AD1761" s="69" t="s">
        <v>316</v>
      </c>
      <c r="AE1761" s="63"/>
      <c r="AF1761" s="63"/>
      <c r="BK1761" s="10"/>
      <c r="BL1761" s="10"/>
      <c r="BM1761" s="10"/>
      <c r="BN1761" s="10"/>
      <c r="BO1761" s="10"/>
      <c r="BP1761" s="10"/>
      <c r="BQ1761" s="10"/>
      <c r="BR1761" s="10"/>
      <c r="BS1761" s="10"/>
      <c r="BT1761" s="10"/>
      <c r="BU1761" s="10"/>
      <c r="BV1761" s="10"/>
      <c r="BW1761" s="10"/>
      <c r="BX1761" s="10"/>
      <c r="BY1761" s="10"/>
      <c r="BZ1761" s="10"/>
      <c r="CA1761" s="10"/>
      <c r="CB1761" s="10"/>
      <c r="CC1761" s="10"/>
      <c r="CD1761" s="10"/>
      <c r="CE1761" s="10"/>
      <c r="CF1761" s="10"/>
      <c r="CG1761" s="10"/>
      <c r="CH1761" s="10"/>
      <c r="CI1761" s="10"/>
      <c r="CJ1761" s="10"/>
      <c r="CK1761" s="10"/>
      <c r="CL1761" s="10"/>
      <c r="CM1761" s="10"/>
      <c r="CN1761" s="10"/>
      <c r="CO1761" s="10"/>
      <c r="CP1761" s="10"/>
      <c r="CQ1761" s="10"/>
      <c r="CR1761" s="10"/>
      <c r="CS1761" s="10"/>
      <c r="CT1761" s="10"/>
      <c r="CU1761" s="10"/>
      <c r="CV1761" s="10"/>
      <c r="CW1761" s="10"/>
      <c r="CX1761" s="10"/>
      <c r="CY1761" s="10"/>
      <c r="CZ1761" s="10"/>
      <c r="DA1761" s="10"/>
      <c r="DB1761" s="10"/>
      <c r="DC1761" s="10"/>
      <c r="DD1761" s="10"/>
      <c r="DE1761" s="10"/>
      <c r="DF1761" s="10"/>
      <c r="DG1761" s="10"/>
      <c r="DH1761" s="10"/>
      <c r="DI1761" s="10"/>
      <c r="DJ1761" s="10"/>
      <c r="DK1761" s="10"/>
      <c r="DL1761" s="10"/>
      <c r="DM1761" s="10"/>
      <c r="DN1761" s="10"/>
      <c r="DO1761" s="10"/>
      <c r="DP1761" s="10"/>
      <c r="DQ1761" s="10"/>
      <c r="DR1761" s="10"/>
      <c r="DS1761" s="10"/>
      <c r="DT1761" s="10"/>
      <c r="DU1761" s="10"/>
      <c r="DV1761" s="10"/>
      <c r="DW1761" s="10"/>
      <c r="DX1761" s="10"/>
      <c r="DY1761" s="10"/>
      <c r="DZ1761" s="10"/>
      <c r="EA1761" s="197"/>
      <c r="EB1761" s="197"/>
      <c r="EC1761" s="197"/>
    </row>
    <row r="1762" spans="1:133" s="76" customFormat="1" ht="17" x14ac:dyDescent="0.2">
      <c r="A1762" s="100" t="str">
        <f>CONCATENATE(E1762," ",F1762)</f>
        <v>Mammut americanum</v>
      </c>
      <c r="B1762" s="69" t="s">
        <v>305</v>
      </c>
      <c r="C1762" s="63" t="s">
        <v>1715</v>
      </c>
      <c r="D1762" s="63" t="s">
        <v>2342</v>
      </c>
      <c r="E1762" s="106" t="s">
        <v>49</v>
      </c>
      <c r="F1762" s="106" t="s">
        <v>392</v>
      </c>
      <c r="G1762" s="69">
        <v>157</v>
      </c>
      <c r="H1762" s="63">
        <v>2159</v>
      </c>
      <c r="I1762" s="69" t="s">
        <v>445</v>
      </c>
      <c r="J1762" s="63" t="s">
        <v>446</v>
      </c>
      <c r="K1762" s="69" t="s">
        <v>175</v>
      </c>
      <c r="L1762" s="175"/>
      <c r="M1762" s="134"/>
      <c r="N1762" s="105"/>
      <c r="O1762" s="105"/>
      <c r="P1762" s="63"/>
      <c r="Q1762" s="69" t="s">
        <v>313</v>
      </c>
      <c r="R1762" s="69" t="s">
        <v>2390</v>
      </c>
      <c r="S1762" s="69"/>
      <c r="T1762" s="63"/>
      <c r="U1762" s="63" t="s">
        <v>13</v>
      </c>
      <c r="V1762" s="63"/>
      <c r="W1762" s="63"/>
      <c r="X1762" s="119">
        <v>98.29</v>
      </c>
      <c r="Y1762" s="119">
        <v>74.040000000000006</v>
      </c>
      <c r="Z1762" s="69"/>
      <c r="AA1762" s="180"/>
      <c r="AB1762" s="98"/>
      <c r="AC1762" s="69"/>
      <c r="AD1762" s="69"/>
      <c r="AE1762" s="63"/>
      <c r="AF1762" s="63"/>
      <c r="BK1762" s="10"/>
      <c r="BL1762" s="10"/>
      <c r="BM1762" s="10"/>
      <c r="BN1762" s="10"/>
      <c r="BO1762" s="10"/>
      <c r="BP1762" s="10"/>
      <c r="BQ1762" s="10"/>
      <c r="BR1762" s="10"/>
      <c r="BS1762" s="10"/>
      <c r="BT1762" s="10"/>
      <c r="BU1762" s="10"/>
      <c r="BV1762" s="10"/>
      <c r="BW1762" s="10"/>
      <c r="BX1762" s="10"/>
      <c r="BY1762" s="10"/>
      <c r="BZ1762" s="10"/>
      <c r="CA1762" s="10"/>
      <c r="CB1762" s="10"/>
      <c r="CC1762" s="10"/>
      <c r="CD1762" s="10"/>
      <c r="CE1762" s="10"/>
      <c r="CF1762" s="10"/>
      <c r="CG1762" s="10"/>
      <c r="CH1762" s="10"/>
      <c r="CI1762" s="10"/>
      <c r="CJ1762" s="10"/>
      <c r="CK1762" s="10"/>
      <c r="CL1762" s="10"/>
      <c r="CM1762" s="10"/>
      <c r="CN1762" s="10"/>
      <c r="CO1762" s="10"/>
      <c r="CP1762" s="10"/>
      <c r="CQ1762" s="10"/>
      <c r="CR1762" s="10"/>
      <c r="CS1762" s="10"/>
      <c r="CT1762" s="10"/>
      <c r="CU1762" s="10"/>
      <c r="CV1762" s="10"/>
      <c r="CW1762" s="10"/>
      <c r="CX1762" s="10"/>
      <c r="CY1762" s="10"/>
      <c r="CZ1762" s="10"/>
      <c r="DA1762" s="10"/>
      <c r="DB1762" s="10"/>
      <c r="DC1762" s="10"/>
      <c r="DD1762" s="10"/>
      <c r="DE1762" s="10"/>
      <c r="DF1762" s="10"/>
      <c r="DG1762" s="10"/>
      <c r="DH1762" s="10"/>
      <c r="DI1762" s="10"/>
      <c r="DJ1762" s="10"/>
      <c r="DK1762" s="10"/>
      <c r="DL1762" s="10"/>
      <c r="DM1762" s="10"/>
      <c r="DN1762" s="10"/>
      <c r="DO1762" s="10"/>
      <c r="DP1762" s="10"/>
      <c r="DQ1762" s="10"/>
      <c r="DR1762" s="10"/>
      <c r="DS1762" s="10"/>
      <c r="DT1762" s="10"/>
      <c r="DU1762" s="10"/>
      <c r="DV1762" s="10"/>
      <c r="DW1762" s="10"/>
      <c r="DX1762" s="10"/>
      <c r="DY1762" s="10"/>
      <c r="DZ1762" s="10"/>
      <c r="EA1762" s="197"/>
      <c r="EB1762" s="197"/>
      <c r="EC1762" s="197"/>
    </row>
    <row r="1763" spans="1:133" s="76" customFormat="1" ht="17" x14ac:dyDescent="0.2">
      <c r="A1763" s="100" t="str">
        <f>CONCATENATE(E1763," ",F1763)</f>
        <v>Mammut americanum</v>
      </c>
      <c r="B1763" s="69" t="s">
        <v>305</v>
      </c>
      <c r="C1763" s="63" t="s">
        <v>1715</v>
      </c>
      <c r="D1763" s="63" t="s">
        <v>2342</v>
      </c>
      <c r="E1763" s="106" t="s">
        <v>49</v>
      </c>
      <c r="F1763" s="106" t="s">
        <v>392</v>
      </c>
      <c r="G1763" s="69">
        <v>200</v>
      </c>
      <c r="H1763" s="63">
        <v>2193</v>
      </c>
      <c r="I1763" s="69" t="s">
        <v>405</v>
      </c>
      <c r="J1763" s="63" t="s">
        <v>415</v>
      </c>
      <c r="K1763" s="69" t="s">
        <v>175</v>
      </c>
      <c r="L1763" s="175"/>
      <c r="M1763" s="134"/>
      <c r="N1763" s="105"/>
      <c r="O1763" s="105"/>
      <c r="P1763" s="63"/>
      <c r="Q1763" s="69" t="s">
        <v>313</v>
      </c>
      <c r="R1763" s="69" t="s">
        <v>2390</v>
      </c>
      <c r="S1763" s="69"/>
      <c r="T1763" s="63"/>
      <c r="U1763" s="63" t="s">
        <v>13</v>
      </c>
      <c r="V1763" s="63"/>
      <c r="W1763" s="63"/>
      <c r="X1763" s="119">
        <v>118.21</v>
      </c>
      <c r="Y1763" s="119">
        <v>85.68</v>
      </c>
      <c r="Z1763" s="69"/>
      <c r="AA1763" s="180"/>
      <c r="AB1763" s="98"/>
      <c r="AC1763" s="69"/>
      <c r="AD1763" s="69" t="s">
        <v>414</v>
      </c>
      <c r="AE1763" s="63"/>
      <c r="AF1763" s="63"/>
      <c r="EA1763" s="197"/>
      <c r="EB1763" s="197"/>
      <c r="EC1763" s="197"/>
    </row>
    <row r="1764" spans="1:133" s="76" customFormat="1" ht="17" x14ac:dyDescent="0.2">
      <c r="A1764" s="100" t="str">
        <f>CONCATENATE(E1764," ",F1764)</f>
        <v>Mammut americanum</v>
      </c>
      <c r="B1764" s="69"/>
      <c r="C1764" s="63" t="s">
        <v>1715</v>
      </c>
      <c r="D1764" s="63" t="s">
        <v>2342</v>
      </c>
      <c r="E1764" s="106" t="s">
        <v>49</v>
      </c>
      <c r="F1764" s="106" t="s">
        <v>392</v>
      </c>
      <c r="G1764" s="69">
        <v>999</v>
      </c>
      <c r="H1764" s="63">
        <v>-999</v>
      </c>
      <c r="I1764" s="63">
        <v>-999</v>
      </c>
      <c r="J1764" s="63">
        <v>-999</v>
      </c>
      <c r="K1764" s="69" t="s">
        <v>175</v>
      </c>
      <c r="L1764" s="175"/>
      <c r="M1764" s="134"/>
      <c r="N1764" s="105"/>
      <c r="O1764" s="105"/>
      <c r="P1764" s="63"/>
      <c r="Q1764" s="69" t="s">
        <v>312</v>
      </c>
      <c r="R1764" s="69" t="s">
        <v>2392</v>
      </c>
      <c r="S1764" s="69" t="s">
        <v>2392</v>
      </c>
      <c r="T1764" s="63" t="s">
        <v>171</v>
      </c>
      <c r="U1764" s="63" t="s">
        <v>13</v>
      </c>
      <c r="V1764" s="63"/>
      <c r="W1764" s="63"/>
      <c r="X1764" s="119">
        <v>168.6</v>
      </c>
      <c r="Y1764" s="119">
        <v>88</v>
      </c>
      <c r="Z1764" s="69"/>
      <c r="AA1764" s="180"/>
      <c r="AB1764" s="98"/>
      <c r="AC1764" s="69"/>
      <c r="AD1764" s="69" t="s">
        <v>1901</v>
      </c>
      <c r="AE1764" s="63"/>
      <c r="AF1764" s="63"/>
      <c r="BK1764" s="10"/>
      <c r="BL1764" s="10"/>
      <c r="BM1764" s="10"/>
      <c r="BN1764" s="10"/>
      <c r="BO1764" s="10"/>
      <c r="BP1764" s="10"/>
      <c r="BQ1764" s="10"/>
      <c r="BR1764" s="10"/>
      <c r="BS1764" s="10"/>
      <c r="BT1764" s="10"/>
      <c r="BU1764" s="10"/>
      <c r="BV1764" s="10"/>
      <c r="BW1764" s="10"/>
      <c r="BX1764" s="10"/>
      <c r="BY1764" s="10"/>
      <c r="BZ1764" s="10"/>
      <c r="CA1764" s="10"/>
      <c r="CB1764" s="10"/>
      <c r="CC1764" s="10"/>
      <c r="CD1764" s="10"/>
      <c r="CE1764" s="10"/>
      <c r="CF1764" s="10"/>
      <c r="CG1764" s="10"/>
      <c r="CH1764" s="10"/>
      <c r="CI1764" s="10"/>
      <c r="CJ1764" s="10"/>
      <c r="CK1764" s="10"/>
      <c r="CL1764" s="10"/>
      <c r="CM1764" s="10"/>
      <c r="CN1764" s="10"/>
      <c r="CO1764" s="10"/>
      <c r="CP1764" s="10"/>
      <c r="CQ1764" s="10"/>
      <c r="CR1764" s="10"/>
      <c r="CS1764" s="10"/>
      <c r="CT1764" s="10"/>
      <c r="CU1764" s="10"/>
      <c r="CV1764" s="10"/>
      <c r="CW1764" s="10"/>
      <c r="CX1764" s="10"/>
      <c r="CY1764" s="10"/>
      <c r="CZ1764" s="10"/>
      <c r="DA1764" s="10"/>
      <c r="DB1764" s="10"/>
      <c r="DC1764" s="10"/>
      <c r="DD1764" s="10"/>
      <c r="DE1764" s="10"/>
      <c r="DF1764" s="10"/>
      <c r="DG1764" s="10"/>
      <c r="DH1764" s="10"/>
      <c r="DI1764" s="10"/>
      <c r="DJ1764" s="10"/>
      <c r="DK1764" s="10"/>
      <c r="DL1764" s="10"/>
      <c r="DM1764" s="10"/>
      <c r="DN1764" s="10"/>
      <c r="DO1764" s="10"/>
      <c r="DP1764" s="10"/>
      <c r="DQ1764" s="10"/>
      <c r="DR1764" s="10"/>
      <c r="DS1764" s="10"/>
      <c r="DT1764" s="10"/>
      <c r="DU1764" s="10"/>
      <c r="DV1764" s="10"/>
      <c r="DW1764" s="10"/>
      <c r="DX1764" s="10"/>
      <c r="DY1764" s="10"/>
      <c r="DZ1764" s="10"/>
      <c r="EA1764" s="10"/>
      <c r="EB1764" s="10"/>
      <c r="EC1764" s="10"/>
    </row>
    <row r="1765" spans="1:133" s="76" customFormat="1" ht="17" x14ac:dyDescent="0.2">
      <c r="A1765" s="100" t="str">
        <f>CONCATENATE(E1765," ",F1765)</f>
        <v>Mammut americanum</v>
      </c>
      <c r="B1765" s="69"/>
      <c r="C1765" s="63" t="s">
        <v>1715</v>
      </c>
      <c r="D1765" s="63" t="s">
        <v>2342</v>
      </c>
      <c r="E1765" s="106" t="s">
        <v>49</v>
      </c>
      <c r="F1765" s="106" t="s">
        <v>392</v>
      </c>
      <c r="G1765" s="69">
        <v>999</v>
      </c>
      <c r="H1765" s="63">
        <v>-999</v>
      </c>
      <c r="I1765" s="63">
        <v>-999</v>
      </c>
      <c r="J1765" s="63">
        <v>-999</v>
      </c>
      <c r="K1765" s="69" t="s">
        <v>175</v>
      </c>
      <c r="L1765" s="175"/>
      <c r="M1765" s="134"/>
      <c r="N1765" s="105"/>
      <c r="O1765" s="105"/>
      <c r="P1765" s="63"/>
      <c r="Q1765" s="69" t="s">
        <v>218</v>
      </c>
      <c r="R1765" s="69" t="s">
        <v>2392</v>
      </c>
      <c r="S1765" s="69" t="s">
        <v>2392</v>
      </c>
      <c r="T1765" s="63"/>
      <c r="U1765" s="63" t="s">
        <v>13</v>
      </c>
      <c r="V1765" s="63"/>
      <c r="W1765" s="63"/>
      <c r="X1765" s="119">
        <v>111.2</v>
      </c>
      <c r="Y1765" s="119">
        <v>78.8</v>
      </c>
      <c r="Z1765" s="69"/>
      <c r="AA1765" s="180"/>
      <c r="AB1765" s="98"/>
      <c r="AC1765" s="69"/>
      <c r="AD1765" s="69" t="s">
        <v>217</v>
      </c>
      <c r="AE1765" s="63"/>
      <c r="AF1765" s="63"/>
      <c r="BK1765" s="10"/>
      <c r="BL1765" s="10"/>
      <c r="BM1765" s="10"/>
      <c r="BN1765" s="10"/>
      <c r="BO1765" s="10"/>
      <c r="BP1765" s="10"/>
      <c r="BQ1765" s="10"/>
      <c r="BR1765" s="10"/>
      <c r="BS1765" s="10"/>
      <c r="BT1765" s="10"/>
      <c r="BU1765" s="10"/>
      <c r="BV1765" s="10"/>
      <c r="BW1765" s="10"/>
      <c r="BX1765" s="10"/>
      <c r="BY1765" s="10"/>
      <c r="BZ1765" s="10"/>
      <c r="CA1765" s="10"/>
      <c r="CB1765" s="10"/>
      <c r="CC1765" s="10"/>
      <c r="CD1765" s="10"/>
      <c r="CE1765" s="10"/>
      <c r="CF1765" s="10"/>
      <c r="CG1765" s="10"/>
      <c r="CH1765" s="10"/>
      <c r="CI1765" s="10"/>
      <c r="CJ1765" s="10"/>
      <c r="CK1765" s="10"/>
      <c r="CL1765" s="10"/>
      <c r="CM1765" s="10"/>
      <c r="CN1765" s="10"/>
      <c r="CO1765" s="10"/>
      <c r="CP1765" s="10"/>
      <c r="CQ1765" s="10"/>
      <c r="CR1765" s="10"/>
      <c r="CS1765" s="10"/>
      <c r="CT1765" s="10"/>
      <c r="CU1765" s="10"/>
      <c r="CV1765" s="10"/>
      <c r="CW1765" s="10"/>
      <c r="CX1765" s="10"/>
      <c r="CY1765" s="10"/>
      <c r="CZ1765" s="10"/>
      <c r="DA1765" s="10"/>
      <c r="DB1765" s="10"/>
      <c r="DC1765" s="10"/>
      <c r="DD1765" s="10"/>
      <c r="DE1765" s="10"/>
      <c r="DF1765" s="10"/>
      <c r="DG1765" s="10"/>
      <c r="DH1765" s="10"/>
      <c r="DI1765" s="10"/>
      <c r="DJ1765" s="10"/>
      <c r="DK1765" s="10"/>
      <c r="DL1765" s="10"/>
      <c r="DM1765" s="10"/>
      <c r="DN1765" s="10"/>
      <c r="DO1765" s="10"/>
      <c r="DP1765" s="10"/>
      <c r="DQ1765" s="10"/>
      <c r="DR1765" s="10"/>
      <c r="DS1765" s="10"/>
      <c r="DT1765" s="10"/>
      <c r="DU1765" s="10"/>
      <c r="DV1765" s="10"/>
      <c r="DW1765" s="10"/>
      <c r="DX1765" s="10"/>
      <c r="DY1765" s="10"/>
      <c r="DZ1765" s="10"/>
      <c r="EA1765" s="10"/>
      <c r="EB1765" s="10"/>
      <c r="EC1765" s="10"/>
    </row>
    <row r="1766" spans="1:133" s="76" customFormat="1" ht="17" x14ac:dyDescent="0.2">
      <c r="A1766" s="100" t="str">
        <f>CONCATENATE(E1766," ",F1766)</f>
        <v>Mammut americanum</v>
      </c>
      <c r="B1766" s="69" t="s">
        <v>305</v>
      </c>
      <c r="C1766" s="63" t="s">
        <v>1715</v>
      </c>
      <c r="D1766" s="63" t="s">
        <v>2342</v>
      </c>
      <c r="E1766" s="106" t="s">
        <v>49</v>
      </c>
      <c r="F1766" s="106" t="s">
        <v>392</v>
      </c>
      <c r="G1766" s="69">
        <v>2271</v>
      </c>
      <c r="H1766" s="63" t="s">
        <v>307</v>
      </c>
      <c r="I1766" s="69" t="s">
        <v>1205</v>
      </c>
      <c r="J1766" s="63" t="s">
        <v>396</v>
      </c>
      <c r="K1766" s="69" t="s">
        <v>175</v>
      </c>
      <c r="L1766" s="175"/>
      <c r="M1766" s="134"/>
      <c r="N1766" s="105"/>
      <c r="O1766" s="105"/>
      <c r="P1766" s="63"/>
      <c r="Q1766" s="69" t="s">
        <v>312</v>
      </c>
      <c r="R1766" s="69" t="s">
        <v>2392</v>
      </c>
      <c r="S1766" s="69" t="s">
        <v>2392</v>
      </c>
      <c r="T1766" s="63"/>
      <c r="U1766" s="63" t="s">
        <v>13</v>
      </c>
      <c r="V1766" s="63"/>
      <c r="W1766" s="63"/>
      <c r="X1766" s="119">
        <v>176.5</v>
      </c>
      <c r="Y1766" s="119">
        <v>94.3</v>
      </c>
      <c r="Z1766" s="69"/>
      <c r="AA1766" s="180"/>
      <c r="AB1766" s="98"/>
      <c r="AC1766" s="69"/>
      <c r="AD1766" s="69" t="s">
        <v>310</v>
      </c>
      <c r="AE1766" s="63"/>
      <c r="AF1766" s="63"/>
      <c r="BK1766" s="10"/>
      <c r="BL1766" s="10"/>
      <c r="BM1766" s="10"/>
      <c r="BN1766" s="10"/>
      <c r="BO1766" s="10"/>
      <c r="BP1766" s="10"/>
      <c r="BQ1766" s="10"/>
      <c r="BR1766" s="10"/>
      <c r="BS1766" s="10"/>
      <c r="BT1766" s="10"/>
      <c r="BU1766" s="10"/>
      <c r="BV1766" s="10"/>
      <c r="BW1766" s="10"/>
      <c r="BX1766" s="10"/>
      <c r="BY1766" s="10"/>
      <c r="BZ1766" s="10"/>
      <c r="CA1766" s="10"/>
      <c r="CB1766" s="10"/>
      <c r="CC1766" s="10"/>
      <c r="CD1766" s="10"/>
      <c r="CE1766" s="10"/>
      <c r="CF1766" s="10"/>
      <c r="CG1766" s="10"/>
      <c r="CH1766" s="10"/>
      <c r="CI1766" s="10"/>
      <c r="CJ1766" s="10"/>
      <c r="CK1766" s="10"/>
      <c r="CL1766" s="10"/>
      <c r="CM1766" s="10"/>
      <c r="CN1766" s="10"/>
      <c r="CO1766" s="10"/>
      <c r="CP1766" s="10"/>
      <c r="CQ1766" s="10"/>
      <c r="CR1766" s="10"/>
      <c r="CS1766" s="10"/>
      <c r="CT1766" s="10"/>
      <c r="CU1766" s="10"/>
      <c r="CV1766" s="10"/>
      <c r="CW1766" s="10"/>
      <c r="CX1766" s="10"/>
      <c r="CY1766" s="10"/>
      <c r="CZ1766" s="10"/>
      <c r="DA1766" s="10"/>
      <c r="DB1766" s="10"/>
      <c r="DC1766" s="10"/>
      <c r="DD1766" s="10"/>
      <c r="DE1766" s="10"/>
      <c r="DF1766" s="10"/>
      <c r="DG1766" s="10"/>
      <c r="DH1766" s="10"/>
      <c r="DI1766" s="10"/>
      <c r="DJ1766" s="10"/>
      <c r="DK1766" s="10"/>
      <c r="DL1766" s="10"/>
      <c r="DM1766" s="10"/>
      <c r="DN1766" s="10"/>
      <c r="DO1766" s="10"/>
      <c r="DP1766" s="10"/>
      <c r="DQ1766" s="10"/>
      <c r="DR1766" s="10"/>
      <c r="DS1766" s="10"/>
      <c r="DT1766" s="10"/>
      <c r="DU1766" s="10"/>
      <c r="DV1766" s="10"/>
      <c r="DW1766" s="10"/>
      <c r="DX1766" s="10"/>
      <c r="DY1766" s="10"/>
      <c r="DZ1766" s="10"/>
      <c r="EA1766" s="10"/>
      <c r="EB1766" s="10"/>
      <c r="EC1766" s="10"/>
    </row>
    <row r="1767" spans="1:133" s="76" customFormat="1" ht="17" x14ac:dyDescent="0.2">
      <c r="A1767" s="100" t="str">
        <f>CONCATENATE(E1767," ",F1767)</f>
        <v>Mammut americanum</v>
      </c>
      <c r="B1767" s="69" t="s">
        <v>305</v>
      </c>
      <c r="C1767" s="63" t="s">
        <v>1715</v>
      </c>
      <c r="D1767" s="63" t="s">
        <v>2342</v>
      </c>
      <c r="E1767" s="106" t="s">
        <v>49</v>
      </c>
      <c r="F1767" s="106" t="s">
        <v>392</v>
      </c>
      <c r="G1767" s="69">
        <v>2271</v>
      </c>
      <c r="H1767" s="63">
        <v>2143</v>
      </c>
      <c r="I1767" s="69" t="s">
        <v>1205</v>
      </c>
      <c r="J1767" s="63" t="s">
        <v>396</v>
      </c>
      <c r="K1767" s="69" t="s">
        <v>175</v>
      </c>
      <c r="L1767" s="175"/>
      <c r="M1767" s="134"/>
      <c r="N1767" s="105"/>
      <c r="O1767" s="105"/>
      <c r="P1767" s="63"/>
      <c r="Q1767" s="69" t="s">
        <v>313</v>
      </c>
      <c r="R1767" s="69" t="s">
        <v>2390</v>
      </c>
      <c r="S1767" s="69"/>
      <c r="T1767" s="63"/>
      <c r="U1767" s="63" t="s">
        <v>13</v>
      </c>
      <c r="V1767" s="63"/>
      <c r="W1767" s="63"/>
      <c r="X1767" s="119">
        <v>124</v>
      </c>
      <c r="Y1767" s="119">
        <v>94</v>
      </c>
      <c r="Z1767" s="69"/>
      <c r="AA1767" s="180"/>
      <c r="AB1767" s="98"/>
      <c r="AC1767" s="69"/>
      <c r="AD1767" s="69" t="s">
        <v>309</v>
      </c>
      <c r="AE1767" s="63"/>
      <c r="AF1767" s="63"/>
      <c r="BK1767" s="10"/>
      <c r="BL1767" s="10"/>
      <c r="BM1767" s="10"/>
      <c r="BN1767" s="10"/>
      <c r="BO1767" s="10"/>
      <c r="BP1767" s="10"/>
      <c r="BQ1767" s="10"/>
      <c r="BR1767" s="10"/>
      <c r="BS1767" s="10"/>
      <c r="BT1767" s="10"/>
      <c r="BU1767" s="10"/>
      <c r="BV1767" s="10"/>
      <c r="BW1767" s="10"/>
      <c r="BX1767" s="10"/>
      <c r="BY1767" s="10"/>
      <c r="BZ1767" s="10"/>
      <c r="CA1767" s="10"/>
      <c r="CB1767" s="10"/>
      <c r="CC1767" s="10"/>
      <c r="CD1767" s="10"/>
      <c r="CE1767" s="10"/>
      <c r="CF1767" s="10"/>
      <c r="CG1767" s="10"/>
      <c r="CH1767" s="10"/>
      <c r="CI1767" s="10"/>
      <c r="CJ1767" s="10"/>
      <c r="CK1767" s="10"/>
      <c r="CL1767" s="10"/>
      <c r="CM1767" s="10"/>
      <c r="CN1767" s="10"/>
      <c r="CO1767" s="10"/>
      <c r="CP1767" s="10"/>
      <c r="CQ1767" s="10"/>
      <c r="CR1767" s="10"/>
      <c r="CS1767" s="10"/>
      <c r="CT1767" s="10"/>
      <c r="CU1767" s="10"/>
      <c r="CV1767" s="10"/>
      <c r="CW1767" s="10"/>
      <c r="CX1767" s="10"/>
      <c r="CY1767" s="10"/>
      <c r="CZ1767" s="10"/>
      <c r="DA1767" s="10"/>
      <c r="DB1767" s="10"/>
      <c r="DC1767" s="10"/>
      <c r="DD1767" s="10"/>
      <c r="DE1767" s="10"/>
      <c r="DF1767" s="10"/>
      <c r="DG1767" s="10"/>
      <c r="DH1767" s="10"/>
      <c r="DI1767" s="10"/>
      <c r="DJ1767" s="10"/>
      <c r="DK1767" s="10"/>
      <c r="DL1767" s="10"/>
      <c r="DM1767" s="10"/>
      <c r="DN1767" s="10"/>
      <c r="DO1767" s="10"/>
      <c r="DP1767" s="10"/>
      <c r="DQ1767" s="10"/>
      <c r="DR1767" s="10"/>
      <c r="DS1767" s="10"/>
      <c r="DT1767" s="10"/>
      <c r="DU1767" s="10"/>
      <c r="DV1767" s="10"/>
      <c r="DW1767" s="10"/>
      <c r="DX1767" s="10"/>
      <c r="DY1767" s="10"/>
      <c r="DZ1767" s="10"/>
      <c r="EA1767" s="10"/>
      <c r="EB1767" s="10"/>
      <c r="EC1767" s="10"/>
    </row>
    <row r="1768" spans="1:133" s="76" customFormat="1" ht="17" x14ac:dyDescent="0.2">
      <c r="A1768" s="100" t="str">
        <f>CONCATENATE(E1768," ",F1768)</f>
        <v>Mammut americanum</v>
      </c>
      <c r="B1768" s="69" t="s">
        <v>305</v>
      </c>
      <c r="C1768" s="63" t="s">
        <v>1715</v>
      </c>
      <c r="D1768" s="63" t="s">
        <v>2342</v>
      </c>
      <c r="E1768" s="106" t="s">
        <v>49</v>
      </c>
      <c r="F1768" s="106" t="s">
        <v>392</v>
      </c>
      <c r="G1768" s="69">
        <v>2271</v>
      </c>
      <c r="H1768" s="63" t="s">
        <v>308</v>
      </c>
      <c r="I1768" s="69" t="s">
        <v>1205</v>
      </c>
      <c r="J1768" s="63" t="s">
        <v>396</v>
      </c>
      <c r="K1768" s="69" t="s">
        <v>175</v>
      </c>
      <c r="L1768" s="175"/>
      <c r="M1768" s="134"/>
      <c r="N1768" s="105"/>
      <c r="O1768" s="105"/>
      <c r="P1768" s="63"/>
      <c r="Q1768" s="69" t="s">
        <v>313</v>
      </c>
      <c r="R1768" s="69" t="s">
        <v>2390</v>
      </c>
      <c r="S1768" s="69"/>
      <c r="T1768" s="63"/>
      <c r="U1768" s="63" t="s">
        <v>13</v>
      </c>
      <c r="V1768" s="63"/>
      <c r="W1768" s="63"/>
      <c r="X1768" s="119">
        <v>131</v>
      </c>
      <c r="Y1768" s="119">
        <v>99</v>
      </c>
      <c r="Z1768" s="69"/>
      <c r="AA1768" s="180"/>
      <c r="AB1768" s="98"/>
      <c r="AC1768" s="69"/>
      <c r="AD1768" s="69" t="s">
        <v>311</v>
      </c>
      <c r="AE1768" s="63"/>
      <c r="AF1768" s="63"/>
      <c r="BK1768" s="10"/>
      <c r="BL1768" s="10"/>
      <c r="BM1768" s="10"/>
      <c r="BN1768" s="10"/>
      <c r="BO1768" s="10"/>
      <c r="BP1768" s="10"/>
      <c r="BQ1768" s="10"/>
      <c r="BR1768" s="10"/>
      <c r="BS1768" s="10"/>
      <c r="BT1768" s="10"/>
      <c r="BU1768" s="10"/>
      <c r="BV1768" s="10"/>
      <c r="BW1768" s="10"/>
      <c r="BX1768" s="10"/>
      <c r="BY1768" s="10"/>
      <c r="BZ1768" s="10"/>
      <c r="CA1768" s="10"/>
      <c r="CB1768" s="10"/>
      <c r="CC1768" s="10"/>
      <c r="CD1768" s="10"/>
      <c r="CE1768" s="10"/>
      <c r="CF1768" s="10"/>
      <c r="CG1768" s="10"/>
      <c r="CH1768" s="10"/>
      <c r="CI1768" s="10"/>
      <c r="CJ1768" s="10"/>
      <c r="CK1768" s="10"/>
      <c r="CL1768" s="10"/>
      <c r="CM1768" s="10"/>
      <c r="CN1768" s="10"/>
      <c r="CO1768" s="10"/>
      <c r="CP1768" s="10"/>
      <c r="CQ1768" s="10"/>
      <c r="CR1768" s="10"/>
      <c r="CS1768" s="10"/>
      <c r="CT1768" s="10"/>
      <c r="CU1768" s="10"/>
      <c r="CV1768" s="10"/>
      <c r="CW1768" s="10"/>
      <c r="CX1768" s="10"/>
      <c r="CY1768" s="10"/>
      <c r="CZ1768" s="10"/>
      <c r="DA1768" s="10"/>
      <c r="DB1768" s="10"/>
      <c r="DC1768" s="10"/>
      <c r="DD1768" s="10"/>
      <c r="DE1768" s="10"/>
      <c r="DF1768" s="10"/>
      <c r="DG1768" s="10"/>
      <c r="DH1768" s="10"/>
      <c r="DI1768" s="10"/>
      <c r="DJ1768" s="10"/>
      <c r="DK1768" s="10"/>
      <c r="DL1768" s="10"/>
      <c r="DM1768" s="10"/>
      <c r="DN1768" s="10"/>
      <c r="DO1768" s="10"/>
      <c r="DP1768" s="10"/>
      <c r="DQ1768" s="10"/>
      <c r="DR1768" s="10"/>
      <c r="DS1768" s="10"/>
      <c r="DT1768" s="10"/>
      <c r="DU1768" s="10"/>
      <c r="DV1768" s="10"/>
      <c r="DW1768" s="10"/>
      <c r="DX1768" s="10"/>
      <c r="DY1768" s="10"/>
      <c r="DZ1768" s="10"/>
      <c r="EA1768" s="10"/>
      <c r="EB1768" s="10"/>
      <c r="EC1768" s="10"/>
    </row>
    <row r="1769" spans="1:133" s="76" customFormat="1" ht="17" x14ac:dyDescent="0.2">
      <c r="A1769" s="100" t="str">
        <f>CONCATENATE(E1769," ",F1769)</f>
        <v>Mammut americanum</v>
      </c>
      <c r="B1769" s="69"/>
      <c r="C1769" s="63" t="s">
        <v>1715</v>
      </c>
      <c r="D1769" s="63" t="s">
        <v>2342</v>
      </c>
      <c r="E1769" s="106" t="s">
        <v>49</v>
      </c>
      <c r="F1769" s="172" t="s">
        <v>392</v>
      </c>
      <c r="G1769" s="69">
        <v>30901</v>
      </c>
      <c r="H1769" s="63">
        <v>26</v>
      </c>
      <c r="I1769" s="69" t="s">
        <v>225</v>
      </c>
      <c r="J1769" s="63" t="s">
        <v>226</v>
      </c>
      <c r="K1769" s="69" t="s">
        <v>175</v>
      </c>
      <c r="L1769" s="175"/>
      <c r="M1769" s="134"/>
      <c r="N1769" s="105"/>
      <c r="O1769" s="105"/>
      <c r="P1769" s="63"/>
      <c r="Q1769" s="69" t="s">
        <v>24</v>
      </c>
      <c r="R1769" s="69" t="s">
        <v>2379</v>
      </c>
      <c r="S1769" s="69"/>
      <c r="T1769" s="63" t="s">
        <v>166</v>
      </c>
      <c r="U1769" s="63" t="s">
        <v>13</v>
      </c>
      <c r="V1769" s="63"/>
      <c r="W1769" s="63"/>
      <c r="X1769" s="119">
        <v>214</v>
      </c>
      <c r="Y1769" s="119">
        <v>97</v>
      </c>
      <c r="Z1769" s="69"/>
      <c r="AA1769" s="180"/>
      <c r="AB1769" s="98"/>
      <c r="AC1769" s="69"/>
      <c r="AD1769" s="69" t="s">
        <v>418</v>
      </c>
      <c r="AE1769" s="63"/>
      <c r="AF1769" s="63"/>
      <c r="EA1769" s="10"/>
      <c r="EB1769" s="10"/>
      <c r="EC1769" s="10"/>
    </row>
    <row r="1770" spans="1:133" s="76" customFormat="1" ht="17" x14ac:dyDescent="0.2">
      <c r="A1770" s="100" t="str">
        <f>CONCATENATE(E1770," ",F1770)</f>
        <v>Mammut americanum</v>
      </c>
      <c r="B1770" s="69"/>
      <c r="C1770" s="63" t="s">
        <v>1715</v>
      </c>
      <c r="D1770" s="63" t="s">
        <v>2342</v>
      </c>
      <c r="E1770" s="106" t="s">
        <v>49</v>
      </c>
      <c r="F1770" s="172" t="s">
        <v>392</v>
      </c>
      <c r="G1770" s="69">
        <v>30901</v>
      </c>
      <c r="H1770" s="63">
        <v>26</v>
      </c>
      <c r="I1770" s="69" t="s">
        <v>225</v>
      </c>
      <c r="J1770" s="63" t="s">
        <v>226</v>
      </c>
      <c r="K1770" s="69" t="s">
        <v>175</v>
      </c>
      <c r="L1770" s="175"/>
      <c r="M1770" s="134"/>
      <c r="N1770" s="105"/>
      <c r="O1770" s="105"/>
      <c r="P1770" s="63"/>
      <c r="Q1770" s="69" t="s">
        <v>24</v>
      </c>
      <c r="R1770" s="69" t="s">
        <v>2379</v>
      </c>
      <c r="S1770" s="69"/>
      <c r="T1770" s="63" t="s">
        <v>171</v>
      </c>
      <c r="U1770" s="63" t="s">
        <v>13</v>
      </c>
      <c r="V1770" s="63"/>
      <c r="W1770" s="63"/>
      <c r="X1770" s="119">
        <v>196</v>
      </c>
      <c r="Y1770" s="119">
        <v>95</v>
      </c>
      <c r="Z1770" s="69"/>
      <c r="AA1770" s="180"/>
      <c r="AB1770" s="98"/>
      <c r="AC1770" s="69"/>
      <c r="AD1770" s="69" t="s">
        <v>419</v>
      </c>
      <c r="AE1770" s="63"/>
      <c r="AF1770" s="63"/>
      <c r="EA1770" s="10"/>
      <c r="EB1770" s="10"/>
      <c r="EC1770" s="10"/>
    </row>
    <row r="1771" spans="1:133" s="76" customFormat="1" ht="17" x14ac:dyDescent="0.2">
      <c r="A1771" s="100" t="str">
        <f>CONCATENATE(E1771," ",F1771)</f>
        <v>Mammut americanum</v>
      </c>
      <c r="B1771" s="69"/>
      <c r="C1771" s="63" t="s">
        <v>1715</v>
      </c>
      <c r="D1771" s="63" t="s">
        <v>2342</v>
      </c>
      <c r="E1771" s="106" t="s">
        <v>49</v>
      </c>
      <c r="F1771" s="106" t="s">
        <v>392</v>
      </c>
      <c r="G1771" s="69">
        <v>30967</v>
      </c>
      <c r="H1771" s="63">
        <v>793</v>
      </c>
      <c r="I1771" s="69" t="s">
        <v>249</v>
      </c>
      <c r="J1771" s="63" t="s">
        <v>241</v>
      </c>
      <c r="K1771" s="69" t="s">
        <v>175</v>
      </c>
      <c r="L1771" s="175" t="s">
        <v>395</v>
      </c>
      <c r="M1771" s="134">
        <v>30</v>
      </c>
      <c r="N1771" s="61">
        <v>29.62</v>
      </c>
      <c r="O1771" s="61">
        <v>-98.37</v>
      </c>
      <c r="P1771" s="99">
        <v>126.402078446346</v>
      </c>
      <c r="Q1771" s="69" t="s">
        <v>36</v>
      </c>
      <c r="R1771" s="69" t="s">
        <v>1380</v>
      </c>
      <c r="S1771" s="69"/>
      <c r="T1771" s="63"/>
      <c r="U1771" s="63" t="s">
        <v>13</v>
      </c>
      <c r="V1771" s="63"/>
      <c r="W1771" s="63"/>
      <c r="X1771" s="119">
        <v>158</v>
      </c>
      <c r="Y1771" s="119">
        <v>87</v>
      </c>
      <c r="Z1771" s="69"/>
      <c r="AA1771" s="180"/>
      <c r="AB1771" s="98"/>
      <c r="AC1771" s="69"/>
      <c r="AD1771" s="69" t="s">
        <v>459</v>
      </c>
      <c r="AE1771" s="63"/>
      <c r="AF1771" s="63"/>
      <c r="BK1771" s="10"/>
      <c r="BL1771" s="10"/>
      <c r="BM1771" s="10"/>
      <c r="BN1771" s="10"/>
      <c r="BO1771" s="10"/>
      <c r="BP1771" s="10"/>
      <c r="BQ1771" s="10"/>
      <c r="BR1771" s="10"/>
      <c r="BS1771" s="10"/>
      <c r="BT1771" s="10"/>
      <c r="BU1771" s="10"/>
      <c r="BV1771" s="10"/>
      <c r="BW1771" s="10"/>
      <c r="BX1771" s="10"/>
      <c r="BY1771" s="10"/>
      <c r="BZ1771" s="10"/>
      <c r="CA1771" s="10"/>
      <c r="CB1771" s="10"/>
      <c r="CC1771" s="10"/>
      <c r="CD1771" s="10"/>
      <c r="CE1771" s="10"/>
      <c r="CF1771" s="10"/>
      <c r="CG1771" s="10"/>
      <c r="CH1771" s="10"/>
      <c r="CI1771" s="10"/>
      <c r="CJ1771" s="10"/>
      <c r="CK1771" s="10"/>
      <c r="CL1771" s="10"/>
      <c r="CM1771" s="10"/>
      <c r="CN1771" s="10"/>
      <c r="CO1771" s="10"/>
      <c r="CP1771" s="10"/>
      <c r="CQ1771" s="10"/>
      <c r="CR1771" s="10"/>
      <c r="CS1771" s="10"/>
      <c r="CT1771" s="10"/>
      <c r="CU1771" s="10"/>
      <c r="CV1771" s="10"/>
      <c r="CW1771" s="10"/>
      <c r="CX1771" s="10"/>
      <c r="CY1771" s="10"/>
      <c r="CZ1771" s="10"/>
      <c r="DA1771" s="10"/>
      <c r="DB1771" s="10"/>
      <c r="DC1771" s="10"/>
      <c r="DD1771" s="10"/>
      <c r="DE1771" s="10"/>
      <c r="DF1771" s="10"/>
      <c r="DG1771" s="10"/>
      <c r="DH1771" s="10"/>
      <c r="DI1771" s="10"/>
      <c r="DJ1771" s="10"/>
      <c r="DK1771" s="10"/>
      <c r="DL1771" s="10"/>
      <c r="DM1771" s="10"/>
      <c r="DN1771" s="10"/>
      <c r="DO1771" s="10"/>
      <c r="DP1771" s="10"/>
      <c r="DQ1771" s="10"/>
      <c r="DR1771" s="10"/>
      <c r="DS1771" s="10"/>
      <c r="DT1771" s="10"/>
      <c r="DU1771" s="10"/>
      <c r="DV1771" s="10"/>
      <c r="DW1771" s="10"/>
      <c r="DX1771" s="10"/>
      <c r="DY1771" s="10"/>
      <c r="DZ1771" s="10"/>
      <c r="EA1771" s="84"/>
      <c r="EB1771" s="84"/>
      <c r="EC1771" s="84"/>
    </row>
    <row r="1772" spans="1:133" s="76" customFormat="1" ht="17" x14ac:dyDescent="0.2">
      <c r="A1772" s="100" t="str">
        <f>CONCATENATE(E1772," ",F1772)</f>
        <v>Mammut americanum</v>
      </c>
      <c r="B1772" s="69"/>
      <c r="C1772" s="63" t="s">
        <v>1715</v>
      </c>
      <c r="D1772" s="63" t="s">
        <v>2342</v>
      </c>
      <c r="E1772" s="106" t="s">
        <v>49</v>
      </c>
      <c r="F1772" s="106" t="s">
        <v>392</v>
      </c>
      <c r="G1772" s="69">
        <v>30967</v>
      </c>
      <c r="H1772" s="63">
        <v>338</v>
      </c>
      <c r="I1772" s="69" t="s">
        <v>249</v>
      </c>
      <c r="J1772" s="63" t="s">
        <v>241</v>
      </c>
      <c r="K1772" s="69" t="s">
        <v>175</v>
      </c>
      <c r="L1772" s="175" t="s">
        <v>395</v>
      </c>
      <c r="M1772" s="134">
        <v>30</v>
      </c>
      <c r="N1772" s="61">
        <v>29.62</v>
      </c>
      <c r="O1772" s="61">
        <v>-98.37</v>
      </c>
      <c r="P1772" s="99">
        <v>126.402078446346</v>
      </c>
      <c r="Q1772" s="69" t="s">
        <v>24</v>
      </c>
      <c r="R1772" s="69" t="s">
        <v>2379</v>
      </c>
      <c r="S1772" s="69"/>
      <c r="T1772" s="63" t="s">
        <v>171</v>
      </c>
      <c r="U1772" s="63" t="s">
        <v>13</v>
      </c>
      <c r="V1772" s="63"/>
      <c r="W1772" s="63"/>
      <c r="X1772" s="119">
        <v>166.9</v>
      </c>
      <c r="Y1772" s="119">
        <v>106.9</v>
      </c>
      <c r="Z1772" s="69"/>
      <c r="AA1772" s="180"/>
      <c r="AB1772" s="98"/>
      <c r="AC1772" s="69"/>
      <c r="AD1772" s="69"/>
      <c r="AE1772" s="63"/>
      <c r="AF1772" s="63"/>
      <c r="BK1772" s="10"/>
      <c r="BL1772" s="10"/>
      <c r="BM1772" s="10"/>
      <c r="BN1772" s="10"/>
      <c r="BO1772" s="10"/>
      <c r="BP1772" s="10"/>
      <c r="BQ1772" s="10"/>
      <c r="BR1772" s="10"/>
      <c r="BS1772" s="10"/>
      <c r="BT1772" s="10"/>
      <c r="BU1772" s="10"/>
      <c r="BV1772" s="10"/>
      <c r="BW1772" s="10"/>
      <c r="BX1772" s="10"/>
      <c r="BY1772" s="10"/>
      <c r="BZ1772" s="10"/>
      <c r="CA1772" s="10"/>
      <c r="CB1772" s="10"/>
      <c r="CC1772" s="10"/>
      <c r="CD1772" s="10"/>
      <c r="CE1772" s="10"/>
      <c r="CF1772" s="10"/>
      <c r="CG1772" s="10"/>
      <c r="CH1772" s="10"/>
      <c r="CI1772" s="10"/>
      <c r="CJ1772" s="10"/>
      <c r="CK1772" s="10"/>
      <c r="CL1772" s="10"/>
      <c r="CM1772" s="10"/>
      <c r="CN1772" s="10"/>
      <c r="CO1772" s="10"/>
      <c r="CP1772" s="10"/>
      <c r="CQ1772" s="10"/>
      <c r="CR1772" s="10"/>
      <c r="CS1772" s="10"/>
      <c r="CT1772" s="10"/>
      <c r="CU1772" s="10"/>
      <c r="CV1772" s="10"/>
      <c r="CW1772" s="10"/>
      <c r="CX1772" s="10"/>
      <c r="CY1772" s="10"/>
      <c r="CZ1772" s="10"/>
      <c r="DA1772" s="10"/>
      <c r="DB1772" s="10"/>
      <c r="DC1772" s="10"/>
      <c r="DD1772" s="10"/>
      <c r="DE1772" s="10"/>
      <c r="DF1772" s="10"/>
      <c r="DG1772" s="10"/>
      <c r="DH1772" s="10"/>
      <c r="DI1772" s="10"/>
      <c r="DJ1772" s="10"/>
      <c r="DK1772" s="10"/>
      <c r="DL1772" s="10"/>
      <c r="DM1772" s="10"/>
      <c r="DN1772" s="10"/>
      <c r="DO1772" s="10"/>
      <c r="DP1772" s="10"/>
      <c r="DQ1772" s="10"/>
      <c r="DR1772" s="10"/>
      <c r="DS1772" s="10"/>
      <c r="DT1772" s="10"/>
      <c r="DU1772" s="10"/>
      <c r="DV1772" s="10"/>
      <c r="DW1772" s="10"/>
      <c r="DX1772" s="10"/>
      <c r="DY1772" s="10"/>
      <c r="DZ1772" s="10"/>
      <c r="EA1772" s="10"/>
      <c r="EB1772" s="10"/>
      <c r="EC1772" s="10"/>
    </row>
    <row r="1773" spans="1:133" s="76" customFormat="1" ht="17" x14ac:dyDescent="0.2">
      <c r="A1773" s="100" t="str">
        <f>CONCATENATE(E1773," ",F1773)</f>
        <v>Mammut americanum</v>
      </c>
      <c r="B1773" s="69"/>
      <c r="C1773" s="63" t="s">
        <v>1715</v>
      </c>
      <c r="D1773" s="63" t="s">
        <v>2342</v>
      </c>
      <c r="E1773" s="106" t="s">
        <v>49</v>
      </c>
      <c r="F1773" s="106" t="s">
        <v>392</v>
      </c>
      <c r="G1773" s="69">
        <v>30967</v>
      </c>
      <c r="H1773" s="63">
        <v>591</v>
      </c>
      <c r="I1773" s="69" t="s">
        <v>249</v>
      </c>
      <c r="J1773" s="63" t="s">
        <v>241</v>
      </c>
      <c r="K1773" s="69" t="s">
        <v>175</v>
      </c>
      <c r="L1773" s="175" t="s">
        <v>395</v>
      </c>
      <c r="M1773" s="134">
        <v>30</v>
      </c>
      <c r="N1773" s="61">
        <v>29.62</v>
      </c>
      <c r="O1773" s="61">
        <v>-98.37</v>
      </c>
      <c r="P1773" s="99">
        <v>126.402078446346</v>
      </c>
      <c r="Q1773" s="69" t="s">
        <v>24</v>
      </c>
      <c r="R1773" s="69" t="s">
        <v>2379</v>
      </c>
      <c r="S1773" s="69"/>
      <c r="T1773" s="63" t="s">
        <v>171</v>
      </c>
      <c r="U1773" s="63" t="s">
        <v>13</v>
      </c>
      <c r="V1773" s="63"/>
      <c r="W1773" s="63"/>
      <c r="X1773" s="119">
        <v>200</v>
      </c>
      <c r="Y1773" s="119">
        <v>110</v>
      </c>
      <c r="Z1773" s="69"/>
      <c r="AA1773" s="180"/>
      <c r="AB1773" s="98"/>
      <c r="AC1773" s="69"/>
      <c r="AD1773" s="69" t="s">
        <v>198</v>
      </c>
      <c r="AE1773" s="63"/>
      <c r="AF1773" s="63"/>
      <c r="BK1773" s="10"/>
      <c r="BL1773" s="10"/>
      <c r="BM1773" s="10"/>
      <c r="BN1773" s="10"/>
      <c r="BO1773" s="10"/>
      <c r="BP1773" s="10"/>
      <c r="BQ1773" s="10"/>
      <c r="BR1773" s="10"/>
      <c r="BS1773" s="10"/>
      <c r="BT1773" s="10"/>
      <c r="BU1773" s="10"/>
      <c r="BV1773" s="10"/>
      <c r="BW1773" s="10"/>
      <c r="BX1773" s="10"/>
      <c r="BY1773" s="10"/>
      <c r="BZ1773" s="10"/>
      <c r="CA1773" s="10"/>
      <c r="CB1773" s="10"/>
      <c r="CC1773" s="10"/>
      <c r="CD1773" s="10"/>
      <c r="CE1773" s="10"/>
      <c r="CF1773" s="10"/>
      <c r="CG1773" s="10"/>
      <c r="CH1773" s="10"/>
      <c r="CI1773" s="10"/>
      <c r="CJ1773" s="10"/>
      <c r="CK1773" s="10"/>
      <c r="CL1773" s="10"/>
      <c r="CM1773" s="10"/>
      <c r="CN1773" s="10"/>
      <c r="CO1773" s="10"/>
      <c r="CP1773" s="10"/>
      <c r="CQ1773" s="10"/>
      <c r="CR1773" s="10"/>
      <c r="CS1773" s="10"/>
      <c r="CT1773" s="10"/>
      <c r="CU1773" s="10"/>
      <c r="CV1773" s="10"/>
      <c r="CW1773" s="10"/>
      <c r="CX1773" s="10"/>
      <c r="CY1773" s="10"/>
      <c r="CZ1773" s="10"/>
      <c r="DA1773" s="10"/>
      <c r="DB1773" s="10"/>
      <c r="DC1773" s="10"/>
      <c r="DD1773" s="10"/>
      <c r="DE1773" s="10"/>
      <c r="DF1773" s="10"/>
      <c r="DG1773" s="10"/>
      <c r="DH1773" s="10"/>
      <c r="DI1773" s="10"/>
      <c r="DJ1773" s="10"/>
      <c r="DK1773" s="10"/>
      <c r="DL1773" s="10"/>
      <c r="DM1773" s="10"/>
      <c r="DN1773" s="10"/>
      <c r="DO1773" s="10"/>
      <c r="DP1773" s="10"/>
      <c r="DQ1773" s="10"/>
      <c r="DR1773" s="10"/>
      <c r="DS1773" s="10"/>
      <c r="DT1773" s="10"/>
      <c r="DU1773" s="10"/>
      <c r="DV1773" s="10"/>
      <c r="DW1773" s="10"/>
      <c r="DX1773" s="10"/>
      <c r="DY1773" s="10"/>
      <c r="DZ1773" s="10"/>
      <c r="EA1773" s="10"/>
      <c r="EB1773" s="10"/>
      <c r="EC1773" s="10"/>
    </row>
    <row r="1774" spans="1:133" s="76" customFormat="1" ht="17" x14ac:dyDescent="0.2">
      <c r="A1774" s="100" t="str">
        <f>CONCATENATE(E1774," ",F1774)</f>
        <v>Mammut americanum</v>
      </c>
      <c r="B1774" s="69"/>
      <c r="C1774" s="63" t="s">
        <v>1715</v>
      </c>
      <c r="D1774" s="63" t="s">
        <v>2342</v>
      </c>
      <c r="E1774" s="106" t="s">
        <v>49</v>
      </c>
      <c r="F1774" s="106" t="s">
        <v>392</v>
      </c>
      <c r="G1774" s="69">
        <v>30967</v>
      </c>
      <c r="H1774" s="63">
        <v>728</v>
      </c>
      <c r="I1774" s="69" t="s">
        <v>249</v>
      </c>
      <c r="J1774" s="63" t="s">
        <v>241</v>
      </c>
      <c r="K1774" s="69" t="s">
        <v>175</v>
      </c>
      <c r="L1774" s="175" t="s">
        <v>395</v>
      </c>
      <c r="M1774" s="134">
        <v>30</v>
      </c>
      <c r="N1774" s="61">
        <v>29.62</v>
      </c>
      <c r="O1774" s="61">
        <v>-98.37</v>
      </c>
      <c r="P1774" s="99">
        <v>126.402078446346</v>
      </c>
      <c r="Q1774" s="69" t="s">
        <v>24</v>
      </c>
      <c r="R1774" s="69" t="s">
        <v>2379</v>
      </c>
      <c r="S1774" s="69"/>
      <c r="T1774" s="63" t="s">
        <v>171</v>
      </c>
      <c r="U1774" s="63" t="s">
        <v>13</v>
      </c>
      <c r="V1774" s="63"/>
      <c r="W1774" s="63"/>
      <c r="X1774" s="119">
        <v>190.9</v>
      </c>
      <c r="Y1774" s="119">
        <v>100</v>
      </c>
      <c r="Z1774" s="69"/>
      <c r="AA1774" s="180"/>
      <c r="AB1774" s="98"/>
      <c r="AC1774" s="69"/>
      <c r="AD1774" s="69" t="s">
        <v>264</v>
      </c>
      <c r="AE1774" s="63"/>
      <c r="AF1774" s="63"/>
      <c r="BK1774" s="10"/>
      <c r="BL1774" s="10"/>
      <c r="BM1774" s="10"/>
      <c r="BN1774" s="10"/>
      <c r="BO1774" s="10"/>
      <c r="BP1774" s="10"/>
      <c r="BQ1774" s="10"/>
      <c r="BR1774" s="10"/>
      <c r="BS1774" s="10"/>
      <c r="BT1774" s="10"/>
      <c r="BU1774" s="10"/>
      <c r="BV1774" s="10"/>
      <c r="BW1774" s="10"/>
      <c r="BX1774" s="10"/>
      <c r="BY1774" s="10"/>
      <c r="BZ1774" s="10"/>
      <c r="CA1774" s="10"/>
      <c r="CB1774" s="10"/>
      <c r="CC1774" s="10"/>
      <c r="CD1774" s="10"/>
      <c r="CE1774" s="10"/>
      <c r="CF1774" s="10"/>
      <c r="CG1774" s="10"/>
      <c r="CH1774" s="10"/>
      <c r="CI1774" s="10"/>
      <c r="CJ1774" s="10"/>
      <c r="CK1774" s="10"/>
      <c r="CL1774" s="10"/>
      <c r="CM1774" s="10"/>
      <c r="CN1774" s="10"/>
      <c r="CO1774" s="10"/>
      <c r="CP1774" s="10"/>
      <c r="CQ1774" s="10"/>
      <c r="CR1774" s="10"/>
      <c r="CS1774" s="10"/>
      <c r="CT1774" s="10"/>
      <c r="CU1774" s="10"/>
      <c r="CV1774" s="10"/>
      <c r="CW1774" s="10"/>
      <c r="CX1774" s="10"/>
      <c r="CY1774" s="10"/>
      <c r="CZ1774" s="10"/>
      <c r="DA1774" s="10"/>
      <c r="DB1774" s="10"/>
      <c r="DC1774" s="10"/>
      <c r="DD1774" s="10"/>
      <c r="DE1774" s="10"/>
      <c r="DF1774" s="10"/>
      <c r="DG1774" s="10"/>
      <c r="DH1774" s="10"/>
      <c r="DI1774" s="10"/>
      <c r="DJ1774" s="10"/>
      <c r="DK1774" s="10"/>
      <c r="DL1774" s="10"/>
      <c r="DM1774" s="10"/>
      <c r="DN1774" s="10"/>
      <c r="DO1774" s="10"/>
      <c r="DP1774" s="10"/>
      <c r="DQ1774" s="10"/>
      <c r="DR1774" s="10"/>
      <c r="DS1774" s="10"/>
      <c r="DT1774" s="10"/>
      <c r="DU1774" s="10"/>
      <c r="DV1774" s="10"/>
      <c r="DW1774" s="10"/>
      <c r="DX1774" s="10"/>
      <c r="DY1774" s="10"/>
      <c r="DZ1774" s="10"/>
      <c r="EA1774" s="10"/>
      <c r="EB1774" s="10"/>
      <c r="EC1774" s="10"/>
    </row>
    <row r="1775" spans="1:133" s="76" customFormat="1" ht="17" x14ac:dyDescent="0.2">
      <c r="A1775" s="100"/>
      <c r="B1775" s="238"/>
      <c r="C1775" s="8" t="s">
        <v>1715</v>
      </c>
      <c r="D1775" s="8" t="s">
        <v>2342</v>
      </c>
      <c r="E1775" s="2" t="s">
        <v>49</v>
      </c>
      <c r="F1775" s="2" t="s">
        <v>392</v>
      </c>
      <c r="G1775" s="238">
        <v>30968</v>
      </c>
      <c r="H1775" s="68">
        <v>50</v>
      </c>
      <c r="I1775" s="238" t="s">
        <v>249</v>
      </c>
      <c r="J1775" s="68" t="s">
        <v>241</v>
      </c>
      <c r="K1775" s="238" t="s">
        <v>175</v>
      </c>
      <c r="L1775" s="239"/>
      <c r="M1775" s="240"/>
      <c r="N1775" s="241"/>
      <c r="O1775" s="241"/>
      <c r="P1775" s="242"/>
      <c r="Q1775" s="238" t="s">
        <v>24</v>
      </c>
      <c r="R1775" s="238"/>
      <c r="S1775" s="238"/>
      <c r="T1775" s="68" t="s">
        <v>171</v>
      </c>
      <c r="U1775" s="245" t="s">
        <v>2843</v>
      </c>
      <c r="V1775" s="68"/>
      <c r="W1775" s="68"/>
      <c r="X1775" s="119">
        <v>185</v>
      </c>
      <c r="Y1775" s="119">
        <v>104</v>
      </c>
      <c r="Z1775" s="238"/>
      <c r="AA1775" s="180"/>
      <c r="AB1775" s="238"/>
      <c r="AC1775" s="238"/>
      <c r="AD1775" s="238"/>
      <c r="AE1775" s="63"/>
      <c r="AF1775" s="63"/>
      <c r="BK1775" s="10"/>
      <c r="BL1775" s="10"/>
      <c r="BM1775" s="10"/>
      <c r="BN1775" s="10"/>
      <c r="BO1775" s="10"/>
      <c r="BP1775" s="10"/>
      <c r="BQ1775" s="10"/>
      <c r="BR1775" s="10"/>
      <c r="BS1775" s="10"/>
      <c r="BT1775" s="10"/>
      <c r="BU1775" s="10"/>
      <c r="BV1775" s="10"/>
      <c r="BW1775" s="10"/>
      <c r="BX1775" s="10"/>
      <c r="BY1775" s="10"/>
      <c r="BZ1775" s="10"/>
      <c r="CA1775" s="10"/>
      <c r="CB1775" s="10"/>
      <c r="CC1775" s="10"/>
      <c r="CD1775" s="10"/>
      <c r="CE1775" s="10"/>
      <c r="CF1775" s="10"/>
      <c r="CG1775" s="10"/>
      <c r="CH1775" s="10"/>
      <c r="CI1775" s="10"/>
      <c r="CJ1775" s="10"/>
      <c r="CK1775" s="10"/>
      <c r="CL1775" s="10"/>
      <c r="CM1775" s="10"/>
      <c r="CN1775" s="10"/>
      <c r="CO1775" s="10"/>
      <c r="CP1775" s="10"/>
      <c r="CQ1775" s="10"/>
      <c r="CR1775" s="10"/>
      <c r="CS1775" s="10"/>
      <c r="CT1775" s="10"/>
      <c r="CU1775" s="10"/>
      <c r="CV1775" s="10"/>
      <c r="CW1775" s="10"/>
      <c r="CX1775" s="10"/>
      <c r="CY1775" s="10"/>
      <c r="CZ1775" s="10"/>
      <c r="DA1775" s="10"/>
      <c r="DB1775" s="10"/>
      <c r="DC1775" s="10"/>
      <c r="DD1775" s="10"/>
      <c r="DE1775" s="10"/>
      <c r="DF1775" s="10"/>
      <c r="DG1775" s="10"/>
      <c r="DH1775" s="10"/>
      <c r="DI1775" s="10"/>
      <c r="DJ1775" s="10"/>
      <c r="DK1775" s="10"/>
      <c r="DL1775" s="10"/>
      <c r="DM1775" s="10"/>
      <c r="DN1775" s="10"/>
      <c r="DO1775" s="10"/>
      <c r="DP1775" s="10"/>
      <c r="DQ1775" s="10"/>
      <c r="DR1775" s="10"/>
      <c r="DS1775" s="10"/>
      <c r="DT1775" s="10"/>
      <c r="DU1775" s="10"/>
      <c r="DV1775" s="10"/>
      <c r="DW1775" s="10"/>
      <c r="DX1775" s="10"/>
      <c r="DY1775" s="10"/>
      <c r="DZ1775" s="10"/>
    </row>
    <row r="1776" spans="1:133" s="76" customFormat="1" ht="34" x14ac:dyDescent="0.2">
      <c r="A1776" s="100" t="str">
        <f>CONCATENATE(E1776," ",F1776)</f>
        <v>Mammut americanum</v>
      </c>
      <c r="B1776" s="69" t="s">
        <v>1793</v>
      </c>
      <c r="C1776" s="63" t="s">
        <v>1715</v>
      </c>
      <c r="D1776" s="63" t="s">
        <v>2342</v>
      </c>
      <c r="E1776" s="106" t="s">
        <v>49</v>
      </c>
      <c r="F1776" s="106" t="s">
        <v>392</v>
      </c>
      <c r="G1776" s="69">
        <v>31141</v>
      </c>
      <c r="H1776" s="63">
        <v>66</v>
      </c>
      <c r="I1776" s="69" t="s">
        <v>240</v>
      </c>
      <c r="J1776" s="63" t="s">
        <v>241</v>
      </c>
      <c r="K1776" s="69" t="s">
        <v>175</v>
      </c>
      <c r="L1776" s="175"/>
      <c r="M1776" s="134"/>
      <c r="N1776" s="105"/>
      <c r="O1776" s="105"/>
      <c r="P1776" s="63"/>
      <c r="Q1776" s="69" t="s">
        <v>173</v>
      </c>
      <c r="R1776" s="63" t="s">
        <v>1629</v>
      </c>
      <c r="S1776" s="69" t="s">
        <v>2361</v>
      </c>
      <c r="T1776" s="63"/>
      <c r="U1776" s="63" t="s">
        <v>13</v>
      </c>
      <c r="V1776" s="63"/>
      <c r="W1776" s="63">
        <v>355</v>
      </c>
      <c r="X1776" s="119"/>
      <c r="Y1776" s="119"/>
      <c r="Z1776" s="69"/>
      <c r="AA1776" s="180"/>
      <c r="AB1776" s="98"/>
      <c r="AC1776" s="69"/>
      <c r="AD1776" s="69" t="s">
        <v>1191</v>
      </c>
      <c r="AE1776" s="63"/>
      <c r="AF1776" s="63"/>
    </row>
    <row r="1777" spans="1:133" s="76" customFormat="1" ht="34" x14ac:dyDescent="0.2">
      <c r="A1777" s="100" t="str">
        <f>CONCATENATE(E1777," ",F1777)</f>
        <v>Mammut americanum</v>
      </c>
      <c r="B1777" s="69"/>
      <c r="C1777" s="63" t="s">
        <v>1715</v>
      </c>
      <c r="D1777" s="63" t="s">
        <v>2342</v>
      </c>
      <c r="E1777" s="106" t="s">
        <v>49</v>
      </c>
      <c r="F1777" s="106" t="s">
        <v>392</v>
      </c>
      <c r="G1777" s="69">
        <v>40481</v>
      </c>
      <c r="H1777" s="63">
        <v>1</v>
      </c>
      <c r="I1777" s="69" t="s">
        <v>228</v>
      </c>
      <c r="J1777" s="63" t="s">
        <v>229</v>
      </c>
      <c r="K1777" s="69" t="s">
        <v>175</v>
      </c>
      <c r="L1777" s="175"/>
      <c r="M1777" s="134"/>
      <c r="N1777" s="105"/>
      <c r="O1777" s="105"/>
      <c r="P1777" s="63"/>
      <c r="Q1777" s="69" t="s">
        <v>170</v>
      </c>
      <c r="R1777" s="69" t="s">
        <v>1514</v>
      </c>
      <c r="S1777" s="69" t="s">
        <v>2362</v>
      </c>
      <c r="T1777" s="63"/>
      <c r="U1777" s="63" t="s">
        <v>13</v>
      </c>
      <c r="V1777" s="63"/>
      <c r="W1777" s="63">
        <v>455</v>
      </c>
      <c r="X1777" s="119"/>
      <c r="Y1777" s="119"/>
      <c r="Z1777" s="69"/>
      <c r="AA1777" s="180"/>
      <c r="AB1777" s="98"/>
      <c r="AC1777" s="69"/>
      <c r="AD1777" s="69" t="s">
        <v>417</v>
      </c>
      <c r="AE1777" s="63"/>
      <c r="AF1777" s="63"/>
    </row>
    <row r="1778" spans="1:133" s="76" customFormat="1" ht="17" x14ac:dyDescent="0.2">
      <c r="A1778" s="100" t="str">
        <f>CONCATENATE(E1778," ",F1778)</f>
        <v>Mammut americanum</v>
      </c>
      <c r="B1778" s="69"/>
      <c r="C1778" s="63" t="s">
        <v>1715</v>
      </c>
      <c r="D1778" s="63" t="s">
        <v>2342</v>
      </c>
      <c r="E1778" s="106" t="s">
        <v>49</v>
      </c>
      <c r="F1778" s="106" t="s">
        <v>392</v>
      </c>
      <c r="G1778" s="69">
        <v>43067</v>
      </c>
      <c r="H1778" s="63">
        <v>103</v>
      </c>
      <c r="I1778" s="69" t="s">
        <v>224</v>
      </c>
      <c r="J1778" s="63" t="s">
        <v>244</v>
      </c>
      <c r="K1778" s="69" t="s">
        <v>175</v>
      </c>
      <c r="L1778" s="175"/>
      <c r="M1778" s="134"/>
      <c r="N1778" s="105"/>
      <c r="O1778" s="105"/>
      <c r="P1778" s="63"/>
      <c r="Q1778" s="69" t="s">
        <v>394</v>
      </c>
      <c r="R1778" s="69" t="s">
        <v>1380</v>
      </c>
      <c r="S1778" s="69"/>
      <c r="T1778" s="63" t="s">
        <v>171</v>
      </c>
      <c r="U1778" s="63" t="s">
        <v>13</v>
      </c>
      <c r="V1778" s="63"/>
      <c r="W1778" s="63"/>
      <c r="X1778" s="119">
        <v>196</v>
      </c>
      <c r="Y1778" s="119">
        <v>95</v>
      </c>
      <c r="Z1778" s="69"/>
      <c r="AA1778" s="180"/>
      <c r="AB1778" s="98"/>
      <c r="AC1778" s="69"/>
      <c r="AD1778" s="69" t="s">
        <v>420</v>
      </c>
      <c r="AE1778" s="63"/>
      <c r="AF1778" s="63"/>
    </row>
    <row r="1779" spans="1:133" s="76" customFormat="1" ht="17" x14ac:dyDescent="0.2">
      <c r="A1779" s="100" t="str">
        <f>CONCATENATE(E1779," ",F1779)</f>
        <v>Mammut americanum</v>
      </c>
      <c r="B1779" s="69"/>
      <c r="C1779" s="63" t="s">
        <v>1715</v>
      </c>
      <c r="D1779" s="63" t="s">
        <v>2342</v>
      </c>
      <c r="E1779" s="106" t="s">
        <v>49</v>
      </c>
      <c r="F1779" s="106" t="s">
        <v>392</v>
      </c>
      <c r="G1779" s="69">
        <v>43067</v>
      </c>
      <c r="H1779" s="63">
        <v>104</v>
      </c>
      <c r="I1779" s="69" t="s">
        <v>224</v>
      </c>
      <c r="J1779" s="63" t="s">
        <v>244</v>
      </c>
      <c r="K1779" s="69" t="s">
        <v>175</v>
      </c>
      <c r="L1779" s="175"/>
      <c r="M1779" s="134"/>
      <c r="N1779" s="105"/>
      <c r="O1779" s="105"/>
      <c r="P1779" s="63"/>
      <c r="Q1779" s="69" t="s">
        <v>24</v>
      </c>
      <c r="R1779" s="69" t="s">
        <v>2379</v>
      </c>
      <c r="S1779" s="69"/>
      <c r="T1779" s="63" t="s">
        <v>171</v>
      </c>
      <c r="U1779" s="63" t="s">
        <v>13</v>
      </c>
      <c r="V1779" s="63"/>
      <c r="W1779" s="63"/>
      <c r="X1779" s="119">
        <v>214</v>
      </c>
      <c r="Y1779" s="119">
        <v>95</v>
      </c>
      <c r="Z1779" s="69"/>
      <c r="AA1779" s="180"/>
      <c r="AB1779" s="98"/>
      <c r="AC1779" s="69"/>
      <c r="AD1779" s="69" t="s">
        <v>44</v>
      </c>
      <c r="AE1779" s="63"/>
      <c r="AF1779" s="63"/>
    </row>
    <row r="1780" spans="1:133" s="76" customFormat="1" ht="17" x14ac:dyDescent="0.2">
      <c r="A1780" s="100" t="str">
        <f>CONCATENATE(E1780," ",F1780)</f>
        <v>Mammut americanum</v>
      </c>
      <c r="B1780" s="69"/>
      <c r="C1780" s="63" t="s">
        <v>1715</v>
      </c>
      <c r="D1780" s="63" t="s">
        <v>2342</v>
      </c>
      <c r="E1780" s="106" t="s">
        <v>49</v>
      </c>
      <c r="F1780" s="106" t="s">
        <v>392</v>
      </c>
      <c r="G1780" s="69" t="s">
        <v>416</v>
      </c>
      <c r="H1780" s="63" t="s">
        <v>54</v>
      </c>
      <c r="I1780" s="69" t="s">
        <v>404</v>
      </c>
      <c r="J1780" s="63" t="s">
        <v>397</v>
      </c>
      <c r="K1780" s="69" t="s">
        <v>175</v>
      </c>
      <c r="L1780" s="175"/>
      <c r="M1780" s="134"/>
      <c r="N1780" s="105"/>
      <c r="O1780" s="105"/>
      <c r="P1780" s="63"/>
      <c r="Q1780" s="69" t="s">
        <v>312</v>
      </c>
      <c r="R1780" s="69" t="s">
        <v>2392</v>
      </c>
      <c r="S1780" s="69" t="s">
        <v>2392</v>
      </c>
      <c r="T1780" s="63"/>
      <c r="U1780" s="63" t="s">
        <v>13</v>
      </c>
      <c r="V1780" s="63"/>
      <c r="W1780" s="63"/>
      <c r="X1780" s="119">
        <v>165.51</v>
      </c>
      <c r="Y1780" s="119">
        <v>87.8</v>
      </c>
      <c r="Z1780" s="69"/>
      <c r="AA1780" s="180"/>
      <c r="AB1780" s="98"/>
      <c r="AC1780" s="69"/>
      <c r="AD1780" s="69" t="s">
        <v>421</v>
      </c>
      <c r="AE1780" s="63"/>
      <c r="AF1780" s="63"/>
      <c r="BK1780" s="84"/>
      <c r="BL1780" s="84"/>
      <c r="BM1780" s="84"/>
      <c r="BN1780" s="84"/>
      <c r="BO1780" s="84"/>
      <c r="BP1780" s="84"/>
      <c r="BQ1780" s="84"/>
      <c r="BR1780" s="84"/>
      <c r="BS1780" s="84"/>
      <c r="BT1780" s="84"/>
      <c r="BU1780" s="84"/>
      <c r="BV1780" s="84"/>
      <c r="BW1780" s="84"/>
      <c r="BX1780" s="84"/>
      <c r="BY1780" s="84"/>
      <c r="BZ1780" s="84"/>
      <c r="CA1780" s="84"/>
      <c r="CB1780" s="84"/>
      <c r="CC1780" s="84"/>
      <c r="CD1780" s="84"/>
      <c r="CE1780" s="84"/>
      <c r="CF1780" s="84"/>
      <c r="CG1780" s="84"/>
      <c r="CH1780" s="84"/>
      <c r="CI1780" s="84"/>
      <c r="CJ1780" s="84"/>
      <c r="CK1780" s="84"/>
      <c r="CL1780" s="84"/>
      <c r="CM1780" s="84"/>
      <c r="CN1780" s="84"/>
      <c r="CO1780" s="84"/>
      <c r="CP1780" s="84"/>
      <c r="CQ1780" s="84"/>
      <c r="CR1780" s="84"/>
      <c r="CS1780" s="84"/>
      <c r="CT1780" s="84"/>
      <c r="CU1780" s="84"/>
      <c r="CV1780" s="84"/>
      <c r="CW1780" s="84"/>
      <c r="CX1780" s="10"/>
      <c r="CY1780" s="10"/>
      <c r="CZ1780" s="10"/>
      <c r="DA1780" s="10"/>
      <c r="DB1780" s="10"/>
      <c r="DC1780" s="10"/>
      <c r="DD1780" s="10"/>
      <c r="DE1780" s="10"/>
      <c r="DF1780" s="10"/>
      <c r="DG1780" s="10"/>
      <c r="DH1780" s="10"/>
      <c r="DI1780" s="10"/>
      <c r="DJ1780" s="10"/>
      <c r="DK1780" s="10"/>
      <c r="DL1780" s="10"/>
      <c r="DM1780" s="10"/>
      <c r="DN1780" s="10"/>
      <c r="DO1780" s="10"/>
      <c r="DP1780" s="10"/>
      <c r="DQ1780" s="10"/>
      <c r="DR1780" s="10"/>
      <c r="DS1780" s="10"/>
      <c r="DT1780" s="10"/>
      <c r="DU1780" s="10"/>
      <c r="DV1780" s="10"/>
      <c r="DW1780" s="10"/>
      <c r="DX1780" s="10"/>
      <c r="DY1780" s="10"/>
      <c r="DZ1780" s="10"/>
    </row>
    <row r="1781" spans="1:133" s="76" customFormat="1" ht="17" x14ac:dyDescent="0.2">
      <c r="A1781" s="100" t="str">
        <f>CONCATENATE(E1781," ",F1781)</f>
        <v>Mammut americanum</v>
      </c>
      <c r="B1781" s="69"/>
      <c r="C1781" s="63" t="s">
        <v>1715</v>
      </c>
      <c r="D1781" s="63" t="s">
        <v>2342</v>
      </c>
      <c r="E1781" s="106" t="s">
        <v>49</v>
      </c>
      <c r="F1781" s="106" t="s">
        <v>392</v>
      </c>
      <c r="G1781" s="69" t="s">
        <v>416</v>
      </c>
      <c r="H1781" s="63">
        <v>2166</v>
      </c>
      <c r="I1781" s="69" t="s">
        <v>404</v>
      </c>
      <c r="J1781" s="63" t="s">
        <v>397</v>
      </c>
      <c r="K1781" s="69" t="s">
        <v>175</v>
      </c>
      <c r="L1781" s="175"/>
      <c r="M1781" s="134"/>
      <c r="N1781" s="105"/>
      <c r="O1781" s="105"/>
      <c r="P1781" s="63"/>
      <c r="Q1781" s="69" t="s">
        <v>313</v>
      </c>
      <c r="R1781" s="69" t="s">
        <v>2390</v>
      </c>
      <c r="S1781" s="69"/>
      <c r="T1781" s="63"/>
      <c r="U1781" s="63" t="s">
        <v>13</v>
      </c>
      <c r="V1781" s="63"/>
      <c r="W1781" s="63"/>
      <c r="X1781" s="119">
        <v>113.31</v>
      </c>
      <c r="Y1781" s="119">
        <v>87.28</v>
      </c>
      <c r="Z1781" s="69"/>
      <c r="AA1781" s="180"/>
      <c r="AB1781" s="98"/>
      <c r="AC1781" s="69"/>
      <c r="AD1781" s="69" t="s">
        <v>422</v>
      </c>
      <c r="AE1781" s="63"/>
      <c r="AF1781" s="63"/>
      <c r="BK1781" s="84"/>
      <c r="BL1781" s="84"/>
      <c r="BM1781" s="84"/>
      <c r="BN1781" s="84"/>
      <c r="BO1781" s="84"/>
      <c r="BP1781" s="84"/>
      <c r="BQ1781" s="84"/>
      <c r="BR1781" s="84"/>
      <c r="BS1781" s="84"/>
      <c r="BT1781" s="84"/>
      <c r="BU1781" s="84"/>
      <c r="BV1781" s="84"/>
      <c r="BW1781" s="84"/>
      <c r="BX1781" s="84"/>
      <c r="BY1781" s="84"/>
      <c r="BZ1781" s="84"/>
      <c r="CA1781" s="84"/>
      <c r="CB1781" s="84"/>
      <c r="CC1781" s="84"/>
      <c r="CD1781" s="84"/>
      <c r="CE1781" s="84"/>
      <c r="CF1781" s="84"/>
      <c r="CG1781" s="84"/>
      <c r="CH1781" s="84"/>
      <c r="CI1781" s="84"/>
      <c r="CJ1781" s="84"/>
      <c r="CK1781" s="84"/>
      <c r="CL1781" s="84"/>
      <c r="CM1781" s="84"/>
      <c r="CN1781" s="84"/>
      <c r="CO1781" s="84"/>
      <c r="CP1781" s="84"/>
      <c r="CQ1781" s="84"/>
      <c r="CR1781" s="84"/>
      <c r="CS1781" s="84"/>
      <c r="CT1781" s="84"/>
      <c r="CU1781" s="84"/>
      <c r="CV1781" s="84"/>
      <c r="CW1781" s="84"/>
      <c r="CX1781" s="10"/>
      <c r="CY1781" s="10"/>
      <c r="CZ1781" s="10"/>
      <c r="DA1781" s="10"/>
      <c r="DB1781" s="10"/>
      <c r="DC1781" s="10"/>
      <c r="DD1781" s="10"/>
      <c r="DE1781" s="10"/>
      <c r="DF1781" s="10"/>
      <c r="DG1781" s="10"/>
      <c r="DH1781" s="10"/>
      <c r="DI1781" s="10"/>
      <c r="DJ1781" s="10"/>
      <c r="DK1781" s="10"/>
      <c r="DL1781" s="10"/>
      <c r="DM1781" s="10"/>
      <c r="DN1781" s="10"/>
      <c r="DO1781" s="10"/>
      <c r="DP1781" s="10"/>
      <c r="DQ1781" s="10"/>
      <c r="DR1781" s="10"/>
      <c r="DS1781" s="10"/>
      <c r="DT1781" s="10"/>
      <c r="DU1781" s="10"/>
      <c r="DV1781" s="10"/>
      <c r="DW1781" s="10"/>
      <c r="DX1781" s="10"/>
      <c r="DY1781" s="10"/>
      <c r="DZ1781" s="10"/>
    </row>
    <row r="1782" spans="1:133" s="76" customFormat="1" ht="34" x14ac:dyDescent="0.2">
      <c r="A1782" s="100" t="str">
        <f>CONCATENATE(E1782," ",F1782)</f>
        <v>Mammut sp.</v>
      </c>
      <c r="B1782" s="69"/>
      <c r="C1782" s="63" t="s">
        <v>1715</v>
      </c>
      <c r="D1782" s="63" t="s">
        <v>2342</v>
      </c>
      <c r="E1782" s="106" t="s">
        <v>49</v>
      </c>
      <c r="F1782" s="106" t="s">
        <v>15</v>
      </c>
      <c r="G1782" s="69">
        <v>30967</v>
      </c>
      <c r="H1782" s="63">
        <v>668</v>
      </c>
      <c r="I1782" s="69" t="s">
        <v>249</v>
      </c>
      <c r="J1782" s="63" t="s">
        <v>241</v>
      </c>
      <c r="K1782" s="69" t="s">
        <v>175</v>
      </c>
      <c r="L1782" s="175" t="s">
        <v>395</v>
      </c>
      <c r="M1782" s="134">
        <v>30</v>
      </c>
      <c r="N1782" s="61">
        <v>29.62</v>
      </c>
      <c r="O1782" s="61">
        <v>-98.37</v>
      </c>
      <c r="P1782" s="99">
        <v>126.402078446346</v>
      </c>
      <c r="Q1782" s="69" t="s">
        <v>173</v>
      </c>
      <c r="R1782" s="63" t="s">
        <v>1629</v>
      </c>
      <c r="S1782" s="69" t="s">
        <v>2361</v>
      </c>
      <c r="T1782" s="63"/>
      <c r="U1782" s="63" t="s">
        <v>13</v>
      </c>
      <c r="V1782" s="63"/>
      <c r="W1782" s="63">
        <v>455</v>
      </c>
      <c r="X1782" s="119"/>
      <c r="Y1782" s="119"/>
      <c r="Z1782" s="69"/>
      <c r="AA1782" s="180"/>
      <c r="AB1782" s="98"/>
      <c r="AC1782" s="69"/>
      <c r="AD1782" s="69" t="s">
        <v>254</v>
      </c>
      <c r="AE1782" s="63"/>
      <c r="AF1782" s="63"/>
      <c r="EA1782" s="10"/>
      <c r="EB1782" s="10"/>
      <c r="EC1782" s="10"/>
    </row>
    <row r="1783" spans="1:133" s="76" customFormat="1" ht="17" x14ac:dyDescent="0.2">
      <c r="A1783" s="100" t="str">
        <f>CONCATENATE(E1783," ",F1783)</f>
        <v>Mammuthus columbi</v>
      </c>
      <c r="B1783" s="69"/>
      <c r="C1783" s="63" t="s">
        <v>1715</v>
      </c>
      <c r="D1783" s="63" t="s">
        <v>2342</v>
      </c>
      <c r="E1783" s="106" t="s">
        <v>50</v>
      </c>
      <c r="F1783" s="106" t="s">
        <v>219</v>
      </c>
      <c r="G1783" s="69">
        <v>30924</v>
      </c>
      <c r="H1783" s="63" t="s">
        <v>450</v>
      </c>
      <c r="I1783" s="69" t="s">
        <v>221</v>
      </c>
      <c r="J1783" s="63" t="s">
        <v>220</v>
      </c>
      <c r="K1783" s="69" t="s">
        <v>175</v>
      </c>
      <c r="L1783" s="175" t="s">
        <v>395</v>
      </c>
      <c r="M1783" s="99"/>
      <c r="N1783" s="105"/>
      <c r="O1783" s="105"/>
      <c r="P1783" s="63"/>
      <c r="Q1783" s="69" t="s">
        <v>183</v>
      </c>
      <c r="R1783" s="69" t="s">
        <v>2378</v>
      </c>
      <c r="S1783" s="69"/>
      <c r="T1783" s="63"/>
      <c r="U1783" s="63" t="s">
        <v>13</v>
      </c>
      <c r="V1783" s="63"/>
      <c r="W1783" s="63"/>
      <c r="X1783" s="119">
        <v>168</v>
      </c>
      <c r="Y1783" s="119">
        <v>89</v>
      </c>
      <c r="Z1783" s="69"/>
      <c r="AA1783" s="180"/>
      <c r="AB1783" s="98"/>
      <c r="AC1783" s="69"/>
      <c r="AD1783" s="69" t="s">
        <v>451</v>
      </c>
      <c r="AE1783" s="63"/>
      <c r="AF1783" s="63"/>
      <c r="EA1783" s="10"/>
      <c r="EB1783" s="10"/>
      <c r="EC1783" s="10"/>
    </row>
    <row r="1784" spans="1:133" s="76" customFormat="1" ht="17" x14ac:dyDescent="0.2">
      <c r="A1784" s="100" t="str">
        <f>CONCATENATE(E1784," ",F1784)</f>
        <v>Mammuthus columbi</v>
      </c>
      <c r="B1784" s="69"/>
      <c r="C1784" s="63" t="s">
        <v>1715</v>
      </c>
      <c r="D1784" s="63" t="s">
        <v>2342</v>
      </c>
      <c r="E1784" s="106" t="s">
        <v>50</v>
      </c>
      <c r="F1784" s="106" t="s">
        <v>219</v>
      </c>
      <c r="G1784" s="69">
        <v>43067</v>
      </c>
      <c r="H1784" s="63">
        <v>106</v>
      </c>
      <c r="I1784" s="69" t="s">
        <v>224</v>
      </c>
      <c r="J1784" s="63" t="s">
        <v>244</v>
      </c>
      <c r="K1784" s="69" t="s">
        <v>175</v>
      </c>
      <c r="L1784" s="175"/>
      <c r="M1784" s="134"/>
      <c r="N1784" s="105"/>
      <c r="O1784" s="105"/>
      <c r="P1784" s="63"/>
      <c r="Q1784" s="69" t="s">
        <v>24</v>
      </c>
      <c r="R1784" s="69" t="s">
        <v>2379</v>
      </c>
      <c r="S1784" s="69"/>
      <c r="T1784" s="63" t="s">
        <v>171</v>
      </c>
      <c r="U1784" s="63" t="s">
        <v>13</v>
      </c>
      <c r="V1784" s="63"/>
      <c r="W1784" s="63"/>
      <c r="X1784" s="119">
        <v>220</v>
      </c>
      <c r="Y1784" s="119">
        <v>90</v>
      </c>
      <c r="Z1784" s="69"/>
      <c r="AA1784" s="180"/>
      <c r="AB1784" s="98"/>
      <c r="AC1784" s="69"/>
      <c r="AD1784" s="69" t="s">
        <v>44</v>
      </c>
      <c r="AE1784" s="63"/>
      <c r="AF1784" s="63"/>
    </row>
    <row r="1785" spans="1:133" s="76" customFormat="1" ht="17" x14ac:dyDescent="0.2">
      <c r="A1785" s="100" t="str">
        <f>CONCATENATE(E1785," ",F1785)</f>
        <v>Mammuthus sp.</v>
      </c>
      <c r="B1785" s="69"/>
      <c r="C1785" s="63" t="s">
        <v>1715</v>
      </c>
      <c r="D1785" s="63" t="s">
        <v>2342</v>
      </c>
      <c r="E1785" s="106" t="s">
        <v>50</v>
      </c>
      <c r="F1785" s="106" t="s">
        <v>15</v>
      </c>
      <c r="G1785" s="69">
        <v>870</v>
      </c>
      <c r="H1785" s="63">
        <v>2315</v>
      </c>
      <c r="I1785" s="69" t="s">
        <v>1974</v>
      </c>
      <c r="J1785" s="63"/>
      <c r="K1785" s="69" t="s">
        <v>175</v>
      </c>
      <c r="L1785" s="175"/>
      <c r="M1785" s="134"/>
      <c r="N1785" s="105"/>
      <c r="O1785" s="105"/>
      <c r="P1785" s="63"/>
      <c r="Q1785" s="69" t="s">
        <v>36</v>
      </c>
      <c r="R1785" s="69" t="s">
        <v>1380</v>
      </c>
      <c r="S1785" s="69"/>
      <c r="T1785" s="63"/>
      <c r="U1785" s="63" t="s">
        <v>13</v>
      </c>
      <c r="V1785" s="63"/>
      <c r="W1785" s="63"/>
      <c r="X1785" s="119">
        <v>101.73</v>
      </c>
      <c r="Y1785" s="119">
        <v>40.04</v>
      </c>
      <c r="Z1785" s="69"/>
      <c r="AA1785" s="180"/>
      <c r="AB1785" s="98"/>
      <c r="AC1785" s="69"/>
      <c r="AD1785" s="69" t="s">
        <v>51</v>
      </c>
      <c r="AE1785" s="63"/>
      <c r="AF1785" s="63"/>
      <c r="BK1785" s="84"/>
      <c r="BL1785" s="84"/>
      <c r="BM1785" s="84"/>
      <c r="BN1785" s="84"/>
      <c r="BO1785" s="84"/>
      <c r="BP1785" s="84"/>
      <c r="BQ1785" s="84"/>
      <c r="BR1785" s="84"/>
      <c r="BS1785" s="84"/>
      <c r="BT1785" s="84"/>
      <c r="BU1785" s="84"/>
      <c r="BV1785" s="84"/>
      <c r="BW1785" s="84"/>
      <c r="BX1785" s="84"/>
      <c r="BY1785" s="84"/>
      <c r="BZ1785" s="84"/>
      <c r="CA1785" s="84"/>
      <c r="CB1785" s="84"/>
      <c r="CC1785" s="84"/>
      <c r="CD1785" s="84"/>
      <c r="CE1785" s="84"/>
      <c r="CF1785" s="84"/>
      <c r="CG1785" s="84"/>
      <c r="CH1785" s="84"/>
      <c r="CI1785" s="84"/>
      <c r="CJ1785" s="84"/>
      <c r="CK1785" s="84"/>
      <c r="CL1785" s="84"/>
      <c r="CM1785" s="84"/>
      <c r="CN1785" s="84"/>
      <c r="CO1785" s="84"/>
      <c r="CP1785" s="84"/>
      <c r="CQ1785" s="84"/>
      <c r="CR1785" s="84"/>
      <c r="CS1785" s="84"/>
      <c r="CT1785" s="84"/>
      <c r="CU1785" s="84"/>
      <c r="CV1785" s="84"/>
      <c r="CW1785" s="84"/>
      <c r="CX1785" s="84"/>
      <c r="CY1785" s="84"/>
      <c r="CZ1785" s="84"/>
      <c r="DA1785" s="84"/>
      <c r="DB1785" s="84"/>
      <c r="DC1785" s="84"/>
      <c r="DD1785" s="84"/>
      <c r="DE1785" s="84"/>
      <c r="DF1785" s="84"/>
      <c r="DG1785" s="84"/>
      <c r="DH1785" s="84"/>
      <c r="DI1785" s="84"/>
      <c r="DJ1785" s="84"/>
      <c r="DK1785" s="84"/>
      <c r="DL1785" s="84"/>
      <c r="DM1785" s="84"/>
      <c r="DN1785" s="84"/>
      <c r="DO1785" s="84"/>
      <c r="DP1785" s="84"/>
      <c r="DQ1785" s="84"/>
      <c r="DR1785" s="84"/>
      <c r="DS1785" s="84"/>
      <c r="DT1785" s="84"/>
      <c r="DU1785" s="84"/>
      <c r="DV1785" s="84"/>
      <c r="DW1785" s="84"/>
      <c r="DX1785" s="84"/>
      <c r="DY1785" s="84"/>
      <c r="DZ1785" s="84"/>
      <c r="EA1785" s="10"/>
      <c r="EB1785" s="10"/>
      <c r="EC1785" s="10"/>
    </row>
    <row r="1786" spans="1:133" s="76" customFormat="1" ht="34" x14ac:dyDescent="0.2">
      <c r="A1786" s="100" t="str">
        <f>CONCATENATE(E1786," ",F1786)</f>
        <v>Mammuthus sp.</v>
      </c>
      <c r="B1786" s="69"/>
      <c r="C1786" s="63" t="s">
        <v>1715</v>
      </c>
      <c r="D1786" s="63" t="s">
        <v>2342</v>
      </c>
      <c r="E1786" s="106" t="s">
        <v>50</v>
      </c>
      <c r="F1786" s="106" t="s">
        <v>15</v>
      </c>
      <c r="G1786" s="69">
        <v>999</v>
      </c>
      <c r="H1786" s="63">
        <v>-999</v>
      </c>
      <c r="I1786" s="69">
        <v>-999</v>
      </c>
      <c r="J1786" s="63" t="s">
        <v>469</v>
      </c>
      <c r="K1786" s="69" t="s">
        <v>175</v>
      </c>
      <c r="L1786" s="175"/>
      <c r="M1786" s="134"/>
      <c r="N1786" s="105"/>
      <c r="O1786" s="105"/>
      <c r="P1786" s="63"/>
      <c r="Q1786" s="69" t="s">
        <v>170</v>
      </c>
      <c r="R1786" s="69" t="s">
        <v>1514</v>
      </c>
      <c r="S1786" s="69" t="s">
        <v>2362</v>
      </c>
      <c r="T1786" s="63"/>
      <c r="U1786" s="63" t="s">
        <v>13</v>
      </c>
      <c r="V1786" s="63"/>
      <c r="W1786" s="63">
        <v>360</v>
      </c>
      <c r="X1786" s="119"/>
      <c r="Y1786" s="119"/>
      <c r="Z1786" s="69"/>
      <c r="AA1786" s="180"/>
      <c r="AB1786" s="98"/>
      <c r="AC1786" s="69"/>
      <c r="AD1786" s="69" t="s">
        <v>199</v>
      </c>
      <c r="AE1786" s="63"/>
      <c r="AF1786" s="63"/>
      <c r="BK1786" s="10"/>
      <c r="BL1786" s="10"/>
      <c r="BM1786" s="10"/>
      <c r="BN1786" s="10"/>
      <c r="BO1786" s="10"/>
      <c r="BP1786" s="10"/>
      <c r="BQ1786" s="10"/>
      <c r="BR1786" s="10"/>
      <c r="BS1786" s="10"/>
      <c r="BT1786" s="10"/>
      <c r="BU1786" s="10"/>
      <c r="BV1786" s="10"/>
      <c r="BW1786" s="10"/>
      <c r="BX1786" s="10"/>
      <c r="BY1786" s="10"/>
      <c r="BZ1786" s="10"/>
      <c r="CA1786" s="10"/>
      <c r="CB1786" s="10"/>
      <c r="CC1786" s="10"/>
      <c r="CD1786" s="10"/>
      <c r="CE1786" s="10"/>
      <c r="CF1786" s="10"/>
      <c r="CG1786" s="10"/>
      <c r="CH1786" s="10"/>
      <c r="CI1786" s="10"/>
      <c r="CJ1786" s="10"/>
      <c r="CK1786" s="10"/>
      <c r="CL1786" s="10"/>
      <c r="CM1786" s="10"/>
      <c r="CN1786" s="10"/>
      <c r="CO1786" s="10"/>
      <c r="CP1786" s="10"/>
      <c r="CQ1786" s="10"/>
      <c r="CR1786" s="10"/>
      <c r="CS1786" s="10"/>
      <c r="CT1786" s="10"/>
      <c r="CU1786" s="10"/>
      <c r="CV1786" s="10"/>
      <c r="CW1786" s="10"/>
      <c r="CX1786" s="10"/>
      <c r="CY1786" s="10"/>
      <c r="CZ1786" s="10"/>
      <c r="DA1786" s="10"/>
      <c r="DB1786" s="10"/>
      <c r="DC1786" s="10"/>
      <c r="DD1786" s="10"/>
      <c r="DE1786" s="10"/>
      <c r="DF1786" s="10"/>
      <c r="DG1786" s="10"/>
      <c r="DH1786" s="10"/>
      <c r="DI1786" s="10"/>
      <c r="DJ1786" s="10"/>
      <c r="DK1786" s="10"/>
      <c r="DL1786" s="10"/>
      <c r="DM1786" s="10"/>
      <c r="DN1786" s="10"/>
      <c r="DO1786" s="10"/>
      <c r="DP1786" s="10"/>
      <c r="DQ1786" s="10"/>
      <c r="DR1786" s="10"/>
      <c r="DS1786" s="10"/>
      <c r="DT1786" s="10"/>
      <c r="DU1786" s="10"/>
      <c r="DV1786" s="10"/>
      <c r="DW1786" s="10"/>
      <c r="DX1786" s="10"/>
      <c r="DY1786" s="10"/>
      <c r="DZ1786" s="10"/>
      <c r="EA1786" s="10"/>
      <c r="EB1786" s="10"/>
      <c r="EC1786" s="10"/>
    </row>
    <row r="1787" spans="1:133" s="76" customFormat="1" ht="17" x14ac:dyDescent="0.2">
      <c r="A1787" s="100" t="str">
        <f>CONCATENATE(E1787," ",F1787)</f>
        <v>Mammuthus sp.</v>
      </c>
      <c r="B1787" s="69"/>
      <c r="C1787" s="63" t="s">
        <v>1715</v>
      </c>
      <c r="D1787" s="63" t="s">
        <v>2342</v>
      </c>
      <c r="E1787" s="106" t="s">
        <v>50</v>
      </c>
      <c r="F1787" s="106" t="s">
        <v>15</v>
      </c>
      <c r="G1787" s="69">
        <v>999</v>
      </c>
      <c r="H1787" s="63">
        <v>-999</v>
      </c>
      <c r="I1787" s="69">
        <v>-999</v>
      </c>
      <c r="J1787" s="63">
        <v>-999</v>
      </c>
      <c r="K1787" s="69" t="s">
        <v>175</v>
      </c>
      <c r="L1787" s="175"/>
      <c r="M1787" s="134"/>
      <c r="N1787" s="105"/>
      <c r="O1787" s="105"/>
      <c r="P1787" s="63"/>
      <c r="Q1787" s="69" t="s">
        <v>149</v>
      </c>
      <c r="R1787" s="69" t="s">
        <v>2364</v>
      </c>
      <c r="S1787" s="69"/>
      <c r="T1787" s="63" t="s">
        <v>166</v>
      </c>
      <c r="U1787" s="63" t="s">
        <v>13</v>
      </c>
      <c r="V1787" s="63"/>
      <c r="W1787" s="63"/>
      <c r="X1787" s="119">
        <v>220</v>
      </c>
      <c r="Y1787" s="119">
        <v>97</v>
      </c>
      <c r="Z1787" s="69"/>
      <c r="AA1787" s="180"/>
      <c r="AB1787" s="98"/>
      <c r="AC1787" s="69"/>
      <c r="AD1787" s="69" t="s">
        <v>222</v>
      </c>
      <c r="AE1787" s="63"/>
      <c r="AF1787" s="63"/>
      <c r="BK1787" s="10"/>
      <c r="BL1787" s="10"/>
      <c r="BM1787" s="10"/>
      <c r="BN1787" s="10"/>
      <c r="BO1787" s="10"/>
      <c r="BP1787" s="10"/>
      <c r="BQ1787" s="10"/>
      <c r="BR1787" s="10"/>
      <c r="BS1787" s="10"/>
      <c r="BT1787" s="10"/>
      <c r="BU1787" s="10"/>
      <c r="BV1787" s="10"/>
      <c r="BW1787" s="10"/>
      <c r="BX1787" s="10"/>
      <c r="BY1787" s="10"/>
      <c r="BZ1787" s="10"/>
      <c r="CA1787" s="10"/>
      <c r="CB1787" s="10"/>
      <c r="CC1787" s="10"/>
      <c r="CD1787" s="10"/>
      <c r="CE1787" s="10"/>
      <c r="CF1787" s="10"/>
      <c r="CG1787" s="10"/>
      <c r="CH1787" s="10"/>
      <c r="CI1787" s="10"/>
      <c r="CJ1787" s="10"/>
      <c r="CK1787" s="10"/>
      <c r="CL1787" s="10"/>
      <c r="CM1787" s="10"/>
      <c r="CN1787" s="10"/>
      <c r="CO1787" s="10"/>
      <c r="CP1787" s="10"/>
      <c r="CQ1787" s="10"/>
      <c r="CR1787" s="10"/>
      <c r="CS1787" s="10"/>
      <c r="CT1787" s="10"/>
      <c r="CU1787" s="10"/>
      <c r="CV1787" s="10"/>
      <c r="CW1787" s="10"/>
      <c r="CX1787" s="10"/>
      <c r="CY1787" s="10"/>
      <c r="CZ1787" s="10"/>
      <c r="DA1787" s="10"/>
      <c r="DB1787" s="10"/>
      <c r="DC1787" s="10"/>
      <c r="DD1787" s="10"/>
      <c r="DE1787" s="10"/>
      <c r="DF1787" s="10"/>
      <c r="DG1787" s="10"/>
      <c r="DH1787" s="10"/>
      <c r="DI1787" s="10"/>
      <c r="DJ1787" s="10"/>
      <c r="DK1787" s="10"/>
      <c r="DL1787" s="10"/>
      <c r="DM1787" s="10"/>
      <c r="DN1787" s="10"/>
      <c r="DO1787" s="10"/>
      <c r="DP1787" s="10"/>
      <c r="DQ1787" s="10"/>
      <c r="DR1787" s="10"/>
      <c r="DS1787" s="10"/>
      <c r="DT1787" s="10"/>
      <c r="DU1787" s="10"/>
      <c r="DV1787" s="10"/>
      <c r="DW1787" s="10"/>
      <c r="DX1787" s="10"/>
      <c r="DY1787" s="10"/>
      <c r="DZ1787" s="10"/>
      <c r="EA1787" s="10"/>
      <c r="EB1787" s="10"/>
      <c r="EC1787" s="10"/>
    </row>
    <row r="1788" spans="1:133" s="76" customFormat="1" ht="17" x14ac:dyDescent="0.2">
      <c r="A1788" s="100" t="str">
        <f>CONCATENATE(E1788," ",F1788)</f>
        <v>Mammuthus sp.</v>
      </c>
      <c r="B1788" s="69"/>
      <c r="C1788" s="63" t="s">
        <v>1715</v>
      </c>
      <c r="D1788" s="63" t="s">
        <v>2342</v>
      </c>
      <c r="E1788" s="106" t="s">
        <v>50</v>
      </c>
      <c r="F1788" s="106" t="s">
        <v>15</v>
      </c>
      <c r="G1788" s="69">
        <v>999</v>
      </c>
      <c r="H1788" s="63">
        <v>-999</v>
      </c>
      <c r="I1788" s="69">
        <v>-999</v>
      </c>
      <c r="J1788" s="63">
        <v>-999</v>
      </c>
      <c r="K1788" s="69" t="s">
        <v>175</v>
      </c>
      <c r="L1788" s="175"/>
      <c r="M1788" s="134"/>
      <c r="N1788" s="105"/>
      <c r="O1788" s="105"/>
      <c r="P1788" s="63"/>
      <c r="Q1788" s="69" t="s">
        <v>149</v>
      </c>
      <c r="R1788" s="69" t="s">
        <v>2364</v>
      </c>
      <c r="S1788" s="69"/>
      <c r="T1788" s="63" t="s">
        <v>171</v>
      </c>
      <c r="U1788" s="63" t="s">
        <v>13</v>
      </c>
      <c r="V1788" s="63"/>
      <c r="W1788" s="63"/>
      <c r="X1788" s="119">
        <v>245</v>
      </c>
      <c r="Y1788" s="119">
        <v>100</v>
      </c>
      <c r="Z1788" s="69"/>
      <c r="AA1788" s="180"/>
      <c r="AB1788" s="98"/>
      <c r="AC1788" s="69"/>
      <c r="AD1788" s="69" t="s">
        <v>223</v>
      </c>
      <c r="AE1788" s="63"/>
      <c r="AF1788" s="63"/>
      <c r="BK1788" s="10"/>
      <c r="BL1788" s="10"/>
      <c r="BM1788" s="10"/>
      <c r="BN1788" s="10"/>
      <c r="BO1788" s="10"/>
      <c r="BP1788" s="10"/>
      <c r="BQ1788" s="10"/>
      <c r="BR1788" s="10"/>
      <c r="BS1788" s="10"/>
      <c r="BT1788" s="10"/>
      <c r="BU1788" s="10"/>
      <c r="BV1788" s="10"/>
      <c r="BW1788" s="10"/>
      <c r="BX1788" s="10"/>
      <c r="BY1788" s="10"/>
      <c r="BZ1788" s="10"/>
      <c r="CA1788" s="10"/>
      <c r="CB1788" s="10"/>
      <c r="CC1788" s="10"/>
      <c r="CD1788" s="10"/>
      <c r="CE1788" s="10"/>
      <c r="CF1788" s="10"/>
      <c r="CG1788" s="10"/>
      <c r="CH1788" s="10"/>
      <c r="CI1788" s="10"/>
      <c r="CJ1788" s="10"/>
      <c r="CK1788" s="10"/>
      <c r="CL1788" s="10"/>
      <c r="CM1788" s="10"/>
      <c r="CN1788" s="10"/>
      <c r="CO1788" s="10"/>
      <c r="CP1788" s="10"/>
      <c r="CQ1788" s="10"/>
      <c r="CR1788" s="10"/>
      <c r="CS1788" s="10"/>
      <c r="CT1788" s="10"/>
      <c r="CU1788" s="10"/>
      <c r="CV1788" s="10"/>
      <c r="CW1788" s="10"/>
      <c r="CX1788" s="10"/>
      <c r="CY1788" s="10"/>
      <c r="CZ1788" s="10"/>
      <c r="DA1788" s="10"/>
      <c r="DB1788" s="10"/>
      <c r="DC1788" s="10"/>
      <c r="DD1788" s="10"/>
      <c r="DE1788" s="10"/>
      <c r="DF1788" s="10"/>
      <c r="DG1788" s="10"/>
      <c r="DH1788" s="10"/>
      <c r="DI1788" s="10"/>
      <c r="DJ1788" s="10"/>
      <c r="DK1788" s="10"/>
      <c r="DL1788" s="10"/>
      <c r="DM1788" s="10"/>
      <c r="DN1788" s="10"/>
      <c r="DO1788" s="10"/>
      <c r="DP1788" s="10"/>
      <c r="DQ1788" s="10"/>
      <c r="DR1788" s="10"/>
      <c r="DS1788" s="10"/>
      <c r="DT1788" s="10"/>
      <c r="DU1788" s="10"/>
      <c r="DV1788" s="10"/>
      <c r="DW1788" s="10"/>
      <c r="DX1788" s="10"/>
      <c r="DY1788" s="10"/>
      <c r="DZ1788" s="10"/>
      <c r="EA1788" s="10"/>
      <c r="EB1788" s="10"/>
      <c r="EC1788" s="10"/>
    </row>
    <row r="1789" spans="1:133" s="76" customFormat="1" ht="17" x14ac:dyDescent="0.2">
      <c r="A1789" s="100" t="str">
        <f>CONCATENATE(E1789," ",F1789)</f>
        <v>Mammuthus sp.</v>
      </c>
      <c r="B1789" s="69"/>
      <c r="C1789" s="63" t="s">
        <v>1715</v>
      </c>
      <c r="D1789" s="63" t="s">
        <v>2342</v>
      </c>
      <c r="E1789" s="106" t="s">
        <v>50</v>
      </c>
      <c r="F1789" s="106" t="s">
        <v>15</v>
      </c>
      <c r="G1789" s="69">
        <v>999</v>
      </c>
      <c r="H1789" s="63">
        <v>-999</v>
      </c>
      <c r="I1789" s="69">
        <v>-999</v>
      </c>
      <c r="J1789" s="63">
        <v>-999</v>
      </c>
      <c r="K1789" s="69" t="s">
        <v>175</v>
      </c>
      <c r="L1789" s="175"/>
      <c r="M1789" s="134"/>
      <c r="N1789" s="105"/>
      <c r="O1789" s="105"/>
      <c r="P1789" s="63"/>
      <c r="Q1789" s="69" t="s">
        <v>149</v>
      </c>
      <c r="R1789" s="69" t="s">
        <v>2364</v>
      </c>
      <c r="S1789" s="69"/>
      <c r="T1789" s="63" t="s">
        <v>166</v>
      </c>
      <c r="U1789" s="63" t="s">
        <v>13</v>
      </c>
      <c r="V1789" s="63"/>
      <c r="W1789" s="63"/>
      <c r="X1789" s="119">
        <v>259</v>
      </c>
      <c r="Y1789" s="119">
        <v>102</v>
      </c>
      <c r="Z1789" s="69"/>
      <c r="AA1789" s="180"/>
      <c r="AB1789" s="98"/>
      <c r="AC1789" s="69"/>
      <c r="AD1789" s="69" t="s">
        <v>223</v>
      </c>
      <c r="AE1789" s="63"/>
      <c r="AF1789" s="63"/>
      <c r="EA1789" s="10"/>
      <c r="EB1789" s="10"/>
      <c r="EC1789" s="10"/>
    </row>
    <row r="1790" spans="1:133" s="76" customFormat="1" ht="34" x14ac:dyDescent="0.2">
      <c r="A1790" s="100" t="str">
        <f>CONCATENATE(E1790," ",F1790)</f>
        <v>Mammuthus sp.</v>
      </c>
      <c r="B1790" s="69"/>
      <c r="C1790" s="63" t="s">
        <v>1715</v>
      </c>
      <c r="D1790" s="63" t="s">
        <v>2342</v>
      </c>
      <c r="E1790" s="106" t="s">
        <v>50</v>
      </c>
      <c r="F1790" s="106" t="s">
        <v>15</v>
      </c>
      <c r="G1790" s="69">
        <v>30901</v>
      </c>
      <c r="H1790" s="63">
        <v>5</v>
      </c>
      <c r="I1790" s="69" t="s">
        <v>225</v>
      </c>
      <c r="J1790" s="63" t="s">
        <v>226</v>
      </c>
      <c r="K1790" s="69" t="s">
        <v>175</v>
      </c>
      <c r="L1790" s="175" t="s">
        <v>395</v>
      </c>
      <c r="M1790" s="99"/>
      <c r="N1790" s="105"/>
      <c r="O1790" s="105"/>
      <c r="P1790" s="63"/>
      <c r="Q1790" s="69" t="s">
        <v>170</v>
      </c>
      <c r="R1790" s="69" t="s">
        <v>1514</v>
      </c>
      <c r="S1790" s="69" t="s">
        <v>2362</v>
      </c>
      <c r="T1790" s="63"/>
      <c r="U1790" s="63" t="s">
        <v>13</v>
      </c>
      <c r="V1790" s="63"/>
      <c r="W1790" s="63">
        <v>375</v>
      </c>
      <c r="X1790" s="119"/>
      <c r="Y1790" s="119"/>
      <c r="Z1790" s="69"/>
      <c r="AA1790" s="180"/>
      <c r="AB1790" s="98"/>
      <c r="AC1790" s="69"/>
      <c r="AD1790" s="69"/>
      <c r="AE1790" s="63"/>
      <c r="AF1790" s="63"/>
      <c r="EA1790" s="10"/>
      <c r="EB1790" s="10"/>
      <c r="EC1790" s="10"/>
    </row>
    <row r="1791" spans="1:133" s="76" customFormat="1" ht="17" x14ac:dyDescent="0.2">
      <c r="A1791" s="100" t="str">
        <f>CONCATENATE(E1791," ",F1791)</f>
        <v>Mammuthus sp.</v>
      </c>
      <c r="B1791" s="69" t="s">
        <v>1897</v>
      </c>
      <c r="C1791" s="63" t="s">
        <v>1715</v>
      </c>
      <c r="D1791" s="63" t="s">
        <v>2342</v>
      </c>
      <c r="E1791" s="106" t="s">
        <v>50</v>
      </c>
      <c r="F1791" s="106" t="s">
        <v>15</v>
      </c>
      <c r="G1791" s="69">
        <v>30927</v>
      </c>
      <c r="H1791" s="69">
        <v>45</v>
      </c>
      <c r="I1791" s="63" t="s">
        <v>1902</v>
      </c>
      <c r="J1791" s="63"/>
      <c r="K1791" s="69" t="s">
        <v>175</v>
      </c>
      <c r="L1791" s="175"/>
      <c r="M1791" s="134"/>
      <c r="N1791" s="105"/>
      <c r="O1791" s="105"/>
      <c r="P1791" s="63"/>
      <c r="Q1791" s="69" t="s">
        <v>1514</v>
      </c>
      <c r="R1791" s="63" t="s">
        <v>1514</v>
      </c>
      <c r="S1791" s="69" t="s">
        <v>2403</v>
      </c>
      <c r="T1791" s="63"/>
      <c r="U1791" s="63" t="s">
        <v>13</v>
      </c>
      <c r="V1791" s="63">
        <v>172</v>
      </c>
      <c r="W1791" s="63"/>
      <c r="X1791" s="119"/>
      <c r="Y1791" s="119"/>
      <c r="Z1791" s="69"/>
      <c r="AA1791" s="180"/>
      <c r="AB1791" s="98"/>
      <c r="AC1791" s="69"/>
      <c r="AD1791" s="69"/>
      <c r="AE1791" s="63"/>
      <c r="AF1791" s="63"/>
      <c r="EA1791" s="10"/>
      <c r="EB1791" s="10"/>
      <c r="EC1791" s="10"/>
    </row>
    <row r="1792" spans="1:133" s="76" customFormat="1" ht="17" x14ac:dyDescent="0.2">
      <c r="A1792" s="100" t="str">
        <f>CONCATENATE(E1792," ",F1792)</f>
        <v>Mammuthus sp.</v>
      </c>
      <c r="B1792" s="69"/>
      <c r="C1792" s="63" t="s">
        <v>1715</v>
      </c>
      <c r="D1792" s="63" t="s">
        <v>2342</v>
      </c>
      <c r="E1792" s="106" t="s">
        <v>50</v>
      </c>
      <c r="F1792" s="106" t="s">
        <v>15</v>
      </c>
      <c r="G1792" s="69">
        <v>30967</v>
      </c>
      <c r="H1792" s="63">
        <v>33</v>
      </c>
      <c r="I1792" s="69" t="s">
        <v>249</v>
      </c>
      <c r="J1792" s="63" t="s">
        <v>241</v>
      </c>
      <c r="K1792" s="69" t="s">
        <v>175</v>
      </c>
      <c r="L1792" s="175" t="s">
        <v>395</v>
      </c>
      <c r="M1792" s="134">
        <v>30</v>
      </c>
      <c r="N1792" s="61">
        <v>29.62</v>
      </c>
      <c r="O1792" s="61">
        <v>-98.37</v>
      </c>
      <c r="P1792" s="99">
        <v>126.402078446346</v>
      </c>
      <c r="Q1792" s="69" t="s">
        <v>1726</v>
      </c>
      <c r="R1792" s="63" t="s">
        <v>1514</v>
      </c>
      <c r="S1792" s="69"/>
      <c r="T1792" s="63"/>
      <c r="U1792" s="63" t="s">
        <v>13</v>
      </c>
      <c r="V1792" s="63">
        <v>130</v>
      </c>
      <c r="W1792" s="63">
        <v>385</v>
      </c>
      <c r="X1792" s="119">
        <v>202</v>
      </c>
      <c r="Y1792" s="119">
        <v>203</v>
      </c>
      <c r="Z1792" s="69"/>
      <c r="AA1792" s="180"/>
      <c r="AB1792" s="98"/>
      <c r="AC1792" s="69"/>
      <c r="AD1792" s="69" t="s">
        <v>254</v>
      </c>
      <c r="AE1792" s="63"/>
      <c r="AF1792" s="63"/>
      <c r="EA1792" s="10"/>
      <c r="EB1792" s="10"/>
      <c r="EC1792" s="10"/>
    </row>
    <row r="1793" spans="1:133" s="76" customFormat="1" ht="34" x14ac:dyDescent="0.2">
      <c r="A1793" s="100" t="str">
        <f>CONCATENATE(E1793," ",F1793)</f>
        <v>Mammuthus sp.</v>
      </c>
      <c r="B1793" s="69"/>
      <c r="C1793" s="63" t="s">
        <v>1715</v>
      </c>
      <c r="D1793" s="63" t="s">
        <v>2342</v>
      </c>
      <c r="E1793" s="106" t="s">
        <v>50</v>
      </c>
      <c r="F1793" s="106" t="s">
        <v>15</v>
      </c>
      <c r="G1793" s="69">
        <v>31055</v>
      </c>
      <c r="H1793" s="63">
        <v>4</v>
      </c>
      <c r="I1793" s="69" t="s">
        <v>239</v>
      </c>
      <c r="J1793" s="63" t="s">
        <v>389</v>
      </c>
      <c r="K1793" s="69" t="s">
        <v>175</v>
      </c>
      <c r="L1793" s="175"/>
      <c r="M1793" s="134"/>
      <c r="N1793" s="105"/>
      <c r="O1793" s="105"/>
      <c r="P1793" s="63"/>
      <c r="Q1793" s="69" t="s">
        <v>173</v>
      </c>
      <c r="R1793" s="63" t="s">
        <v>1629</v>
      </c>
      <c r="S1793" s="69" t="s">
        <v>2361</v>
      </c>
      <c r="T1793" s="63"/>
      <c r="U1793" s="63" t="s">
        <v>13</v>
      </c>
      <c r="V1793" s="63">
        <v>150</v>
      </c>
      <c r="W1793" s="63">
        <v>415</v>
      </c>
      <c r="X1793" s="119"/>
      <c r="Y1793" s="119"/>
      <c r="Z1793" s="69"/>
      <c r="AA1793" s="180"/>
      <c r="AB1793" s="98"/>
      <c r="AC1793" s="69"/>
      <c r="AD1793" s="69"/>
      <c r="AE1793" s="63"/>
      <c r="AF1793" s="63"/>
    </row>
    <row r="1794" spans="1:133" s="76" customFormat="1" ht="17" x14ac:dyDescent="0.2">
      <c r="A1794" s="100" t="str">
        <f>CONCATENATE(E1794," ",F1794)</f>
        <v>Mammuthus sp.</v>
      </c>
      <c r="B1794" s="69" t="s">
        <v>1897</v>
      </c>
      <c r="C1794" s="63" t="s">
        <v>1715</v>
      </c>
      <c r="D1794" s="63" t="s">
        <v>2342</v>
      </c>
      <c r="E1794" s="106" t="s">
        <v>50</v>
      </c>
      <c r="F1794" s="106" t="s">
        <v>15</v>
      </c>
      <c r="G1794" s="69">
        <v>31141</v>
      </c>
      <c r="H1794" s="69">
        <v>66</v>
      </c>
      <c r="I1794" s="63"/>
      <c r="J1794" s="63"/>
      <c r="K1794" s="69" t="s">
        <v>175</v>
      </c>
      <c r="L1794" s="175"/>
      <c r="M1794" s="134"/>
      <c r="N1794" s="105"/>
      <c r="O1794" s="105"/>
      <c r="P1794" s="63"/>
      <c r="Q1794" s="69" t="s">
        <v>1663</v>
      </c>
      <c r="R1794" s="63" t="s">
        <v>1629</v>
      </c>
      <c r="S1794" s="63" t="s">
        <v>2357</v>
      </c>
      <c r="T1794" s="63"/>
      <c r="U1794" s="63" t="s">
        <v>13</v>
      </c>
      <c r="V1794" s="63">
        <v>130</v>
      </c>
      <c r="W1794" s="63"/>
      <c r="X1794" s="119"/>
      <c r="Y1794" s="119"/>
      <c r="Z1794" s="69"/>
      <c r="AA1794" s="180"/>
      <c r="AB1794" s="98"/>
      <c r="AC1794" s="69"/>
      <c r="AD1794" s="69"/>
      <c r="AE1794" s="63"/>
      <c r="AF1794" s="63"/>
    </row>
    <row r="1795" spans="1:133" s="76" customFormat="1" ht="17" x14ac:dyDescent="0.2">
      <c r="A1795" s="100" t="str">
        <f>CONCATENATE(E1795," ",F1795)</f>
        <v>Mammuthus sp.</v>
      </c>
      <c r="B1795" s="69" t="s">
        <v>1897</v>
      </c>
      <c r="C1795" s="63" t="s">
        <v>1715</v>
      </c>
      <c r="D1795" s="63" t="s">
        <v>2342</v>
      </c>
      <c r="E1795" s="106" t="s">
        <v>50</v>
      </c>
      <c r="F1795" s="106" t="s">
        <v>15</v>
      </c>
      <c r="G1795" s="69"/>
      <c r="H1795" s="63">
        <v>40032</v>
      </c>
      <c r="I1795" s="69">
        <v>-999</v>
      </c>
      <c r="J1795" s="63">
        <v>-999</v>
      </c>
      <c r="K1795" s="69" t="s">
        <v>175</v>
      </c>
      <c r="L1795" s="175"/>
      <c r="M1795" s="134"/>
      <c r="N1795" s="105"/>
      <c r="O1795" s="105"/>
      <c r="P1795" s="63"/>
      <c r="Q1795" s="69" t="s">
        <v>1726</v>
      </c>
      <c r="R1795" s="63" t="s">
        <v>1514</v>
      </c>
      <c r="S1795" s="69"/>
      <c r="T1795" s="63"/>
      <c r="U1795" s="63" t="s">
        <v>13</v>
      </c>
      <c r="V1795" s="63">
        <v>187.3</v>
      </c>
      <c r="W1795" s="63"/>
      <c r="X1795" s="119">
        <v>203</v>
      </c>
      <c r="Y1795" s="119">
        <v>205</v>
      </c>
      <c r="Z1795" s="69"/>
      <c r="AA1795" s="180"/>
      <c r="AB1795" s="98"/>
      <c r="AC1795" s="69"/>
      <c r="AD1795" s="69"/>
      <c r="AE1795" s="63"/>
      <c r="AF1795" s="63"/>
    </row>
    <row r="1796" spans="1:133" s="76" customFormat="1" ht="17" x14ac:dyDescent="0.2">
      <c r="A1796" s="100" t="str">
        <f>CONCATENATE(E1796," ",F1796)</f>
        <v xml:space="preserve">Mammuthus sp. </v>
      </c>
      <c r="B1796" s="69"/>
      <c r="C1796" s="63" t="s">
        <v>1715</v>
      </c>
      <c r="D1796" s="63" t="s">
        <v>2342</v>
      </c>
      <c r="E1796" s="106" t="s">
        <v>50</v>
      </c>
      <c r="F1796" s="106" t="s">
        <v>177</v>
      </c>
      <c r="G1796" s="69">
        <v>801</v>
      </c>
      <c r="H1796" s="63">
        <v>1</v>
      </c>
      <c r="I1796" s="69" t="s">
        <v>186</v>
      </c>
      <c r="J1796" s="63" t="s">
        <v>187</v>
      </c>
      <c r="K1796" s="69" t="s">
        <v>175</v>
      </c>
      <c r="L1796" s="175" t="s">
        <v>395</v>
      </c>
      <c r="M1796" s="99"/>
      <c r="N1796" s="105"/>
      <c r="O1796" s="105"/>
      <c r="P1796" s="63"/>
      <c r="Q1796" s="69" t="s">
        <v>184</v>
      </c>
      <c r="R1796" s="69" t="s">
        <v>2373</v>
      </c>
      <c r="S1796" s="69"/>
      <c r="T1796" s="63"/>
      <c r="U1796" s="63" t="s">
        <v>13</v>
      </c>
      <c r="V1796" s="63"/>
      <c r="W1796" s="63"/>
      <c r="X1796" s="119">
        <v>232</v>
      </c>
      <c r="Y1796" s="119">
        <v>107</v>
      </c>
      <c r="Z1796" s="69"/>
      <c r="AA1796" s="180"/>
      <c r="AB1796" s="98"/>
      <c r="AC1796" s="69"/>
      <c r="AD1796" s="69" t="s">
        <v>188</v>
      </c>
      <c r="AE1796" s="63"/>
      <c r="AF1796" s="63"/>
      <c r="BK1796" s="84"/>
      <c r="BL1796" s="84"/>
      <c r="BM1796" s="84"/>
      <c r="BN1796" s="84"/>
      <c r="BO1796" s="84"/>
      <c r="BP1796" s="84"/>
      <c r="BQ1796" s="84"/>
      <c r="BR1796" s="84"/>
      <c r="BS1796" s="84"/>
      <c r="BT1796" s="84"/>
      <c r="BU1796" s="84"/>
      <c r="BV1796" s="84"/>
      <c r="BW1796" s="84"/>
      <c r="BX1796" s="84"/>
      <c r="BY1796" s="84"/>
      <c r="BZ1796" s="84"/>
      <c r="CA1796" s="84"/>
      <c r="CB1796" s="84"/>
      <c r="CC1796" s="84"/>
      <c r="CD1796" s="84"/>
      <c r="CE1796" s="84"/>
      <c r="CF1796" s="84"/>
      <c r="CG1796" s="84"/>
      <c r="CH1796" s="84"/>
      <c r="CI1796" s="84"/>
      <c r="CJ1796" s="84"/>
      <c r="CK1796" s="84"/>
      <c r="CL1796" s="84"/>
      <c r="CM1796" s="84"/>
      <c r="CN1796" s="84"/>
      <c r="CO1796" s="84"/>
      <c r="CP1796" s="84"/>
      <c r="CQ1796" s="84"/>
      <c r="CR1796" s="84"/>
      <c r="CS1796" s="84"/>
      <c r="CT1796" s="84"/>
      <c r="CU1796" s="84"/>
      <c r="CV1796" s="84"/>
      <c r="CW1796" s="84"/>
      <c r="CX1796" s="84"/>
      <c r="CY1796" s="84"/>
      <c r="CZ1796" s="84"/>
      <c r="DA1796" s="84"/>
      <c r="DB1796" s="84"/>
      <c r="DC1796" s="84"/>
      <c r="DD1796" s="84"/>
      <c r="DE1796" s="84"/>
      <c r="DF1796" s="84"/>
      <c r="DG1796" s="84"/>
      <c r="DH1796" s="84"/>
      <c r="DI1796" s="84"/>
      <c r="DJ1796" s="84"/>
      <c r="DK1796" s="84"/>
      <c r="DL1796" s="84"/>
      <c r="DM1796" s="84"/>
      <c r="DN1796" s="84"/>
      <c r="DO1796" s="84"/>
      <c r="DP1796" s="84"/>
      <c r="DQ1796" s="84"/>
      <c r="DR1796" s="84"/>
      <c r="DS1796" s="84"/>
      <c r="DT1796" s="84"/>
      <c r="DU1796" s="84"/>
      <c r="DV1796" s="84"/>
      <c r="DW1796" s="84"/>
      <c r="DX1796" s="84"/>
      <c r="DY1796" s="84"/>
      <c r="DZ1796" s="84"/>
      <c r="EA1796" s="10"/>
      <c r="EB1796" s="10"/>
      <c r="EC1796" s="10"/>
    </row>
    <row r="1797" spans="1:133" s="76" customFormat="1" ht="26" x14ac:dyDescent="0.2">
      <c r="A1797" s="100" t="str">
        <f>CONCATENATE(E1797," ",F1797)</f>
        <v xml:space="preserve">Mammuthus sp. </v>
      </c>
      <c r="B1797" s="69"/>
      <c r="C1797" s="63" t="s">
        <v>1715</v>
      </c>
      <c r="D1797" s="63" t="s">
        <v>2342</v>
      </c>
      <c r="E1797" s="106" t="s">
        <v>50</v>
      </c>
      <c r="F1797" s="106" t="s">
        <v>177</v>
      </c>
      <c r="G1797" s="69">
        <v>882</v>
      </c>
      <c r="H1797" s="63">
        <v>10</v>
      </c>
      <c r="I1797" s="69" t="s">
        <v>401</v>
      </c>
      <c r="J1797" s="63" t="s">
        <v>212</v>
      </c>
      <c r="K1797" s="69" t="s">
        <v>175</v>
      </c>
      <c r="L1797" s="175" t="s">
        <v>402</v>
      </c>
      <c r="M1797" s="99"/>
      <c r="N1797" s="105"/>
      <c r="O1797" s="105"/>
      <c r="P1797" s="63"/>
      <c r="Q1797" s="69" t="s">
        <v>184</v>
      </c>
      <c r="R1797" s="69" t="s">
        <v>2373</v>
      </c>
      <c r="S1797" s="69"/>
      <c r="T1797" s="63" t="s">
        <v>166</v>
      </c>
      <c r="U1797" s="63" t="s">
        <v>13</v>
      </c>
      <c r="V1797" s="63"/>
      <c r="W1797" s="63"/>
      <c r="X1797" s="119">
        <v>240</v>
      </c>
      <c r="Y1797" s="119">
        <v>111</v>
      </c>
      <c r="Z1797" s="69"/>
      <c r="AA1797" s="180"/>
      <c r="AB1797" s="98"/>
      <c r="AC1797" s="69"/>
      <c r="AD1797" s="69" t="s">
        <v>213</v>
      </c>
      <c r="AE1797" s="63"/>
      <c r="AF1797" s="63"/>
      <c r="BK1797" s="84"/>
      <c r="BL1797" s="84"/>
      <c r="BM1797" s="84"/>
      <c r="BN1797" s="84"/>
      <c r="BO1797" s="84"/>
      <c r="BP1797" s="84"/>
      <c r="BQ1797" s="84"/>
      <c r="BR1797" s="84"/>
      <c r="BS1797" s="84"/>
      <c r="BT1797" s="84"/>
      <c r="BU1797" s="84"/>
      <c r="BV1797" s="84"/>
      <c r="BW1797" s="84"/>
      <c r="BX1797" s="84"/>
      <c r="BY1797" s="84"/>
      <c r="BZ1797" s="84"/>
      <c r="CA1797" s="84"/>
      <c r="CB1797" s="84"/>
      <c r="CC1797" s="84"/>
      <c r="CD1797" s="84"/>
      <c r="CE1797" s="84"/>
      <c r="CF1797" s="84"/>
      <c r="CG1797" s="84"/>
      <c r="CH1797" s="84"/>
      <c r="CI1797" s="84"/>
      <c r="CJ1797" s="84"/>
      <c r="CK1797" s="84"/>
      <c r="CL1797" s="84"/>
      <c r="CM1797" s="84"/>
      <c r="CN1797" s="84"/>
      <c r="CO1797" s="84"/>
      <c r="CP1797" s="84"/>
      <c r="CQ1797" s="84"/>
      <c r="CR1797" s="84"/>
      <c r="CS1797" s="84"/>
      <c r="CT1797" s="84"/>
      <c r="CU1797" s="84"/>
      <c r="CV1797" s="84"/>
      <c r="CW1797" s="84"/>
      <c r="CX1797" s="84"/>
      <c r="CY1797" s="84"/>
      <c r="CZ1797" s="84"/>
      <c r="DA1797" s="84"/>
      <c r="DB1797" s="84"/>
      <c r="DC1797" s="84"/>
      <c r="DD1797" s="84"/>
      <c r="DE1797" s="84"/>
      <c r="DF1797" s="84"/>
      <c r="DG1797" s="84"/>
      <c r="DH1797" s="84"/>
      <c r="DI1797" s="84"/>
      <c r="DJ1797" s="84"/>
      <c r="DK1797" s="84"/>
      <c r="DL1797" s="84"/>
      <c r="DM1797" s="84"/>
      <c r="DN1797" s="84"/>
      <c r="DO1797" s="84"/>
      <c r="DP1797" s="84"/>
      <c r="DQ1797" s="84"/>
      <c r="DR1797" s="84"/>
      <c r="DS1797" s="84"/>
      <c r="DT1797" s="84"/>
      <c r="DU1797" s="84"/>
      <c r="DV1797" s="84"/>
      <c r="DW1797" s="84"/>
      <c r="DX1797" s="84"/>
      <c r="DY1797" s="84"/>
      <c r="DZ1797" s="84"/>
      <c r="EA1797" s="10"/>
      <c r="EB1797" s="10"/>
      <c r="EC1797" s="10"/>
    </row>
    <row r="1798" spans="1:133" s="76" customFormat="1" ht="17" x14ac:dyDescent="0.2">
      <c r="A1798" s="100" t="str">
        <f>CONCATENATE(E1798," ",F1798)</f>
        <v xml:space="preserve">Mammuthus sp. </v>
      </c>
      <c r="B1798" s="69"/>
      <c r="C1798" s="63" t="s">
        <v>1715</v>
      </c>
      <c r="D1798" s="63" t="s">
        <v>2342</v>
      </c>
      <c r="E1798" s="106" t="s">
        <v>50</v>
      </c>
      <c r="F1798" s="106" t="s">
        <v>177</v>
      </c>
      <c r="G1798" s="69">
        <v>1140</v>
      </c>
      <c r="H1798" s="63">
        <v>1</v>
      </c>
      <c r="I1798" s="69" t="s">
        <v>214</v>
      </c>
      <c r="J1798" s="63" t="s">
        <v>215</v>
      </c>
      <c r="K1798" s="69" t="s">
        <v>175</v>
      </c>
      <c r="L1798" s="175"/>
      <c r="M1798" s="134"/>
      <c r="N1798" s="105"/>
      <c r="O1798" s="105"/>
      <c r="P1798" s="63"/>
      <c r="Q1798" s="69" t="s">
        <v>36</v>
      </c>
      <c r="R1798" s="69" t="s">
        <v>1380</v>
      </c>
      <c r="S1798" s="69"/>
      <c r="T1798" s="63"/>
      <c r="U1798" s="63" t="s">
        <v>13</v>
      </c>
      <c r="V1798" s="63"/>
      <c r="W1798" s="63"/>
      <c r="X1798" s="119">
        <v>237</v>
      </c>
      <c r="Y1798" s="119">
        <v>110</v>
      </c>
      <c r="Z1798" s="69"/>
      <c r="AA1798" s="180"/>
      <c r="AB1798" s="98"/>
      <c r="AC1798" s="69"/>
      <c r="AD1798" s="69"/>
      <c r="AE1798" s="63"/>
      <c r="AF1798" s="63"/>
      <c r="EA1798" s="10"/>
      <c r="EB1798" s="10"/>
      <c r="EC1798" s="10"/>
    </row>
    <row r="1799" spans="1:133" s="76" customFormat="1" ht="17" x14ac:dyDescent="0.2">
      <c r="A1799" s="100" t="str">
        <f>CONCATENATE(E1799," ",F1799)</f>
        <v xml:space="preserve">Mammuthus sp. </v>
      </c>
      <c r="B1799" s="69"/>
      <c r="C1799" s="63" t="s">
        <v>1715</v>
      </c>
      <c r="D1799" s="63" t="s">
        <v>2342</v>
      </c>
      <c r="E1799" s="106" t="s">
        <v>50</v>
      </c>
      <c r="F1799" s="106" t="s">
        <v>177</v>
      </c>
      <c r="G1799" s="69">
        <v>1140</v>
      </c>
      <c r="H1799" s="63">
        <v>3</v>
      </c>
      <c r="I1799" s="69" t="s">
        <v>214</v>
      </c>
      <c r="J1799" s="63" t="s">
        <v>215</v>
      </c>
      <c r="K1799" s="69" t="s">
        <v>175</v>
      </c>
      <c r="L1799" s="175"/>
      <c r="M1799" s="134"/>
      <c r="N1799" s="105"/>
      <c r="O1799" s="105"/>
      <c r="P1799" s="63"/>
      <c r="Q1799" s="69" t="s">
        <v>36</v>
      </c>
      <c r="R1799" s="69" t="s">
        <v>1380</v>
      </c>
      <c r="S1799" s="69"/>
      <c r="T1799" s="63"/>
      <c r="U1799" s="63" t="s">
        <v>13</v>
      </c>
      <c r="V1799" s="63"/>
      <c r="W1799" s="63"/>
      <c r="X1799" s="119">
        <v>215</v>
      </c>
      <c r="Y1799" s="119">
        <v>115</v>
      </c>
      <c r="Z1799" s="69"/>
      <c r="AA1799" s="180"/>
      <c r="AB1799" s="98"/>
      <c r="AC1799" s="69"/>
      <c r="AD1799" s="69" t="s">
        <v>216</v>
      </c>
      <c r="AE1799" s="63"/>
      <c r="AF1799" s="63"/>
      <c r="BK1799" s="10"/>
      <c r="BL1799" s="10"/>
      <c r="BM1799" s="10"/>
      <c r="BN1799" s="10"/>
      <c r="BO1799" s="10"/>
      <c r="BP1799" s="10"/>
      <c r="BQ1799" s="10"/>
      <c r="BR1799" s="10"/>
      <c r="BS1799" s="10"/>
      <c r="BT1799" s="10"/>
      <c r="BU1799" s="10"/>
      <c r="BV1799" s="10"/>
      <c r="BW1799" s="10"/>
      <c r="BX1799" s="10"/>
      <c r="BY1799" s="10"/>
      <c r="BZ1799" s="10"/>
      <c r="CA1799" s="10"/>
      <c r="CB1799" s="10"/>
      <c r="CC1799" s="10"/>
      <c r="CD1799" s="10"/>
      <c r="CE1799" s="10"/>
      <c r="CF1799" s="10"/>
      <c r="CG1799" s="10"/>
      <c r="CH1799" s="10"/>
      <c r="CI1799" s="10"/>
      <c r="CJ1799" s="10"/>
      <c r="CK1799" s="10"/>
      <c r="CL1799" s="10"/>
      <c r="CM1799" s="10"/>
      <c r="CN1799" s="10"/>
      <c r="CO1799" s="10"/>
      <c r="CP1799" s="10"/>
      <c r="CQ1799" s="10"/>
      <c r="CR1799" s="10"/>
      <c r="CS1799" s="10"/>
      <c r="CT1799" s="10"/>
      <c r="CU1799" s="10"/>
      <c r="CV1799" s="10"/>
      <c r="CW1799" s="10"/>
      <c r="CX1799" s="10"/>
      <c r="CY1799" s="10"/>
      <c r="CZ1799" s="10"/>
      <c r="DA1799" s="10"/>
      <c r="DB1799" s="10"/>
      <c r="DC1799" s="10"/>
      <c r="DD1799" s="10"/>
      <c r="DE1799" s="10"/>
      <c r="DF1799" s="10"/>
      <c r="DG1799" s="10"/>
      <c r="DH1799" s="10"/>
      <c r="DI1799" s="10"/>
      <c r="DJ1799" s="10"/>
      <c r="DK1799" s="10"/>
      <c r="DL1799" s="10"/>
      <c r="DM1799" s="10"/>
      <c r="DN1799" s="10"/>
      <c r="DO1799" s="10"/>
      <c r="DP1799" s="10"/>
      <c r="DQ1799" s="10"/>
      <c r="DR1799" s="10"/>
      <c r="DS1799" s="10"/>
      <c r="DT1799" s="10"/>
      <c r="DU1799" s="10"/>
      <c r="DV1799" s="10"/>
      <c r="DW1799" s="10"/>
      <c r="DX1799" s="10"/>
      <c r="DY1799" s="10"/>
      <c r="DZ1799" s="10"/>
      <c r="EA1799" s="10"/>
      <c r="EB1799" s="10"/>
      <c r="EC1799" s="10"/>
    </row>
    <row r="1800" spans="1:133" s="76" customFormat="1" ht="34" x14ac:dyDescent="0.2">
      <c r="A1800" s="100" t="str">
        <f>CONCATENATE(E1800," ",F1800)</f>
        <v xml:space="preserve">Mammuthus sp. </v>
      </c>
      <c r="B1800" s="69"/>
      <c r="C1800" s="63" t="s">
        <v>1715</v>
      </c>
      <c r="D1800" s="63" t="s">
        <v>2342</v>
      </c>
      <c r="E1800" s="106" t="s">
        <v>50</v>
      </c>
      <c r="F1800" s="106" t="s">
        <v>177</v>
      </c>
      <c r="G1800" s="69">
        <v>30901</v>
      </c>
      <c r="H1800" s="63">
        <v>24</v>
      </c>
      <c r="I1800" s="69" t="s">
        <v>225</v>
      </c>
      <c r="J1800" s="63" t="s">
        <v>226</v>
      </c>
      <c r="K1800" s="69" t="s">
        <v>175</v>
      </c>
      <c r="L1800" s="175" t="s">
        <v>395</v>
      </c>
      <c r="M1800" s="99"/>
      <c r="N1800" s="105"/>
      <c r="O1800" s="105"/>
      <c r="P1800" s="63"/>
      <c r="Q1800" s="69" t="s">
        <v>170</v>
      </c>
      <c r="R1800" s="69" t="s">
        <v>1514</v>
      </c>
      <c r="S1800" s="69" t="s">
        <v>2362</v>
      </c>
      <c r="T1800" s="63"/>
      <c r="U1800" s="63" t="s">
        <v>13</v>
      </c>
      <c r="V1800" s="63"/>
      <c r="W1800" s="63">
        <v>456</v>
      </c>
      <c r="X1800" s="119"/>
      <c r="Y1800" s="119"/>
      <c r="Z1800" s="69"/>
      <c r="AA1800" s="180"/>
      <c r="AB1800" s="98"/>
      <c r="AC1800" s="69"/>
      <c r="AD1800" s="69" t="s">
        <v>227</v>
      </c>
      <c r="AE1800" s="63"/>
      <c r="AF1800" s="63"/>
      <c r="EA1800" s="10"/>
      <c r="EB1800" s="10"/>
      <c r="EC1800" s="10"/>
    </row>
    <row r="1801" spans="1:133" s="76" customFormat="1" ht="34" x14ac:dyDescent="0.2">
      <c r="A1801" s="100" t="str">
        <f>CONCATENATE(E1801," ",F1801)</f>
        <v xml:space="preserve">Mammuthus sp. </v>
      </c>
      <c r="B1801" s="69"/>
      <c r="C1801" s="63" t="s">
        <v>1715</v>
      </c>
      <c r="D1801" s="63" t="s">
        <v>2342</v>
      </c>
      <c r="E1801" s="106" t="s">
        <v>50</v>
      </c>
      <c r="F1801" s="106" t="s">
        <v>177</v>
      </c>
      <c r="G1801" s="69">
        <v>30905</v>
      </c>
      <c r="H1801" s="63">
        <v>2</v>
      </c>
      <c r="I1801" s="69" t="s">
        <v>186</v>
      </c>
      <c r="J1801" s="63" t="s">
        <v>226</v>
      </c>
      <c r="K1801" s="69" t="s">
        <v>175</v>
      </c>
      <c r="L1801" s="175" t="s">
        <v>395</v>
      </c>
      <c r="M1801" s="99"/>
      <c r="N1801" s="105"/>
      <c r="O1801" s="105"/>
      <c r="P1801" s="63"/>
      <c r="Q1801" s="69" t="s">
        <v>173</v>
      </c>
      <c r="R1801" s="63" t="s">
        <v>1629</v>
      </c>
      <c r="S1801" s="69" t="s">
        <v>2361</v>
      </c>
      <c r="T1801" s="63" t="s">
        <v>171</v>
      </c>
      <c r="U1801" s="63" t="s">
        <v>13</v>
      </c>
      <c r="V1801" s="63"/>
      <c r="W1801" s="63">
        <v>437</v>
      </c>
      <c r="X1801" s="119"/>
      <c r="Y1801" s="119"/>
      <c r="Z1801" s="69"/>
      <c r="AA1801" s="180"/>
      <c r="AB1801" s="98"/>
      <c r="AC1801" s="69"/>
      <c r="AD1801" s="69"/>
      <c r="AE1801" s="63"/>
      <c r="AF1801" s="63"/>
      <c r="EA1801" s="10"/>
      <c r="EB1801" s="10"/>
      <c r="EC1801" s="10"/>
    </row>
    <row r="1802" spans="1:133" s="76" customFormat="1" ht="17" x14ac:dyDescent="0.2">
      <c r="A1802" s="100" t="str">
        <f>CONCATENATE(E1802," ",F1802)</f>
        <v xml:space="preserve">Mammuthus sp. </v>
      </c>
      <c r="B1802" s="69"/>
      <c r="C1802" s="63" t="s">
        <v>1715</v>
      </c>
      <c r="D1802" s="63" t="s">
        <v>2342</v>
      </c>
      <c r="E1802" s="106" t="s">
        <v>50</v>
      </c>
      <c r="F1802" s="106" t="s">
        <v>177</v>
      </c>
      <c r="G1802" s="69">
        <v>30907</v>
      </c>
      <c r="H1802" s="63">
        <v>1214</v>
      </c>
      <c r="I1802" s="69" t="s">
        <v>249</v>
      </c>
      <c r="J1802" s="63" t="s">
        <v>241</v>
      </c>
      <c r="K1802" s="69" t="s">
        <v>175</v>
      </c>
      <c r="L1802" s="175" t="s">
        <v>395</v>
      </c>
      <c r="M1802" s="134">
        <v>30</v>
      </c>
      <c r="N1802" s="61">
        <v>29.62</v>
      </c>
      <c r="O1802" s="61">
        <v>-98.37</v>
      </c>
      <c r="P1802" s="99">
        <v>126.402078446346</v>
      </c>
      <c r="Q1802" s="69" t="s">
        <v>24</v>
      </c>
      <c r="R1802" s="69" t="s">
        <v>2379</v>
      </c>
      <c r="S1802" s="69"/>
      <c r="T1802" s="63"/>
      <c r="U1802" s="63" t="s">
        <v>13</v>
      </c>
      <c r="V1802" s="63"/>
      <c r="W1802" s="63"/>
      <c r="X1802" s="119">
        <v>210</v>
      </c>
      <c r="Y1802" s="119">
        <v>101</v>
      </c>
      <c r="Z1802" s="69"/>
      <c r="AA1802" s="180"/>
      <c r="AB1802" s="98"/>
      <c r="AC1802" s="69"/>
      <c r="AD1802" s="69"/>
      <c r="AE1802" s="63"/>
      <c r="AF1802" s="63"/>
      <c r="EA1802" s="10"/>
      <c r="EB1802" s="10"/>
      <c r="EC1802" s="10"/>
    </row>
    <row r="1803" spans="1:133" s="76" customFormat="1" ht="34" x14ac:dyDescent="0.2">
      <c r="A1803" s="100" t="str">
        <f>CONCATENATE(E1803," ",F1803)</f>
        <v xml:space="preserve">Mammuthus sp. </v>
      </c>
      <c r="B1803" s="69"/>
      <c r="C1803" s="63" t="s">
        <v>1715</v>
      </c>
      <c r="D1803" s="63" t="s">
        <v>2342</v>
      </c>
      <c r="E1803" s="106" t="s">
        <v>50</v>
      </c>
      <c r="F1803" s="106" t="s">
        <v>177</v>
      </c>
      <c r="G1803" s="69">
        <v>30967</v>
      </c>
      <c r="H1803" s="63">
        <v>1204</v>
      </c>
      <c r="I1803" s="69" t="s">
        <v>249</v>
      </c>
      <c r="J1803" s="63" t="s">
        <v>241</v>
      </c>
      <c r="K1803" s="69" t="s">
        <v>175</v>
      </c>
      <c r="L1803" s="175" t="s">
        <v>395</v>
      </c>
      <c r="M1803" s="134">
        <v>30</v>
      </c>
      <c r="N1803" s="61">
        <v>29.62</v>
      </c>
      <c r="O1803" s="61">
        <v>-98.37</v>
      </c>
      <c r="P1803" s="99">
        <v>126.402078446346</v>
      </c>
      <c r="Q1803" s="69" t="s">
        <v>173</v>
      </c>
      <c r="R1803" s="63" t="s">
        <v>1629</v>
      </c>
      <c r="S1803" s="69" t="s">
        <v>2361</v>
      </c>
      <c r="T1803" s="63"/>
      <c r="U1803" s="63" t="s">
        <v>13</v>
      </c>
      <c r="V1803" s="63"/>
      <c r="W1803" s="63">
        <v>480</v>
      </c>
      <c r="X1803" s="119">
        <v>285</v>
      </c>
      <c r="Y1803" s="119">
        <v>270</v>
      </c>
      <c r="Z1803" s="69"/>
      <c r="AA1803" s="180"/>
      <c r="AB1803" s="98"/>
      <c r="AC1803" s="69"/>
      <c r="AD1803" s="69"/>
      <c r="AE1803" s="63"/>
      <c r="AF1803" s="63"/>
      <c r="EA1803" s="10"/>
      <c r="EB1803" s="10"/>
      <c r="EC1803" s="10"/>
    </row>
    <row r="1804" spans="1:133" s="76" customFormat="1" ht="34" x14ac:dyDescent="0.2">
      <c r="A1804" s="100" t="str">
        <f>CONCATENATE(E1804," ",F1804)</f>
        <v xml:space="preserve">Mammuthus sp. </v>
      </c>
      <c r="B1804" s="69"/>
      <c r="C1804" s="63" t="s">
        <v>1715</v>
      </c>
      <c r="D1804" s="63" t="s">
        <v>2342</v>
      </c>
      <c r="E1804" s="106" t="s">
        <v>50</v>
      </c>
      <c r="F1804" s="106" t="s">
        <v>177</v>
      </c>
      <c r="G1804" s="69">
        <v>30967</v>
      </c>
      <c r="H1804" s="63">
        <v>1486</v>
      </c>
      <c r="I1804" s="69" t="s">
        <v>249</v>
      </c>
      <c r="J1804" s="63" t="s">
        <v>241</v>
      </c>
      <c r="K1804" s="69" t="s">
        <v>175</v>
      </c>
      <c r="L1804" s="175" t="s">
        <v>395</v>
      </c>
      <c r="M1804" s="134">
        <v>30</v>
      </c>
      <c r="N1804" s="61">
        <v>29.62</v>
      </c>
      <c r="O1804" s="61">
        <v>-98.37</v>
      </c>
      <c r="P1804" s="99">
        <v>126.402078446346</v>
      </c>
      <c r="Q1804" s="69" t="s">
        <v>173</v>
      </c>
      <c r="R1804" s="63" t="s">
        <v>1629</v>
      </c>
      <c r="S1804" s="69" t="s">
        <v>2361</v>
      </c>
      <c r="T1804" s="63"/>
      <c r="U1804" s="63" t="s">
        <v>13</v>
      </c>
      <c r="V1804" s="63"/>
      <c r="W1804" s="63">
        <v>446</v>
      </c>
      <c r="X1804" s="119"/>
      <c r="Y1804" s="119"/>
      <c r="Z1804" s="69"/>
      <c r="AA1804" s="180"/>
      <c r="AB1804" s="98"/>
      <c r="AC1804" s="69"/>
      <c r="AD1804" s="69"/>
      <c r="AE1804" s="63"/>
      <c r="AF1804" s="63"/>
      <c r="EA1804" s="10"/>
      <c r="EB1804" s="10"/>
      <c r="EC1804" s="10"/>
    </row>
    <row r="1805" spans="1:133" s="76" customFormat="1" ht="34" x14ac:dyDescent="0.2">
      <c r="A1805" s="100" t="str">
        <f>CONCATENATE(E1805," ",F1805)</f>
        <v xml:space="preserve">Mammuthus sp. </v>
      </c>
      <c r="B1805" s="69"/>
      <c r="C1805" s="63" t="s">
        <v>1715</v>
      </c>
      <c r="D1805" s="63" t="s">
        <v>2342</v>
      </c>
      <c r="E1805" s="106" t="s">
        <v>50</v>
      </c>
      <c r="F1805" s="106" t="s">
        <v>177</v>
      </c>
      <c r="G1805" s="69">
        <v>30967</v>
      </c>
      <c r="H1805" s="63">
        <v>1468</v>
      </c>
      <c r="I1805" s="69" t="s">
        <v>249</v>
      </c>
      <c r="J1805" s="63" t="s">
        <v>241</v>
      </c>
      <c r="K1805" s="69" t="s">
        <v>175</v>
      </c>
      <c r="L1805" s="175" t="s">
        <v>395</v>
      </c>
      <c r="M1805" s="134">
        <v>30</v>
      </c>
      <c r="N1805" s="61">
        <v>29.62</v>
      </c>
      <c r="O1805" s="61">
        <v>-98.37</v>
      </c>
      <c r="P1805" s="99">
        <v>126.402078446346</v>
      </c>
      <c r="Q1805" s="69" t="s">
        <v>170</v>
      </c>
      <c r="R1805" s="69" t="s">
        <v>1514</v>
      </c>
      <c r="S1805" s="69" t="s">
        <v>2362</v>
      </c>
      <c r="T1805" s="63" t="s">
        <v>166</v>
      </c>
      <c r="U1805" s="63" t="s">
        <v>13</v>
      </c>
      <c r="V1805" s="63">
        <v>195</v>
      </c>
      <c r="W1805" s="63">
        <v>437</v>
      </c>
      <c r="X1805" s="119">
        <v>206</v>
      </c>
      <c r="Y1805" s="119">
        <v>163</v>
      </c>
      <c r="Z1805" s="69"/>
      <c r="AA1805" s="180"/>
      <c r="AB1805" s="98"/>
      <c r="AC1805" s="69"/>
      <c r="AD1805" s="69"/>
      <c r="AE1805" s="63"/>
      <c r="AF1805" s="63"/>
      <c r="EA1805" s="10"/>
      <c r="EB1805" s="10"/>
      <c r="EC1805" s="10"/>
    </row>
    <row r="1806" spans="1:133" s="76" customFormat="1" ht="34" x14ac:dyDescent="0.2">
      <c r="A1806" s="100" t="str">
        <f>CONCATENATE(E1806," ",F1806)</f>
        <v xml:space="preserve">Mammuthus sp. </v>
      </c>
      <c r="B1806" s="69"/>
      <c r="C1806" s="63" t="s">
        <v>1715</v>
      </c>
      <c r="D1806" s="63" t="s">
        <v>2342</v>
      </c>
      <c r="E1806" s="106" t="s">
        <v>50</v>
      </c>
      <c r="F1806" s="106" t="s">
        <v>177</v>
      </c>
      <c r="G1806" s="69">
        <v>30967</v>
      </c>
      <c r="H1806" s="63">
        <v>1799</v>
      </c>
      <c r="I1806" s="69" t="s">
        <v>249</v>
      </c>
      <c r="J1806" s="63" t="s">
        <v>241</v>
      </c>
      <c r="K1806" s="69" t="s">
        <v>175</v>
      </c>
      <c r="L1806" s="175" t="s">
        <v>395</v>
      </c>
      <c r="M1806" s="134">
        <v>30</v>
      </c>
      <c r="N1806" s="61">
        <v>29.62</v>
      </c>
      <c r="O1806" s="61">
        <v>-98.37</v>
      </c>
      <c r="P1806" s="99">
        <v>126.402078446346</v>
      </c>
      <c r="Q1806" s="69" t="s">
        <v>170</v>
      </c>
      <c r="R1806" s="69" t="s">
        <v>1514</v>
      </c>
      <c r="S1806" s="69" t="s">
        <v>2362</v>
      </c>
      <c r="T1806" s="63"/>
      <c r="U1806" s="63" t="s">
        <v>13</v>
      </c>
      <c r="V1806" s="63"/>
      <c r="W1806" s="63">
        <v>470</v>
      </c>
      <c r="X1806" s="119"/>
      <c r="Y1806" s="119"/>
      <c r="Z1806" s="69"/>
      <c r="AA1806" s="180"/>
      <c r="AB1806" s="98"/>
      <c r="AC1806" s="69"/>
      <c r="AD1806" s="69"/>
      <c r="AE1806" s="63"/>
      <c r="AF1806" s="63"/>
      <c r="EA1806" s="10"/>
      <c r="EB1806" s="10"/>
      <c r="EC1806" s="10"/>
    </row>
    <row r="1807" spans="1:133" s="76" customFormat="1" ht="17" x14ac:dyDescent="0.2">
      <c r="A1807" s="100" t="str">
        <f>CONCATENATE(E1807," ",F1807)</f>
        <v xml:space="preserve">Mammuthus sp. </v>
      </c>
      <c r="B1807" s="69"/>
      <c r="C1807" s="63" t="s">
        <v>1715</v>
      </c>
      <c r="D1807" s="63" t="s">
        <v>2342</v>
      </c>
      <c r="E1807" s="106" t="s">
        <v>50</v>
      </c>
      <c r="F1807" s="106" t="s">
        <v>177</v>
      </c>
      <c r="G1807" s="69">
        <v>30967</v>
      </c>
      <c r="H1807" s="63">
        <v>500</v>
      </c>
      <c r="I1807" s="69" t="s">
        <v>249</v>
      </c>
      <c r="J1807" s="63" t="s">
        <v>241</v>
      </c>
      <c r="K1807" s="69" t="s">
        <v>175</v>
      </c>
      <c r="L1807" s="175" t="s">
        <v>395</v>
      </c>
      <c r="M1807" s="134">
        <v>30</v>
      </c>
      <c r="N1807" s="61">
        <v>29.62</v>
      </c>
      <c r="O1807" s="61">
        <v>-98.37</v>
      </c>
      <c r="P1807" s="99">
        <v>126.402078446346</v>
      </c>
      <c r="Q1807" s="69" t="s">
        <v>149</v>
      </c>
      <c r="R1807" s="69" t="s">
        <v>2364</v>
      </c>
      <c r="S1807" s="69"/>
      <c r="T1807" s="63" t="s">
        <v>171</v>
      </c>
      <c r="U1807" s="63" t="s">
        <v>13</v>
      </c>
      <c r="V1807" s="63"/>
      <c r="W1807" s="63"/>
      <c r="X1807" s="119">
        <v>132</v>
      </c>
      <c r="Y1807" s="119">
        <v>72</v>
      </c>
      <c r="Z1807" s="69"/>
      <c r="AA1807" s="180"/>
      <c r="AB1807" s="98"/>
      <c r="AC1807" s="69"/>
      <c r="AD1807" s="69" t="s">
        <v>262</v>
      </c>
      <c r="AE1807" s="63"/>
      <c r="AF1807" s="63"/>
      <c r="EA1807" s="10"/>
      <c r="EB1807" s="10"/>
      <c r="EC1807" s="10"/>
    </row>
    <row r="1808" spans="1:133" s="76" customFormat="1" ht="17" x14ac:dyDescent="0.2">
      <c r="A1808" s="100" t="str">
        <f>CONCATENATE(E1808," ",F1808)</f>
        <v xml:space="preserve">Mammuthus sp. </v>
      </c>
      <c r="B1808" s="69"/>
      <c r="C1808" s="63" t="s">
        <v>1715</v>
      </c>
      <c r="D1808" s="63" t="s">
        <v>2342</v>
      </c>
      <c r="E1808" s="106" t="s">
        <v>50</v>
      </c>
      <c r="F1808" s="106" t="s">
        <v>177</v>
      </c>
      <c r="G1808" s="69">
        <v>30967</v>
      </c>
      <c r="H1808" s="63">
        <v>723</v>
      </c>
      <c r="I1808" s="69" t="s">
        <v>249</v>
      </c>
      <c r="J1808" s="63" t="s">
        <v>241</v>
      </c>
      <c r="K1808" s="69" t="s">
        <v>175</v>
      </c>
      <c r="L1808" s="175" t="s">
        <v>395</v>
      </c>
      <c r="M1808" s="134">
        <v>30</v>
      </c>
      <c r="N1808" s="61">
        <v>29.62</v>
      </c>
      <c r="O1808" s="61">
        <v>-98.37</v>
      </c>
      <c r="P1808" s="99">
        <v>126.402078446346</v>
      </c>
      <c r="Q1808" s="69" t="s">
        <v>36</v>
      </c>
      <c r="R1808" s="69" t="s">
        <v>1380</v>
      </c>
      <c r="S1808" s="69"/>
      <c r="T1808" s="63"/>
      <c r="U1808" s="63" t="s">
        <v>13</v>
      </c>
      <c r="V1808" s="63"/>
      <c r="W1808" s="63"/>
      <c r="X1808" s="119">
        <v>135</v>
      </c>
      <c r="Y1808" s="119">
        <v>71</v>
      </c>
      <c r="Z1808" s="69"/>
      <c r="AA1808" s="180"/>
      <c r="AB1808" s="98"/>
      <c r="AC1808" s="69"/>
      <c r="AD1808" s="69"/>
      <c r="AE1808" s="63"/>
      <c r="AF1808" s="63"/>
      <c r="BK1808" s="10"/>
      <c r="BL1808" s="10"/>
      <c r="BM1808" s="10"/>
      <c r="BN1808" s="10"/>
      <c r="BO1808" s="10"/>
      <c r="BP1808" s="10"/>
      <c r="BQ1808" s="10"/>
      <c r="BR1808" s="10"/>
      <c r="BS1808" s="10"/>
      <c r="BT1808" s="10"/>
      <c r="BU1808" s="10"/>
      <c r="BV1808" s="10"/>
      <c r="BW1808" s="10"/>
      <c r="BX1808" s="10"/>
      <c r="BY1808" s="10"/>
      <c r="BZ1808" s="10"/>
      <c r="CA1808" s="10"/>
      <c r="CB1808" s="10"/>
      <c r="CC1808" s="10"/>
      <c r="CD1808" s="10"/>
      <c r="CE1808" s="10"/>
      <c r="CF1808" s="10"/>
      <c r="CG1808" s="10"/>
      <c r="CH1808" s="10"/>
      <c r="CI1808" s="10"/>
      <c r="CJ1808" s="10"/>
      <c r="CK1808" s="10"/>
      <c r="CL1808" s="10"/>
      <c r="CM1808" s="10"/>
      <c r="CN1808" s="10"/>
      <c r="CO1808" s="10"/>
      <c r="CP1808" s="10"/>
      <c r="CQ1808" s="10"/>
      <c r="CR1808" s="10"/>
      <c r="CS1808" s="10"/>
      <c r="CT1808" s="10"/>
      <c r="CU1808" s="10"/>
      <c r="CV1808" s="10"/>
      <c r="CW1808" s="10"/>
      <c r="CX1808" s="84"/>
      <c r="CY1808" s="84"/>
      <c r="CZ1808" s="84"/>
      <c r="DA1808" s="84"/>
      <c r="DB1808" s="84"/>
      <c r="DC1808" s="84"/>
      <c r="DD1808" s="84"/>
      <c r="DE1808" s="84"/>
      <c r="DF1808" s="84"/>
      <c r="DG1808" s="84"/>
      <c r="DH1808" s="84"/>
      <c r="DI1808" s="84"/>
      <c r="DJ1808" s="84"/>
      <c r="DK1808" s="84"/>
      <c r="DL1808" s="84"/>
      <c r="DM1808" s="84"/>
      <c r="DN1808" s="84"/>
      <c r="DO1808" s="84"/>
      <c r="DP1808" s="84"/>
      <c r="DQ1808" s="84"/>
      <c r="DR1808" s="84"/>
      <c r="DS1808" s="84"/>
      <c r="DT1808" s="84"/>
      <c r="DU1808" s="84"/>
      <c r="DV1808" s="84"/>
      <c r="DW1808" s="84"/>
      <c r="DX1808" s="84"/>
      <c r="DY1808" s="84"/>
      <c r="DZ1808" s="84"/>
      <c r="EA1808" s="84"/>
      <c r="EB1808" s="84"/>
      <c r="EC1808" s="84"/>
    </row>
    <row r="1809" spans="1:133" s="76" customFormat="1" ht="17" x14ac:dyDescent="0.2">
      <c r="A1809" s="100" t="str">
        <f>CONCATENATE(E1809," ",F1809)</f>
        <v xml:space="preserve">Mammuthus sp. </v>
      </c>
      <c r="B1809" s="69"/>
      <c r="C1809" s="63" t="s">
        <v>1715</v>
      </c>
      <c r="D1809" s="63" t="s">
        <v>2342</v>
      </c>
      <c r="E1809" s="106" t="s">
        <v>50</v>
      </c>
      <c r="F1809" s="106" t="s">
        <v>177</v>
      </c>
      <c r="G1809" s="69">
        <v>30967</v>
      </c>
      <c r="H1809" s="63" t="s">
        <v>258</v>
      </c>
      <c r="I1809" s="69" t="s">
        <v>249</v>
      </c>
      <c r="J1809" s="63" t="s">
        <v>241</v>
      </c>
      <c r="K1809" s="69" t="s">
        <v>175</v>
      </c>
      <c r="L1809" s="175" t="s">
        <v>395</v>
      </c>
      <c r="M1809" s="134">
        <v>30</v>
      </c>
      <c r="N1809" s="61">
        <v>29.62</v>
      </c>
      <c r="O1809" s="61">
        <v>-98.37</v>
      </c>
      <c r="P1809" s="99">
        <v>126.402078446346</v>
      </c>
      <c r="Q1809" s="69" t="s">
        <v>36</v>
      </c>
      <c r="R1809" s="69" t="s">
        <v>1380</v>
      </c>
      <c r="S1809" s="69"/>
      <c r="T1809" s="63"/>
      <c r="U1809" s="63" t="s">
        <v>13</v>
      </c>
      <c r="V1809" s="63"/>
      <c r="W1809" s="63"/>
      <c r="X1809" s="119">
        <v>228</v>
      </c>
      <c r="Y1809" s="119">
        <v>89</v>
      </c>
      <c r="Z1809" s="69"/>
      <c r="AA1809" s="180"/>
      <c r="AB1809" s="98"/>
      <c r="AC1809" s="69"/>
      <c r="AD1809" s="69" t="s">
        <v>259</v>
      </c>
      <c r="AE1809" s="63"/>
      <c r="AF1809" s="63"/>
      <c r="BK1809" s="10"/>
      <c r="BL1809" s="10"/>
      <c r="BM1809" s="10"/>
      <c r="BN1809" s="10"/>
      <c r="BO1809" s="10"/>
      <c r="BP1809" s="10"/>
      <c r="BQ1809" s="10"/>
      <c r="BR1809" s="10"/>
      <c r="BS1809" s="10"/>
      <c r="BT1809" s="10"/>
      <c r="BU1809" s="10"/>
      <c r="BV1809" s="10"/>
      <c r="BW1809" s="10"/>
      <c r="BX1809" s="10"/>
      <c r="BY1809" s="10"/>
      <c r="BZ1809" s="10"/>
      <c r="CA1809" s="10"/>
      <c r="CB1809" s="10"/>
      <c r="CC1809" s="10"/>
      <c r="CD1809" s="10"/>
      <c r="CE1809" s="10"/>
      <c r="CF1809" s="10"/>
      <c r="CG1809" s="10"/>
      <c r="CH1809" s="10"/>
      <c r="CI1809" s="10"/>
      <c r="CJ1809" s="10"/>
      <c r="CK1809" s="10"/>
      <c r="CL1809" s="10"/>
      <c r="CM1809" s="10"/>
      <c r="CN1809" s="10"/>
      <c r="CO1809" s="10"/>
      <c r="CP1809" s="10"/>
      <c r="CQ1809" s="10"/>
      <c r="CR1809" s="10"/>
      <c r="CS1809" s="10"/>
      <c r="CT1809" s="10"/>
      <c r="CU1809" s="10"/>
      <c r="CV1809" s="10"/>
      <c r="CW1809" s="10"/>
      <c r="CX1809" s="84"/>
      <c r="CY1809" s="84"/>
      <c r="CZ1809" s="84"/>
      <c r="DA1809" s="84"/>
      <c r="DB1809" s="84"/>
      <c r="DC1809" s="84"/>
      <c r="DD1809" s="84"/>
      <c r="DE1809" s="84"/>
      <c r="DF1809" s="84"/>
      <c r="DG1809" s="84"/>
      <c r="DH1809" s="84"/>
      <c r="DI1809" s="84"/>
      <c r="DJ1809" s="84"/>
      <c r="DK1809" s="84"/>
      <c r="DL1809" s="84"/>
      <c r="DM1809" s="84"/>
      <c r="DN1809" s="84"/>
      <c r="DO1809" s="84"/>
      <c r="DP1809" s="84"/>
      <c r="DQ1809" s="84"/>
      <c r="DR1809" s="84"/>
      <c r="DS1809" s="84"/>
      <c r="DT1809" s="84"/>
      <c r="DU1809" s="84"/>
      <c r="DV1809" s="84"/>
      <c r="DW1809" s="84"/>
      <c r="DX1809" s="84"/>
      <c r="DY1809" s="84"/>
      <c r="DZ1809" s="84"/>
      <c r="EA1809" s="10"/>
      <c r="EB1809" s="10"/>
      <c r="EC1809" s="10"/>
    </row>
    <row r="1810" spans="1:133" s="76" customFormat="1" ht="17" x14ac:dyDescent="0.2">
      <c r="A1810" s="100" t="str">
        <f>CONCATENATE(E1810," ",F1810)</f>
        <v xml:space="preserve">Mammuthus sp. </v>
      </c>
      <c r="B1810" s="69"/>
      <c r="C1810" s="63" t="s">
        <v>1715</v>
      </c>
      <c r="D1810" s="63" t="s">
        <v>2342</v>
      </c>
      <c r="E1810" s="106" t="s">
        <v>50</v>
      </c>
      <c r="F1810" s="106" t="s">
        <v>177</v>
      </c>
      <c r="G1810" s="69">
        <v>30967</v>
      </c>
      <c r="H1810" s="63">
        <v>462</v>
      </c>
      <c r="I1810" s="69" t="s">
        <v>249</v>
      </c>
      <c r="J1810" s="63" t="s">
        <v>241</v>
      </c>
      <c r="K1810" s="69" t="s">
        <v>175</v>
      </c>
      <c r="L1810" s="175" t="s">
        <v>395</v>
      </c>
      <c r="M1810" s="134">
        <v>30</v>
      </c>
      <c r="N1810" s="61">
        <v>29.62</v>
      </c>
      <c r="O1810" s="61">
        <v>-98.37</v>
      </c>
      <c r="P1810" s="99">
        <v>126.402078446346</v>
      </c>
      <c r="Q1810" s="69" t="s">
        <v>31</v>
      </c>
      <c r="R1810" s="69" t="s">
        <v>2366</v>
      </c>
      <c r="S1810" s="69"/>
      <c r="T1810" s="63"/>
      <c r="U1810" s="63" t="s">
        <v>13</v>
      </c>
      <c r="V1810" s="63"/>
      <c r="W1810" s="63"/>
      <c r="X1810" s="119">
        <v>187</v>
      </c>
      <c r="Y1810" s="119">
        <v>89</v>
      </c>
      <c r="Z1810" s="69"/>
      <c r="AA1810" s="180"/>
      <c r="AB1810" s="98"/>
      <c r="AC1810" s="69"/>
      <c r="AD1810" s="69" t="s">
        <v>260</v>
      </c>
      <c r="AE1810" s="63"/>
      <c r="AF1810" s="63"/>
      <c r="BK1810" s="84"/>
      <c r="BL1810" s="84"/>
      <c r="BM1810" s="84"/>
      <c r="BN1810" s="84"/>
      <c r="BO1810" s="84"/>
      <c r="BP1810" s="84"/>
      <c r="BQ1810" s="84"/>
      <c r="BR1810" s="84"/>
      <c r="BS1810" s="84"/>
      <c r="BT1810" s="84"/>
      <c r="BU1810" s="84"/>
      <c r="BV1810" s="84"/>
      <c r="BW1810" s="84"/>
      <c r="BX1810" s="84"/>
      <c r="BY1810" s="84"/>
      <c r="BZ1810" s="84"/>
      <c r="CA1810" s="84"/>
      <c r="CB1810" s="84"/>
      <c r="CC1810" s="84"/>
      <c r="CD1810" s="84"/>
      <c r="CE1810" s="84"/>
      <c r="CF1810" s="84"/>
      <c r="CG1810" s="84"/>
      <c r="CH1810" s="84"/>
      <c r="CI1810" s="84"/>
      <c r="CJ1810" s="84"/>
      <c r="CK1810" s="84"/>
      <c r="CL1810" s="84"/>
      <c r="CM1810" s="84"/>
      <c r="CN1810" s="84"/>
      <c r="CO1810" s="84"/>
      <c r="CP1810" s="84"/>
      <c r="CQ1810" s="84"/>
      <c r="CR1810" s="84"/>
      <c r="CS1810" s="84"/>
      <c r="CT1810" s="84"/>
      <c r="CU1810" s="84"/>
      <c r="CV1810" s="84"/>
      <c r="CW1810" s="84"/>
      <c r="CX1810" s="10"/>
      <c r="CY1810" s="10"/>
      <c r="CZ1810" s="10"/>
      <c r="DA1810" s="10"/>
      <c r="DB1810" s="10"/>
      <c r="DC1810" s="10"/>
      <c r="DD1810" s="10"/>
      <c r="DE1810" s="10"/>
      <c r="DF1810" s="10"/>
      <c r="DG1810" s="10"/>
      <c r="DH1810" s="10"/>
      <c r="DI1810" s="10"/>
      <c r="DJ1810" s="10"/>
      <c r="DK1810" s="10"/>
      <c r="DL1810" s="10"/>
      <c r="DM1810" s="10"/>
      <c r="DN1810" s="10"/>
      <c r="DO1810" s="10"/>
      <c r="DP1810" s="10"/>
      <c r="DQ1810" s="10"/>
      <c r="DR1810" s="10"/>
      <c r="DS1810" s="10"/>
      <c r="DT1810" s="10"/>
      <c r="DU1810" s="10"/>
      <c r="DV1810" s="10"/>
      <c r="DW1810" s="10"/>
      <c r="DX1810" s="10"/>
      <c r="DY1810" s="10"/>
      <c r="DZ1810" s="10"/>
      <c r="EA1810" s="10"/>
      <c r="EB1810" s="10"/>
      <c r="EC1810" s="10"/>
    </row>
    <row r="1811" spans="1:133" s="76" customFormat="1" ht="17" x14ac:dyDescent="0.2">
      <c r="A1811" s="100" t="str">
        <f>CONCATENATE(E1811," ",F1811)</f>
        <v xml:space="preserve">Mammuthus sp. </v>
      </c>
      <c r="B1811" s="69"/>
      <c r="C1811" s="63" t="s">
        <v>1715</v>
      </c>
      <c r="D1811" s="63" t="s">
        <v>2342</v>
      </c>
      <c r="E1811" s="106" t="s">
        <v>50</v>
      </c>
      <c r="F1811" s="106" t="s">
        <v>177</v>
      </c>
      <c r="G1811" s="69">
        <v>30967</v>
      </c>
      <c r="H1811" s="63">
        <v>1684</v>
      </c>
      <c r="I1811" s="69" t="s">
        <v>249</v>
      </c>
      <c r="J1811" s="63" t="s">
        <v>241</v>
      </c>
      <c r="K1811" s="69" t="s">
        <v>175</v>
      </c>
      <c r="L1811" s="175" t="s">
        <v>395</v>
      </c>
      <c r="M1811" s="134">
        <v>30</v>
      </c>
      <c r="N1811" s="61">
        <v>29.62</v>
      </c>
      <c r="O1811" s="61">
        <v>-98.37</v>
      </c>
      <c r="P1811" s="99">
        <v>126.402078446346</v>
      </c>
      <c r="Q1811" s="69" t="s">
        <v>31</v>
      </c>
      <c r="R1811" s="69" t="s">
        <v>2377</v>
      </c>
      <c r="S1811" s="69"/>
      <c r="T1811" s="63"/>
      <c r="U1811" s="63" t="s">
        <v>13</v>
      </c>
      <c r="V1811" s="63"/>
      <c r="W1811" s="63"/>
      <c r="X1811" s="119">
        <v>244</v>
      </c>
      <c r="Y1811" s="119">
        <v>118</v>
      </c>
      <c r="Z1811" s="69"/>
      <c r="AA1811" s="180"/>
      <c r="AB1811" s="98"/>
      <c r="AC1811" s="69"/>
      <c r="AD1811" s="69" t="s">
        <v>261</v>
      </c>
      <c r="AE1811" s="63"/>
      <c r="AF1811" s="63"/>
      <c r="BK1811" s="84"/>
      <c r="BL1811" s="84"/>
      <c r="BM1811" s="84"/>
      <c r="BN1811" s="84"/>
      <c r="BO1811" s="84"/>
      <c r="BP1811" s="84"/>
      <c r="BQ1811" s="84"/>
      <c r="BR1811" s="84"/>
      <c r="BS1811" s="84"/>
      <c r="BT1811" s="84"/>
      <c r="BU1811" s="84"/>
      <c r="BV1811" s="84"/>
      <c r="BW1811" s="84"/>
      <c r="BX1811" s="84"/>
      <c r="BY1811" s="84"/>
      <c r="BZ1811" s="84"/>
      <c r="CA1811" s="84"/>
      <c r="CB1811" s="84"/>
      <c r="CC1811" s="84"/>
      <c r="CD1811" s="84"/>
      <c r="CE1811" s="84"/>
      <c r="CF1811" s="84"/>
      <c r="CG1811" s="84"/>
      <c r="CH1811" s="84"/>
      <c r="CI1811" s="84"/>
      <c r="CJ1811" s="84"/>
      <c r="CK1811" s="84"/>
      <c r="CL1811" s="84"/>
      <c r="CM1811" s="84"/>
      <c r="CN1811" s="84"/>
      <c r="CO1811" s="84"/>
      <c r="CP1811" s="84"/>
      <c r="CQ1811" s="84"/>
      <c r="CR1811" s="84"/>
      <c r="CS1811" s="84"/>
      <c r="CT1811" s="84"/>
      <c r="CU1811" s="84"/>
      <c r="CV1811" s="84"/>
      <c r="CW1811" s="84"/>
      <c r="CX1811" s="10"/>
      <c r="CY1811" s="10"/>
      <c r="CZ1811" s="10"/>
      <c r="DA1811" s="10"/>
      <c r="DB1811" s="10"/>
      <c r="DC1811" s="10"/>
      <c r="DD1811" s="10"/>
      <c r="DE1811" s="10"/>
      <c r="DF1811" s="10"/>
      <c r="DG1811" s="10"/>
      <c r="DH1811" s="10"/>
      <c r="DI1811" s="10"/>
      <c r="DJ1811" s="10"/>
      <c r="DK1811" s="10"/>
      <c r="DL1811" s="10"/>
      <c r="DM1811" s="10"/>
      <c r="DN1811" s="10"/>
      <c r="DO1811" s="10"/>
      <c r="DP1811" s="10"/>
      <c r="DQ1811" s="10"/>
      <c r="DR1811" s="10"/>
      <c r="DS1811" s="10"/>
      <c r="DT1811" s="10"/>
      <c r="DU1811" s="10"/>
      <c r="DV1811" s="10"/>
      <c r="DW1811" s="10"/>
      <c r="DX1811" s="10"/>
      <c r="DY1811" s="10"/>
      <c r="DZ1811" s="10"/>
      <c r="EA1811" s="10"/>
      <c r="EB1811" s="10"/>
      <c r="EC1811" s="10"/>
    </row>
    <row r="1812" spans="1:133" s="76" customFormat="1" ht="17" x14ac:dyDescent="0.2">
      <c r="A1812" s="100" t="str">
        <f>CONCATENATE(E1812," ",F1812)</f>
        <v xml:space="preserve">Mammuthus sp. </v>
      </c>
      <c r="B1812" s="69"/>
      <c r="C1812" s="63" t="s">
        <v>1715</v>
      </c>
      <c r="D1812" s="63" t="s">
        <v>2342</v>
      </c>
      <c r="E1812" s="106" t="s">
        <v>50</v>
      </c>
      <c r="F1812" s="106" t="s">
        <v>177</v>
      </c>
      <c r="G1812" s="69">
        <v>30967</v>
      </c>
      <c r="H1812" s="63">
        <v>1805</v>
      </c>
      <c r="I1812" s="69" t="s">
        <v>249</v>
      </c>
      <c r="J1812" s="63" t="s">
        <v>241</v>
      </c>
      <c r="K1812" s="69" t="s">
        <v>175</v>
      </c>
      <c r="L1812" s="175" t="s">
        <v>395</v>
      </c>
      <c r="M1812" s="134">
        <v>30</v>
      </c>
      <c r="N1812" s="61">
        <v>29.62</v>
      </c>
      <c r="O1812" s="61">
        <v>-98.37</v>
      </c>
      <c r="P1812" s="99">
        <v>126.402078446346</v>
      </c>
      <c r="Q1812" s="69" t="s">
        <v>31</v>
      </c>
      <c r="R1812" s="69" t="s">
        <v>2377</v>
      </c>
      <c r="S1812" s="69"/>
      <c r="T1812" s="63"/>
      <c r="U1812" s="63" t="s">
        <v>13</v>
      </c>
      <c r="V1812" s="63"/>
      <c r="W1812" s="63"/>
      <c r="X1812" s="119">
        <v>232</v>
      </c>
      <c r="Y1812" s="119">
        <v>111</v>
      </c>
      <c r="Z1812" s="69"/>
      <c r="AA1812" s="180"/>
      <c r="AB1812" s="98"/>
      <c r="AC1812" s="69"/>
      <c r="AD1812" s="69"/>
      <c r="AE1812" s="63"/>
      <c r="AF1812" s="63"/>
      <c r="BK1812" s="84"/>
      <c r="BL1812" s="84"/>
      <c r="BM1812" s="84"/>
      <c r="BN1812" s="84"/>
      <c r="BO1812" s="84"/>
      <c r="BP1812" s="84"/>
      <c r="BQ1812" s="84"/>
      <c r="BR1812" s="84"/>
      <c r="BS1812" s="84"/>
      <c r="BT1812" s="84"/>
      <c r="BU1812" s="84"/>
      <c r="BV1812" s="84"/>
      <c r="BW1812" s="84"/>
      <c r="BX1812" s="84"/>
      <c r="BY1812" s="84"/>
      <c r="BZ1812" s="84"/>
      <c r="CA1812" s="84"/>
      <c r="CB1812" s="84"/>
      <c r="CC1812" s="84"/>
      <c r="CD1812" s="84"/>
      <c r="CE1812" s="84"/>
      <c r="CF1812" s="84"/>
      <c r="CG1812" s="84"/>
      <c r="CH1812" s="84"/>
      <c r="CI1812" s="84"/>
      <c r="CJ1812" s="84"/>
      <c r="CK1812" s="84"/>
      <c r="CL1812" s="84"/>
      <c r="CM1812" s="84"/>
      <c r="CN1812" s="84"/>
      <c r="CO1812" s="84"/>
      <c r="CP1812" s="84"/>
      <c r="CQ1812" s="84"/>
      <c r="CR1812" s="84"/>
      <c r="CS1812" s="84"/>
      <c r="CT1812" s="84"/>
      <c r="CU1812" s="84"/>
      <c r="CV1812" s="84"/>
      <c r="CW1812" s="84"/>
      <c r="CX1812" s="10"/>
      <c r="CY1812" s="10"/>
      <c r="CZ1812" s="10"/>
      <c r="DA1812" s="10"/>
      <c r="DB1812" s="10"/>
      <c r="DC1812" s="10"/>
      <c r="DD1812" s="10"/>
      <c r="DE1812" s="10"/>
      <c r="DF1812" s="10"/>
      <c r="DG1812" s="10"/>
      <c r="DH1812" s="10"/>
      <c r="DI1812" s="10"/>
      <c r="DJ1812" s="10"/>
      <c r="DK1812" s="10"/>
      <c r="DL1812" s="10"/>
      <c r="DM1812" s="10"/>
      <c r="DN1812" s="10"/>
      <c r="DO1812" s="10"/>
      <c r="DP1812" s="10"/>
      <c r="DQ1812" s="10"/>
      <c r="DR1812" s="10"/>
      <c r="DS1812" s="10"/>
      <c r="DT1812" s="10"/>
      <c r="DU1812" s="10"/>
      <c r="DV1812" s="10"/>
      <c r="DW1812" s="10"/>
      <c r="DX1812" s="10"/>
      <c r="DY1812" s="10"/>
      <c r="DZ1812" s="10"/>
      <c r="EA1812" s="10"/>
      <c r="EB1812" s="10"/>
      <c r="EC1812" s="10"/>
    </row>
    <row r="1813" spans="1:133" s="76" customFormat="1" ht="17" x14ac:dyDescent="0.2">
      <c r="A1813" s="100" t="str">
        <f>CONCATENATE(E1813," ",F1813)</f>
        <v xml:space="preserve">Mammuthus sp. </v>
      </c>
      <c r="B1813" s="69"/>
      <c r="C1813" s="63" t="s">
        <v>1715</v>
      </c>
      <c r="D1813" s="63" t="s">
        <v>2342</v>
      </c>
      <c r="E1813" s="106" t="s">
        <v>50</v>
      </c>
      <c r="F1813" s="106" t="s">
        <v>177</v>
      </c>
      <c r="G1813" s="69">
        <v>30967</v>
      </c>
      <c r="H1813" s="63">
        <v>2011</v>
      </c>
      <c r="I1813" s="69" t="s">
        <v>249</v>
      </c>
      <c r="J1813" s="63" t="s">
        <v>241</v>
      </c>
      <c r="K1813" s="69" t="s">
        <v>175</v>
      </c>
      <c r="L1813" s="175" t="s">
        <v>395</v>
      </c>
      <c r="M1813" s="134">
        <v>30</v>
      </c>
      <c r="N1813" s="61">
        <v>29.62</v>
      </c>
      <c r="O1813" s="61">
        <v>-98.37</v>
      </c>
      <c r="P1813" s="99">
        <v>126.402078446346</v>
      </c>
      <c r="Q1813" s="69" t="s">
        <v>31</v>
      </c>
      <c r="R1813" s="69" t="s">
        <v>2377</v>
      </c>
      <c r="S1813" s="69"/>
      <c r="T1813" s="63"/>
      <c r="U1813" s="63" t="s">
        <v>13</v>
      </c>
      <c r="V1813" s="63"/>
      <c r="W1813" s="63"/>
      <c r="X1813" s="119">
        <v>203</v>
      </c>
      <c r="Y1813" s="119">
        <v>100</v>
      </c>
      <c r="Z1813" s="69"/>
      <c r="AA1813" s="180"/>
      <c r="AB1813" s="98"/>
      <c r="AC1813" s="69"/>
      <c r="AD1813" s="69"/>
      <c r="AE1813" s="63"/>
      <c r="AF1813" s="63"/>
      <c r="BK1813" s="10"/>
      <c r="BL1813" s="10"/>
      <c r="BM1813" s="10"/>
      <c r="BN1813" s="10"/>
      <c r="BO1813" s="10"/>
      <c r="BP1813" s="10"/>
      <c r="BQ1813" s="10"/>
      <c r="BR1813" s="10"/>
      <c r="BS1813" s="10"/>
      <c r="BT1813" s="10"/>
      <c r="BU1813" s="10"/>
      <c r="BV1813" s="10"/>
      <c r="BW1813" s="10"/>
      <c r="BX1813" s="10"/>
      <c r="BY1813" s="10"/>
      <c r="BZ1813" s="10"/>
      <c r="CA1813" s="10"/>
      <c r="CB1813" s="10"/>
      <c r="CC1813" s="10"/>
      <c r="CD1813" s="10"/>
      <c r="CE1813" s="10"/>
      <c r="CF1813" s="10"/>
      <c r="CG1813" s="10"/>
      <c r="CH1813" s="10"/>
      <c r="CI1813" s="10"/>
      <c r="CJ1813" s="10"/>
      <c r="CK1813" s="10"/>
      <c r="CL1813" s="10"/>
      <c r="CM1813" s="10"/>
      <c r="CN1813" s="10"/>
      <c r="CO1813" s="10"/>
      <c r="CP1813" s="10"/>
      <c r="CQ1813" s="10"/>
      <c r="CR1813" s="10"/>
      <c r="CS1813" s="10"/>
      <c r="CT1813" s="10"/>
      <c r="CU1813" s="10"/>
      <c r="CV1813" s="10"/>
      <c r="CW1813" s="10"/>
      <c r="CX1813" s="10"/>
      <c r="CY1813" s="10"/>
      <c r="CZ1813" s="10"/>
      <c r="DA1813" s="10"/>
      <c r="DB1813" s="10"/>
      <c r="DC1813" s="10"/>
      <c r="DD1813" s="10"/>
      <c r="DE1813" s="10"/>
      <c r="DF1813" s="10"/>
      <c r="DG1813" s="10"/>
      <c r="DH1813" s="10"/>
      <c r="DI1813" s="10"/>
      <c r="DJ1813" s="10"/>
      <c r="DK1813" s="10"/>
      <c r="DL1813" s="10"/>
      <c r="DM1813" s="10"/>
      <c r="DN1813" s="10"/>
      <c r="DO1813" s="10"/>
      <c r="DP1813" s="10"/>
      <c r="DQ1813" s="10"/>
      <c r="DR1813" s="10"/>
      <c r="DS1813" s="10"/>
      <c r="DT1813" s="10"/>
      <c r="DU1813" s="10"/>
      <c r="DV1813" s="10"/>
      <c r="DW1813" s="10"/>
      <c r="DX1813" s="10"/>
      <c r="DY1813" s="10"/>
      <c r="DZ1813" s="10"/>
      <c r="EA1813" s="10"/>
      <c r="EB1813" s="10"/>
      <c r="EC1813" s="10"/>
    </row>
    <row r="1814" spans="1:133" s="76" customFormat="1" ht="17" x14ac:dyDescent="0.2">
      <c r="A1814" s="100" t="str">
        <f>CONCATENATE(E1814," ",F1814)</f>
        <v xml:space="preserve">Mammuthus sp. </v>
      </c>
      <c r="B1814" s="69"/>
      <c r="C1814" s="63" t="s">
        <v>1715</v>
      </c>
      <c r="D1814" s="63" t="s">
        <v>2342</v>
      </c>
      <c r="E1814" s="106" t="s">
        <v>50</v>
      </c>
      <c r="F1814" s="106" t="s">
        <v>177</v>
      </c>
      <c r="G1814" s="69">
        <v>30967</v>
      </c>
      <c r="H1814" s="63">
        <v>213</v>
      </c>
      <c r="I1814" s="69" t="s">
        <v>249</v>
      </c>
      <c r="J1814" s="63" t="s">
        <v>241</v>
      </c>
      <c r="K1814" s="69" t="s">
        <v>175</v>
      </c>
      <c r="L1814" s="175" t="s">
        <v>395</v>
      </c>
      <c r="M1814" s="134">
        <v>30</v>
      </c>
      <c r="N1814" s="61">
        <v>29.62</v>
      </c>
      <c r="O1814" s="61">
        <v>-98.37</v>
      </c>
      <c r="P1814" s="99">
        <v>126.402078446346</v>
      </c>
      <c r="Q1814" s="69" t="s">
        <v>86</v>
      </c>
      <c r="R1814" s="69" t="s">
        <v>1380</v>
      </c>
      <c r="S1814" s="69"/>
      <c r="T1814" s="63"/>
      <c r="U1814" s="63" t="s">
        <v>13</v>
      </c>
      <c r="V1814" s="63"/>
      <c r="W1814" s="63"/>
      <c r="X1814" s="119">
        <v>210</v>
      </c>
      <c r="Y1814" s="119">
        <v>108</v>
      </c>
      <c r="Z1814" s="69"/>
      <c r="AA1814" s="180"/>
      <c r="AB1814" s="98"/>
      <c r="AC1814" s="69"/>
      <c r="AD1814" s="69"/>
      <c r="AE1814" s="63"/>
      <c r="AF1814" s="63"/>
      <c r="BK1814" s="10"/>
      <c r="BL1814" s="10"/>
      <c r="BM1814" s="10"/>
      <c r="BN1814" s="10"/>
      <c r="BO1814" s="10"/>
      <c r="BP1814" s="10"/>
      <c r="BQ1814" s="10"/>
      <c r="BR1814" s="10"/>
      <c r="BS1814" s="10"/>
      <c r="BT1814" s="10"/>
      <c r="BU1814" s="10"/>
      <c r="BV1814" s="10"/>
      <c r="BW1814" s="10"/>
      <c r="BX1814" s="10"/>
      <c r="BY1814" s="10"/>
      <c r="BZ1814" s="10"/>
      <c r="CA1814" s="10"/>
      <c r="CB1814" s="10"/>
      <c r="CC1814" s="10"/>
      <c r="CD1814" s="10"/>
      <c r="CE1814" s="10"/>
      <c r="CF1814" s="10"/>
      <c r="CG1814" s="10"/>
      <c r="CH1814" s="10"/>
      <c r="CI1814" s="10"/>
      <c r="CJ1814" s="10"/>
      <c r="CK1814" s="10"/>
      <c r="CL1814" s="10"/>
      <c r="CM1814" s="10"/>
      <c r="CN1814" s="10"/>
      <c r="CO1814" s="10"/>
      <c r="CP1814" s="10"/>
      <c r="CQ1814" s="10"/>
      <c r="CR1814" s="10"/>
      <c r="CS1814" s="10"/>
      <c r="CT1814" s="10"/>
      <c r="CU1814" s="10"/>
      <c r="CV1814" s="10"/>
      <c r="CW1814" s="10"/>
      <c r="CX1814" s="10"/>
      <c r="CY1814" s="10"/>
      <c r="CZ1814" s="10"/>
      <c r="DA1814" s="10"/>
      <c r="DB1814" s="10"/>
      <c r="DC1814" s="10"/>
      <c r="DD1814" s="10"/>
      <c r="DE1814" s="10"/>
      <c r="DF1814" s="10"/>
      <c r="DG1814" s="10"/>
      <c r="DH1814" s="10"/>
      <c r="DI1814" s="10"/>
      <c r="DJ1814" s="10"/>
      <c r="DK1814" s="10"/>
      <c r="DL1814" s="10"/>
      <c r="DM1814" s="10"/>
      <c r="DN1814" s="10"/>
      <c r="DO1814" s="10"/>
      <c r="DP1814" s="10"/>
      <c r="DQ1814" s="10"/>
      <c r="DR1814" s="10"/>
      <c r="DS1814" s="10"/>
      <c r="DT1814" s="10"/>
      <c r="DU1814" s="10"/>
      <c r="DV1814" s="10"/>
      <c r="DW1814" s="10"/>
      <c r="DX1814" s="10"/>
      <c r="DY1814" s="10"/>
      <c r="DZ1814" s="10"/>
      <c r="EA1814" s="10"/>
      <c r="EB1814" s="10"/>
      <c r="EC1814" s="10"/>
    </row>
    <row r="1815" spans="1:133" s="76" customFormat="1" ht="17" x14ac:dyDescent="0.2">
      <c r="A1815" s="100" t="str">
        <f>CONCATENATE(E1815," ",F1815)</f>
        <v xml:space="preserve">Mammuthus sp. </v>
      </c>
      <c r="B1815" s="69"/>
      <c r="C1815" s="63" t="s">
        <v>1715</v>
      </c>
      <c r="D1815" s="63" t="s">
        <v>2342</v>
      </c>
      <c r="E1815" s="106" t="s">
        <v>50</v>
      </c>
      <c r="F1815" s="106" t="s">
        <v>177</v>
      </c>
      <c r="G1815" s="69">
        <v>30967</v>
      </c>
      <c r="H1815" s="63">
        <v>1201</v>
      </c>
      <c r="I1815" s="69" t="s">
        <v>249</v>
      </c>
      <c r="J1815" s="63" t="s">
        <v>241</v>
      </c>
      <c r="K1815" s="69" t="s">
        <v>175</v>
      </c>
      <c r="L1815" s="175" t="s">
        <v>395</v>
      </c>
      <c r="M1815" s="134">
        <v>30</v>
      </c>
      <c r="N1815" s="61">
        <v>29.62</v>
      </c>
      <c r="O1815" s="61">
        <v>-98.37</v>
      </c>
      <c r="P1815" s="99">
        <v>126.402078446346</v>
      </c>
      <c r="Q1815" s="69" t="s">
        <v>86</v>
      </c>
      <c r="R1815" s="69" t="s">
        <v>1380</v>
      </c>
      <c r="S1815" s="69"/>
      <c r="T1815" s="63" t="s">
        <v>171</v>
      </c>
      <c r="U1815" s="63" t="s">
        <v>13</v>
      </c>
      <c r="V1815" s="63"/>
      <c r="W1815" s="63"/>
      <c r="X1815" s="119">
        <v>224</v>
      </c>
      <c r="Y1815" s="119">
        <v>92</v>
      </c>
      <c r="Z1815" s="69"/>
      <c r="AA1815" s="180"/>
      <c r="AB1815" s="98"/>
      <c r="AC1815" s="69"/>
      <c r="AD1815" s="69"/>
      <c r="AE1815" s="63"/>
      <c r="AF1815" s="63"/>
      <c r="BK1815" s="10"/>
      <c r="BL1815" s="10"/>
      <c r="BM1815" s="10"/>
      <c r="BN1815" s="10"/>
      <c r="BO1815" s="10"/>
      <c r="BP1815" s="10"/>
      <c r="BQ1815" s="10"/>
      <c r="BR1815" s="10"/>
      <c r="BS1815" s="10"/>
      <c r="BT1815" s="10"/>
      <c r="BU1815" s="10"/>
      <c r="BV1815" s="10"/>
      <c r="BW1815" s="10"/>
      <c r="BX1815" s="10"/>
      <c r="BY1815" s="10"/>
      <c r="BZ1815" s="10"/>
      <c r="CA1815" s="10"/>
      <c r="CB1815" s="10"/>
      <c r="CC1815" s="10"/>
      <c r="CD1815" s="10"/>
      <c r="CE1815" s="10"/>
      <c r="CF1815" s="10"/>
      <c r="CG1815" s="10"/>
      <c r="CH1815" s="10"/>
      <c r="CI1815" s="10"/>
      <c r="CJ1815" s="10"/>
      <c r="CK1815" s="10"/>
      <c r="CL1815" s="10"/>
      <c r="CM1815" s="10"/>
      <c r="CN1815" s="10"/>
      <c r="CO1815" s="10"/>
      <c r="CP1815" s="10"/>
      <c r="CQ1815" s="10"/>
      <c r="CR1815" s="10"/>
      <c r="CS1815" s="10"/>
      <c r="CT1815" s="10"/>
      <c r="CU1815" s="10"/>
      <c r="CV1815" s="10"/>
      <c r="CW1815" s="10"/>
      <c r="CX1815" s="10"/>
      <c r="CY1815" s="10"/>
      <c r="CZ1815" s="10"/>
      <c r="DA1815" s="10"/>
      <c r="DB1815" s="10"/>
      <c r="DC1815" s="10"/>
      <c r="DD1815" s="10"/>
      <c r="DE1815" s="10"/>
      <c r="DF1815" s="10"/>
      <c r="DG1815" s="10"/>
      <c r="DH1815" s="10"/>
      <c r="DI1815" s="10"/>
      <c r="DJ1815" s="10"/>
      <c r="DK1815" s="10"/>
      <c r="DL1815" s="10"/>
      <c r="DM1815" s="10"/>
      <c r="DN1815" s="10"/>
      <c r="DO1815" s="10"/>
      <c r="DP1815" s="10"/>
      <c r="DQ1815" s="10"/>
      <c r="DR1815" s="10"/>
      <c r="DS1815" s="10"/>
      <c r="DT1815" s="10"/>
      <c r="DU1815" s="10"/>
      <c r="DV1815" s="10"/>
      <c r="DW1815" s="10"/>
      <c r="DX1815" s="10"/>
      <c r="DY1815" s="10"/>
      <c r="DZ1815" s="10"/>
      <c r="EA1815" s="10"/>
      <c r="EB1815" s="10"/>
      <c r="EC1815" s="10"/>
    </row>
    <row r="1816" spans="1:133" s="76" customFormat="1" ht="17" x14ac:dyDescent="0.2">
      <c r="A1816" s="100" t="str">
        <f>CONCATENATE(E1816," ",F1816)</f>
        <v xml:space="preserve">Mammuthus sp. </v>
      </c>
      <c r="B1816" s="69"/>
      <c r="C1816" s="63" t="s">
        <v>1715</v>
      </c>
      <c r="D1816" s="63" t="s">
        <v>2342</v>
      </c>
      <c r="E1816" s="106" t="s">
        <v>50</v>
      </c>
      <c r="F1816" s="106" t="s">
        <v>177</v>
      </c>
      <c r="G1816" s="69">
        <v>30967</v>
      </c>
      <c r="H1816" s="63">
        <v>165</v>
      </c>
      <c r="I1816" s="69" t="s">
        <v>249</v>
      </c>
      <c r="J1816" s="63" t="s">
        <v>241</v>
      </c>
      <c r="K1816" s="69" t="s">
        <v>175</v>
      </c>
      <c r="L1816" s="175" t="s">
        <v>395</v>
      </c>
      <c r="M1816" s="134">
        <v>30</v>
      </c>
      <c r="N1816" s="61">
        <v>29.62</v>
      </c>
      <c r="O1816" s="61">
        <v>-98.37</v>
      </c>
      <c r="P1816" s="99">
        <v>126.402078446346</v>
      </c>
      <c r="Q1816" s="69" t="s">
        <v>24</v>
      </c>
      <c r="R1816" s="69" t="s">
        <v>2379</v>
      </c>
      <c r="S1816" s="69"/>
      <c r="T1816" s="63"/>
      <c r="U1816" s="63" t="s">
        <v>13</v>
      </c>
      <c r="V1816" s="63"/>
      <c r="W1816" s="63"/>
      <c r="X1816" s="119">
        <v>216</v>
      </c>
      <c r="Y1816" s="119">
        <v>89</v>
      </c>
      <c r="Z1816" s="69"/>
      <c r="AA1816" s="180"/>
      <c r="AB1816" s="98"/>
      <c r="AC1816" s="69"/>
      <c r="AD1816" s="69"/>
      <c r="AE1816" s="63"/>
      <c r="AF1816" s="63"/>
      <c r="BK1816" s="10"/>
      <c r="BL1816" s="10"/>
      <c r="BM1816" s="10"/>
      <c r="BN1816" s="10"/>
      <c r="BO1816" s="10"/>
      <c r="BP1816" s="10"/>
      <c r="BQ1816" s="10"/>
      <c r="BR1816" s="10"/>
      <c r="BS1816" s="10"/>
      <c r="BT1816" s="10"/>
      <c r="BU1816" s="10"/>
      <c r="BV1816" s="10"/>
      <c r="BW1816" s="10"/>
      <c r="BX1816" s="10"/>
      <c r="BY1816" s="10"/>
      <c r="BZ1816" s="10"/>
      <c r="CA1816" s="10"/>
      <c r="CB1816" s="10"/>
      <c r="CC1816" s="10"/>
      <c r="CD1816" s="10"/>
      <c r="CE1816" s="10"/>
      <c r="CF1816" s="10"/>
      <c r="CG1816" s="10"/>
      <c r="CH1816" s="10"/>
      <c r="CI1816" s="10"/>
      <c r="CJ1816" s="10"/>
      <c r="CK1816" s="10"/>
      <c r="CL1816" s="10"/>
      <c r="CM1816" s="10"/>
      <c r="CN1816" s="10"/>
      <c r="CO1816" s="10"/>
      <c r="CP1816" s="10"/>
      <c r="CQ1816" s="10"/>
      <c r="CR1816" s="10"/>
      <c r="CS1816" s="10"/>
      <c r="CT1816" s="10"/>
      <c r="CU1816" s="10"/>
      <c r="CV1816" s="10"/>
      <c r="CW1816" s="10"/>
      <c r="CX1816" s="10"/>
      <c r="CY1816" s="10"/>
      <c r="CZ1816" s="10"/>
      <c r="DA1816" s="10"/>
      <c r="DB1816" s="10"/>
      <c r="DC1816" s="10"/>
      <c r="DD1816" s="10"/>
      <c r="DE1816" s="10"/>
      <c r="DF1816" s="10"/>
      <c r="DG1816" s="10"/>
      <c r="DH1816" s="10"/>
      <c r="DI1816" s="10"/>
      <c r="DJ1816" s="10"/>
      <c r="DK1816" s="10"/>
      <c r="DL1816" s="10"/>
      <c r="DM1816" s="10"/>
      <c r="DN1816" s="10"/>
      <c r="DO1816" s="10"/>
      <c r="DP1816" s="10"/>
      <c r="DQ1816" s="10"/>
      <c r="DR1816" s="10"/>
      <c r="DS1816" s="10"/>
      <c r="DT1816" s="10"/>
      <c r="DU1816" s="10"/>
      <c r="DV1816" s="10"/>
      <c r="DW1816" s="10"/>
      <c r="DX1816" s="10"/>
      <c r="DY1816" s="10"/>
      <c r="DZ1816" s="10"/>
      <c r="EA1816" s="10"/>
      <c r="EB1816" s="10"/>
      <c r="EC1816" s="10"/>
    </row>
    <row r="1817" spans="1:133" s="76" customFormat="1" ht="17" x14ac:dyDescent="0.2">
      <c r="A1817" s="100" t="str">
        <f>CONCATENATE(E1817," ",F1817)</f>
        <v xml:space="preserve">Mammuthus sp. </v>
      </c>
      <c r="B1817" s="69"/>
      <c r="C1817" s="63" t="s">
        <v>1715</v>
      </c>
      <c r="D1817" s="63" t="s">
        <v>2342</v>
      </c>
      <c r="E1817" s="106" t="s">
        <v>50</v>
      </c>
      <c r="F1817" s="106" t="s">
        <v>177</v>
      </c>
      <c r="G1817" s="69">
        <v>30967</v>
      </c>
      <c r="H1817" s="63">
        <v>227</v>
      </c>
      <c r="I1817" s="69" t="s">
        <v>249</v>
      </c>
      <c r="J1817" s="63" t="s">
        <v>241</v>
      </c>
      <c r="K1817" s="69" t="s">
        <v>175</v>
      </c>
      <c r="L1817" s="175" t="s">
        <v>395</v>
      </c>
      <c r="M1817" s="134">
        <v>30</v>
      </c>
      <c r="N1817" s="61">
        <v>29.62</v>
      </c>
      <c r="O1817" s="61">
        <v>-98.37</v>
      </c>
      <c r="P1817" s="99">
        <v>126.402078446346</v>
      </c>
      <c r="Q1817" s="69" t="s">
        <v>24</v>
      </c>
      <c r="R1817" s="69" t="s">
        <v>2379</v>
      </c>
      <c r="S1817" s="69"/>
      <c r="T1817" s="63" t="s">
        <v>166</v>
      </c>
      <c r="U1817" s="63" t="s">
        <v>13</v>
      </c>
      <c r="V1817" s="63"/>
      <c r="W1817" s="63"/>
      <c r="X1817" s="119">
        <v>235</v>
      </c>
      <c r="Y1817" s="119">
        <v>95</v>
      </c>
      <c r="Z1817" s="69"/>
      <c r="AA1817" s="180"/>
      <c r="AB1817" s="98"/>
      <c r="AC1817" s="69"/>
      <c r="AD1817" s="69"/>
      <c r="AE1817" s="63"/>
      <c r="AF1817" s="63"/>
      <c r="BK1817" s="10"/>
      <c r="BL1817" s="10"/>
      <c r="BM1817" s="10"/>
      <c r="BN1817" s="10"/>
      <c r="BO1817" s="10"/>
      <c r="BP1817" s="10"/>
      <c r="BQ1817" s="10"/>
      <c r="BR1817" s="10"/>
      <c r="BS1817" s="10"/>
      <c r="BT1817" s="10"/>
      <c r="BU1817" s="10"/>
      <c r="BV1817" s="10"/>
      <c r="BW1817" s="10"/>
      <c r="BX1817" s="10"/>
      <c r="BY1817" s="10"/>
      <c r="BZ1817" s="10"/>
      <c r="CA1817" s="10"/>
      <c r="CB1817" s="10"/>
      <c r="CC1817" s="10"/>
      <c r="CD1817" s="10"/>
      <c r="CE1817" s="10"/>
      <c r="CF1817" s="10"/>
      <c r="CG1817" s="10"/>
      <c r="CH1817" s="10"/>
      <c r="CI1817" s="10"/>
      <c r="CJ1817" s="10"/>
      <c r="CK1817" s="10"/>
      <c r="CL1817" s="10"/>
      <c r="CM1817" s="10"/>
      <c r="CN1817" s="10"/>
      <c r="CO1817" s="10"/>
      <c r="CP1817" s="10"/>
      <c r="CQ1817" s="10"/>
      <c r="CR1817" s="10"/>
      <c r="CS1817" s="10"/>
      <c r="CT1817" s="10"/>
      <c r="CU1817" s="10"/>
      <c r="CV1817" s="10"/>
      <c r="CW1817" s="10"/>
      <c r="CX1817" s="10"/>
      <c r="CY1817" s="10"/>
      <c r="CZ1817" s="10"/>
      <c r="DA1817" s="10"/>
      <c r="DB1817" s="10"/>
      <c r="DC1817" s="10"/>
      <c r="DD1817" s="10"/>
      <c r="DE1817" s="10"/>
      <c r="DF1817" s="10"/>
      <c r="DG1817" s="10"/>
      <c r="DH1817" s="10"/>
      <c r="DI1817" s="10"/>
      <c r="DJ1817" s="10"/>
      <c r="DK1817" s="10"/>
      <c r="DL1817" s="10"/>
      <c r="DM1817" s="10"/>
      <c r="DN1817" s="10"/>
      <c r="DO1817" s="10"/>
      <c r="DP1817" s="10"/>
      <c r="DQ1817" s="10"/>
      <c r="DR1817" s="10"/>
      <c r="DS1817" s="10"/>
      <c r="DT1817" s="10"/>
      <c r="DU1817" s="10"/>
      <c r="DV1817" s="10"/>
      <c r="DW1817" s="10"/>
      <c r="DX1817" s="10"/>
      <c r="DY1817" s="10"/>
      <c r="DZ1817" s="10"/>
      <c r="EA1817" s="10"/>
      <c r="EB1817" s="10"/>
      <c r="EC1817" s="10"/>
    </row>
    <row r="1818" spans="1:133" s="76" customFormat="1" ht="17" x14ac:dyDescent="0.2">
      <c r="A1818" s="100" t="str">
        <f>CONCATENATE(E1818," ",F1818)</f>
        <v xml:space="preserve">Mammuthus sp. </v>
      </c>
      <c r="B1818" s="69"/>
      <c r="C1818" s="63" t="s">
        <v>1715</v>
      </c>
      <c r="D1818" s="63" t="s">
        <v>2342</v>
      </c>
      <c r="E1818" s="106" t="s">
        <v>50</v>
      </c>
      <c r="F1818" s="106" t="s">
        <v>177</v>
      </c>
      <c r="G1818" s="69">
        <v>30967</v>
      </c>
      <c r="H1818" s="63">
        <v>181</v>
      </c>
      <c r="I1818" s="69" t="s">
        <v>249</v>
      </c>
      <c r="J1818" s="63" t="s">
        <v>241</v>
      </c>
      <c r="K1818" s="69" t="s">
        <v>175</v>
      </c>
      <c r="L1818" s="175" t="s">
        <v>395</v>
      </c>
      <c r="M1818" s="134">
        <v>30</v>
      </c>
      <c r="N1818" s="61">
        <v>29.62</v>
      </c>
      <c r="O1818" s="61">
        <v>-98.37</v>
      </c>
      <c r="P1818" s="99">
        <v>126.402078446346</v>
      </c>
      <c r="Q1818" s="69" t="s">
        <v>460</v>
      </c>
      <c r="R1818" s="69" t="s">
        <v>2364</v>
      </c>
      <c r="S1818" s="69"/>
      <c r="T1818" s="63" t="s">
        <v>166</v>
      </c>
      <c r="U1818" s="63" t="s">
        <v>13</v>
      </c>
      <c r="V1818" s="63"/>
      <c r="W1818" s="63"/>
      <c r="X1818" s="119">
        <v>197</v>
      </c>
      <c r="Y1818" s="119">
        <v>77</v>
      </c>
      <c r="Z1818" s="69"/>
      <c r="AA1818" s="180"/>
      <c r="AB1818" s="98"/>
      <c r="AC1818" s="69"/>
      <c r="AD1818" s="69" t="s">
        <v>263</v>
      </c>
      <c r="AE1818" s="63"/>
      <c r="AF1818" s="63"/>
      <c r="BK1818" s="84"/>
      <c r="BL1818" s="84"/>
      <c r="BM1818" s="84"/>
      <c r="BN1818" s="84"/>
      <c r="BO1818" s="84"/>
      <c r="BP1818" s="84"/>
      <c r="BQ1818" s="84"/>
      <c r="BR1818" s="84"/>
      <c r="BS1818" s="84"/>
      <c r="BT1818" s="84"/>
      <c r="BU1818" s="84"/>
      <c r="BV1818" s="84"/>
      <c r="BW1818" s="84"/>
      <c r="BX1818" s="84"/>
      <c r="BY1818" s="84"/>
      <c r="BZ1818" s="84"/>
      <c r="CA1818" s="84"/>
      <c r="CB1818" s="84"/>
      <c r="CC1818" s="84"/>
      <c r="CD1818" s="84"/>
      <c r="CE1818" s="84"/>
      <c r="CF1818" s="84"/>
      <c r="CG1818" s="84"/>
      <c r="CH1818" s="84"/>
      <c r="CI1818" s="84"/>
      <c r="CJ1818" s="84"/>
      <c r="CK1818" s="84"/>
      <c r="CL1818" s="84"/>
      <c r="CM1818" s="84"/>
      <c r="CN1818" s="84"/>
      <c r="CO1818" s="84"/>
      <c r="CP1818" s="84"/>
      <c r="CQ1818" s="84"/>
      <c r="CR1818" s="84"/>
      <c r="CS1818" s="84"/>
      <c r="CT1818" s="84"/>
      <c r="CU1818" s="84"/>
      <c r="CV1818" s="84"/>
      <c r="CW1818" s="84"/>
      <c r="CX1818" s="10"/>
      <c r="CY1818" s="10"/>
      <c r="CZ1818" s="10"/>
      <c r="DA1818" s="10"/>
      <c r="DB1818" s="10"/>
      <c r="DC1818" s="10"/>
      <c r="DD1818" s="10"/>
      <c r="DE1818" s="10"/>
      <c r="DF1818" s="10"/>
      <c r="DG1818" s="10"/>
      <c r="DH1818" s="10"/>
      <c r="DI1818" s="10"/>
      <c r="DJ1818" s="10"/>
      <c r="DK1818" s="10"/>
      <c r="DL1818" s="10"/>
      <c r="DM1818" s="10"/>
      <c r="DN1818" s="10"/>
      <c r="DO1818" s="10"/>
      <c r="DP1818" s="10"/>
      <c r="DQ1818" s="10"/>
      <c r="DR1818" s="10"/>
      <c r="DS1818" s="10"/>
      <c r="DT1818" s="10"/>
      <c r="DU1818" s="10"/>
      <c r="DV1818" s="10"/>
      <c r="DW1818" s="10"/>
      <c r="DX1818" s="10"/>
      <c r="DY1818" s="10"/>
      <c r="DZ1818" s="10"/>
      <c r="EA1818" s="10"/>
      <c r="EB1818" s="10"/>
      <c r="EC1818" s="10"/>
    </row>
    <row r="1819" spans="1:133" s="76" customFormat="1" ht="34" x14ac:dyDescent="0.2">
      <c r="A1819" s="100" t="str">
        <f>CONCATENATE(E1819," ",F1819)</f>
        <v xml:space="preserve">Mammuthus sp. </v>
      </c>
      <c r="B1819" s="69"/>
      <c r="C1819" s="63" t="s">
        <v>1715</v>
      </c>
      <c r="D1819" s="63" t="s">
        <v>2342</v>
      </c>
      <c r="E1819" s="106" t="s">
        <v>50</v>
      </c>
      <c r="F1819" s="106" t="s">
        <v>177</v>
      </c>
      <c r="G1819" s="69">
        <v>31022</v>
      </c>
      <c r="H1819" s="63">
        <v>7</v>
      </c>
      <c r="I1819" s="69" t="s">
        <v>193</v>
      </c>
      <c r="J1819" s="63" t="s">
        <v>187</v>
      </c>
      <c r="K1819" s="69" t="s">
        <v>175</v>
      </c>
      <c r="L1819" s="175"/>
      <c r="M1819" s="134"/>
      <c r="N1819" s="105"/>
      <c r="O1819" s="105"/>
      <c r="P1819" s="63"/>
      <c r="Q1819" s="69" t="s">
        <v>173</v>
      </c>
      <c r="R1819" s="63" t="s">
        <v>1629</v>
      </c>
      <c r="S1819" s="69" t="s">
        <v>2361</v>
      </c>
      <c r="T1819" s="63" t="s">
        <v>171</v>
      </c>
      <c r="U1819" s="63" t="s">
        <v>13</v>
      </c>
      <c r="V1819" s="63"/>
      <c r="W1819" s="63">
        <v>520</v>
      </c>
      <c r="X1819" s="119"/>
      <c r="Y1819" s="119"/>
      <c r="Z1819" s="69"/>
      <c r="AA1819" s="180"/>
      <c r="AB1819" s="98"/>
      <c r="AC1819" s="69"/>
      <c r="AD1819" s="69" t="s">
        <v>425</v>
      </c>
      <c r="AE1819" s="63"/>
      <c r="AF1819" s="63"/>
      <c r="BK1819" s="10"/>
      <c r="BL1819" s="10"/>
      <c r="BM1819" s="10"/>
      <c r="BN1819" s="10"/>
      <c r="BO1819" s="10"/>
      <c r="BP1819" s="10"/>
      <c r="BQ1819" s="10"/>
      <c r="BR1819" s="10"/>
      <c r="BS1819" s="10"/>
      <c r="BT1819" s="10"/>
      <c r="BU1819" s="10"/>
      <c r="BV1819" s="10"/>
      <c r="BW1819" s="10"/>
      <c r="BX1819" s="10"/>
      <c r="BY1819" s="10"/>
      <c r="BZ1819" s="10"/>
      <c r="CA1819" s="10"/>
      <c r="CB1819" s="10"/>
      <c r="CC1819" s="10"/>
      <c r="CD1819" s="10"/>
      <c r="CE1819" s="10"/>
      <c r="CF1819" s="10"/>
      <c r="CG1819" s="10"/>
      <c r="CH1819" s="10"/>
      <c r="CI1819" s="10"/>
      <c r="CJ1819" s="10"/>
      <c r="CK1819" s="10"/>
      <c r="CL1819" s="10"/>
      <c r="CM1819" s="10"/>
      <c r="CN1819" s="10"/>
      <c r="CO1819" s="10"/>
      <c r="CP1819" s="10"/>
      <c r="CQ1819" s="10"/>
      <c r="CR1819" s="10"/>
      <c r="CS1819" s="10"/>
      <c r="CT1819" s="10"/>
      <c r="CU1819" s="10"/>
      <c r="CV1819" s="10"/>
      <c r="CW1819" s="10"/>
      <c r="CX1819" s="10"/>
      <c r="CY1819" s="10"/>
      <c r="CZ1819" s="10"/>
      <c r="DA1819" s="10"/>
      <c r="DB1819" s="10"/>
      <c r="DC1819" s="10"/>
      <c r="DD1819" s="10"/>
      <c r="DE1819" s="10"/>
      <c r="DF1819" s="10"/>
      <c r="DG1819" s="10"/>
      <c r="DH1819" s="10"/>
      <c r="DI1819" s="10"/>
      <c r="DJ1819" s="10"/>
      <c r="DK1819" s="10"/>
      <c r="DL1819" s="10"/>
      <c r="DM1819" s="10"/>
      <c r="DN1819" s="10"/>
      <c r="DO1819" s="10"/>
      <c r="DP1819" s="10"/>
      <c r="DQ1819" s="10"/>
      <c r="DR1819" s="10"/>
      <c r="DS1819" s="10"/>
      <c r="DT1819" s="10"/>
      <c r="DU1819" s="10"/>
      <c r="DV1819" s="10"/>
      <c r="DW1819" s="10"/>
      <c r="DX1819" s="10"/>
      <c r="DY1819" s="10"/>
      <c r="DZ1819" s="10"/>
    </row>
    <row r="1820" spans="1:133" s="76" customFormat="1" ht="34" x14ac:dyDescent="0.2">
      <c r="A1820" s="100" t="str">
        <f>CONCATENATE(E1820," ",F1820)</f>
        <v xml:space="preserve">Mammuthus sp. </v>
      </c>
      <c r="B1820" s="69"/>
      <c r="C1820" s="63" t="s">
        <v>1715</v>
      </c>
      <c r="D1820" s="63" t="s">
        <v>2342</v>
      </c>
      <c r="E1820" s="106" t="s">
        <v>50</v>
      </c>
      <c r="F1820" s="106" t="s">
        <v>177</v>
      </c>
      <c r="G1820" s="69">
        <v>31022</v>
      </c>
      <c r="H1820" s="63">
        <v>8</v>
      </c>
      <c r="I1820" s="69" t="s">
        <v>193</v>
      </c>
      <c r="J1820" s="63" t="s">
        <v>187</v>
      </c>
      <c r="K1820" s="69" t="s">
        <v>175</v>
      </c>
      <c r="L1820" s="175"/>
      <c r="M1820" s="134"/>
      <c r="N1820" s="105"/>
      <c r="O1820" s="105"/>
      <c r="P1820" s="63"/>
      <c r="Q1820" s="69" t="s">
        <v>173</v>
      </c>
      <c r="R1820" s="63" t="s">
        <v>1629</v>
      </c>
      <c r="S1820" s="69" t="s">
        <v>2361</v>
      </c>
      <c r="T1820" s="63" t="s">
        <v>166</v>
      </c>
      <c r="U1820" s="63" t="s">
        <v>13</v>
      </c>
      <c r="V1820" s="63"/>
      <c r="W1820" s="63">
        <v>510</v>
      </c>
      <c r="X1820" s="119">
        <v>203</v>
      </c>
      <c r="Y1820" s="119"/>
      <c r="Z1820" s="69"/>
      <c r="AA1820" s="180"/>
      <c r="AB1820" s="98"/>
      <c r="AC1820" s="69"/>
      <c r="AD1820" s="69" t="s">
        <v>425</v>
      </c>
      <c r="AE1820" s="63"/>
      <c r="AF1820" s="63"/>
      <c r="BK1820" s="10"/>
      <c r="BL1820" s="10"/>
      <c r="BM1820" s="10"/>
      <c r="BN1820" s="10"/>
      <c r="BO1820" s="10"/>
      <c r="BP1820" s="10"/>
      <c r="BQ1820" s="10"/>
      <c r="BR1820" s="10"/>
      <c r="BS1820" s="10"/>
      <c r="BT1820" s="10"/>
      <c r="BU1820" s="10"/>
      <c r="BV1820" s="10"/>
      <c r="BW1820" s="10"/>
      <c r="BX1820" s="10"/>
      <c r="BY1820" s="10"/>
      <c r="BZ1820" s="10"/>
      <c r="CA1820" s="10"/>
      <c r="CB1820" s="10"/>
      <c r="CC1820" s="10"/>
      <c r="CD1820" s="10"/>
      <c r="CE1820" s="10"/>
      <c r="CF1820" s="10"/>
      <c r="CG1820" s="10"/>
      <c r="CH1820" s="10"/>
      <c r="CI1820" s="10"/>
      <c r="CJ1820" s="10"/>
      <c r="CK1820" s="10"/>
      <c r="CL1820" s="10"/>
      <c r="CM1820" s="10"/>
      <c r="CN1820" s="10"/>
      <c r="CO1820" s="10"/>
      <c r="CP1820" s="10"/>
      <c r="CQ1820" s="10"/>
      <c r="CR1820" s="10"/>
      <c r="CS1820" s="10"/>
      <c r="CT1820" s="10"/>
      <c r="CU1820" s="10"/>
      <c r="CV1820" s="10"/>
      <c r="CW1820" s="10"/>
      <c r="CX1820" s="10"/>
      <c r="CY1820" s="10"/>
      <c r="CZ1820" s="10"/>
      <c r="DA1820" s="10"/>
      <c r="DB1820" s="10"/>
      <c r="DC1820" s="10"/>
      <c r="DD1820" s="10"/>
      <c r="DE1820" s="10"/>
      <c r="DF1820" s="10"/>
      <c r="DG1820" s="10"/>
      <c r="DH1820" s="10"/>
      <c r="DI1820" s="10"/>
      <c r="DJ1820" s="10"/>
      <c r="DK1820" s="10"/>
      <c r="DL1820" s="10"/>
      <c r="DM1820" s="10"/>
      <c r="DN1820" s="10"/>
      <c r="DO1820" s="10"/>
      <c r="DP1820" s="10"/>
      <c r="DQ1820" s="10"/>
      <c r="DR1820" s="10"/>
      <c r="DS1820" s="10"/>
      <c r="DT1820" s="10"/>
      <c r="DU1820" s="10"/>
      <c r="DV1820" s="10"/>
      <c r="DW1820" s="10"/>
      <c r="DX1820" s="10"/>
      <c r="DY1820" s="10"/>
      <c r="DZ1820" s="10"/>
    </row>
    <row r="1821" spans="1:133" s="76" customFormat="1" ht="17" x14ac:dyDescent="0.2">
      <c r="A1821" s="100" t="str">
        <f>CONCATENATE(E1821," ",F1821)</f>
        <v xml:space="preserve">Mammuthus sp. </v>
      </c>
      <c r="B1821" s="69" t="s">
        <v>1897</v>
      </c>
      <c r="C1821" s="63" t="s">
        <v>1715</v>
      </c>
      <c r="D1821" s="63" t="s">
        <v>2342</v>
      </c>
      <c r="E1821" s="106" t="s">
        <v>50</v>
      </c>
      <c r="F1821" s="106" t="s">
        <v>177</v>
      </c>
      <c r="G1821" s="69">
        <v>31034</v>
      </c>
      <c r="H1821" s="63">
        <v>79</v>
      </c>
      <c r="I1821" s="69" t="s">
        <v>431</v>
      </c>
      <c r="J1821" s="63" t="s">
        <v>220</v>
      </c>
      <c r="K1821" s="69" t="s">
        <v>175</v>
      </c>
      <c r="L1821" s="175" t="s">
        <v>395</v>
      </c>
      <c r="M1821" s="99"/>
      <c r="N1821" s="105"/>
      <c r="O1821" s="105"/>
      <c r="P1821" s="63"/>
      <c r="Q1821" s="69" t="s">
        <v>1629</v>
      </c>
      <c r="R1821" s="63" t="s">
        <v>1629</v>
      </c>
      <c r="S1821" s="63" t="s">
        <v>2357</v>
      </c>
      <c r="T1821" s="63"/>
      <c r="U1821" s="63" t="s">
        <v>13</v>
      </c>
      <c r="V1821" s="63">
        <v>143.4</v>
      </c>
      <c r="W1821" s="63">
        <v>390</v>
      </c>
      <c r="X1821" s="119"/>
      <c r="Y1821" s="119"/>
      <c r="Z1821" s="69"/>
      <c r="AA1821" s="180"/>
      <c r="AB1821" s="98"/>
      <c r="AC1821" s="69"/>
      <c r="AD1821" s="69"/>
      <c r="AE1821" s="63"/>
      <c r="AF1821" s="63"/>
      <c r="BK1821" s="10"/>
      <c r="BL1821" s="10"/>
      <c r="BM1821" s="10"/>
      <c r="BN1821" s="10"/>
      <c r="BO1821" s="10"/>
      <c r="BP1821" s="10"/>
      <c r="BQ1821" s="10"/>
      <c r="BR1821" s="10"/>
      <c r="BS1821" s="10"/>
      <c r="BT1821" s="10"/>
      <c r="BU1821" s="10"/>
      <c r="BV1821" s="10"/>
      <c r="BW1821" s="10"/>
      <c r="BX1821" s="10"/>
      <c r="BY1821" s="10"/>
      <c r="BZ1821" s="10"/>
      <c r="CA1821" s="10"/>
      <c r="CB1821" s="10"/>
      <c r="CC1821" s="10"/>
      <c r="CD1821" s="10"/>
      <c r="CE1821" s="10"/>
      <c r="CF1821" s="10"/>
      <c r="CG1821" s="10"/>
      <c r="CH1821" s="10"/>
      <c r="CI1821" s="10"/>
      <c r="CJ1821" s="10"/>
      <c r="CK1821" s="10"/>
      <c r="CL1821" s="10"/>
      <c r="CM1821" s="10"/>
      <c r="CN1821" s="10"/>
      <c r="CO1821" s="10"/>
      <c r="CP1821" s="10"/>
      <c r="CQ1821" s="10"/>
      <c r="CR1821" s="10"/>
      <c r="CS1821" s="10"/>
      <c r="CT1821" s="10"/>
      <c r="CU1821" s="10"/>
      <c r="CV1821" s="10"/>
      <c r="CW1821" s="10"/>
      <c r="CX1821" s="10"/>
      <c r="CY1821" s="10"/>
      <c r="CZ1821" s="10"/>
      <c r="DA1821" s="10"/>
      <c r="DB1821" s="10"/>
      <c r="DC1821" s="10"/>
      <c r="DD1821" s="10"/>
      <c r="DE1821" s="10"/>
      <c r="DF1821" s="10"/>
      <c r="DG1821" s="10"/>
      <c r="DH1821" s="10"/>
      <c r="DI1821" s="10"/>
      <c r="DJ1821" s="10"/>
      <c r="DK1821" s="10"/>
      <c r="DL1821" s="10"/>
      <c r="DM1821" s="10"/>
      <c r="DN1821" s="10"/>
      <c r="DO1821" s="10"/>
      <c r="DP1821" s="10"/>
      <c r="DQ1821" s="10"/>
      <c r="DR1821" s="10"/>
      <c r="DS1821" s="10"/>
      <c r="DT1821" s="10"/>
      <c r="DU1821" s="10"/>
      <c r="DV1821" s="10"/>
      <c r="DW1821" s="10"/>
      <c r="DX1821" s="10"/>
      <c r="DY1821" s="10"/>
      <c r="DZ1821" s="10"/>
    </row>
    <row r="1822" spans="1:133" s="76" customFormat="1" ht="34" x14ac:dyDescent="0.2">
      <c r="A1822" s="100" t="str">
        <f>CONCATENATE(E1822," ",F1822)</f>
        <v xml:space="preserve">Mammuthus sp. </v>
      </c>
      <c r="B1822" s="69"/>
      <c r="C1822" s="63" t="s">
        <v>1715</v>
      </c>
      <c r="D1822" s="63" t="s">
        <v>2342</v>
      </c>
      <c r="E1822" s="106" t="s">
        <v>50</v>
      </c>
      <c r="F1822" s="106" t="s">
        <v>177</v>
      </c>
      <c r="G1822" s="69">
        <v>31034</v>
      </c>
      <c r="H1822" s="63">
        <v>78</v>
      </c>
      <c r="I1822" s="69" t="s">
        <v>431</v>
      </c>
      <c r="J1822" s="63" t="s">
        <v>220</v>
      </c>
      <c r="K1822" s="69" t="s">
        <v>175</v>
      </c>
      <c r="L1822" s="175" t="s">
        <v>395</v>
      </c>
      <c r="M1822" s="99"/>
      <c r="N1822" s="105"/>
      <c r="O1822" s="105"/>
      <c r="P1822" s="63"/>
      <c r="Q1822" s="69" t="s">
        <v>170</v>
      </c>
      <c r="R1822" s="69" t="s">
        <v>1514</v>
      </c>
      <c r="S1822" s="69" t="s">
        <v>2362</v>
      </c>
      <c r="T1822" s="63"/>
      <c r="U1822" s="63" t="s">
        <v>13</v>
      </c>
      <c r="V1822" s="63"/>
      <c r="W1822" s="63">
        <v>410</v>
      </c>
      <c r="X1822" s="119"/>
      <c r="Y1822" s="119"/>
      <c r="Z1822" s="69"/>
      <c r="AA1822" s="180"/>
      <c r="AB1822" s="98"/>
      <c r="AC1822" s="69"/>
      <c r="AD1822" s="69"/>
      <c r="AE1822" s="63"/>
      <c r="AF1822" s="63"/>
    </row>
    <row r="1823" spans="1:133" s="76" customFormat="1" ht="34" x14ac:dyDescent="0.2">
      <c r="A1823" s="100" t="str">
        <f>CONCATENATE(E1823," ",F1823)</f>
        <v xml:space="preserve">Mammuthus sp. </v>
      </c>
      <c r="B1823" s="69"/>
      <c r="C1823" s="63" t="s">
        <v>1715</v>
      </c>
      <c r="D1823" s="63" t="s">
        <v>2342</v>
      </c>
      <c r="E1823" s="106" t="s">
        <v>50</v>
      </c>
      <c r="F1823" s="106" t="s">
        <v>177</v>
      </c>
      <c r="G1823" s="69">
        <v>31037</v>
      </c>
      <c r="H1823" s="63">
        <v>1</v>
      </c>
      <c r="I1823" s="69" t="s">
        <v>200</v>
      </c>
      <c r="J1823" s="63" t="s">
        <v>201</v>
      </c>
      <c r="K1823" s="69" t="s">
        <v>175</v>
      </c>
      <c r="L1823" s="175"/>
      <c r="M1823" s="99"/>
      <c r="N1823" s="105"/>
      <c r="O1823" s="105"/>
      <c r="P1823" s="63"/>
      <c r="Q1823" s="69" t="s">
        <v>170</v>
      </c>
      <c r="R1823" s="69" t="s">
        <v>1514</v>
      </c>
      <c r="S1823" s="69" t="s">
        <v>2362</v>
      </c>
      <c r="T1823" s="63" t="s">
        <v>166</v>
      </c>
      <c r="U1823" s="63" t="s">
        <v>13</v>
      </c>
      <c r="V1823" s="63"/>
      <c r="W1823" s="63">
        <v>343</v>
      </c>
      <c r="X1823" s="119"/>
      <c r="Y1823" s="119"/>
      <c r="Z1823" s="69"/>
      <c r="AA1823" s="180"/>
      <c r="AB1823" s="98"/>
      <c r="AC1823" s="69"/>
      <c r="AD1823" s="69" t="s">
        <v>425</v>
      </c>
      <c r="AE1823" s="63"/>
      <c r="AF1823" s="63"/>
    </row>
    <row r="1824" spans="1:133" s="76" customFormat="1" ht="34" x14ac:dyDescent="0.2">
      <c r="A1824" s="100" t="str">
        <f>CONCATENATE(E1824," ",F1824)</f>
        <v xml:space="preserve">Mammuthus sp. </v>
      </c>
      <c r="B1824" s="69"/>
      <c r="C1824" s="63" t="s">
        <v>1715</v>
      </c>
      <c r="D1824" s="63" t="s">
        <v>2342</v>
      </c>
      <c r="E1824" s="106" t="s">
        <v>50</v>
      </c>
      <c r="F1824" s="106" t="s">
        <v>177</v>
      </c>
      <c r="G1824" s="69">
        <v>31041</v>
      </c>
      <c r="H1824" s="63">
        <v>186</v>
      </c>
      <c r="I1824" s="69" t="s">
        <v>403</v>
      </c>
      <c r="J1824" s="63" t="s">
        <v>389</v>
      </c>
      <c r="K1824" s="69" t="s">
        <v>175</v>
      </c>
      <c r="L1824" s="175" t="s">
        <v>179</v>
      </c>
      <c r="M1824" s="99"/>
      <c r="N1824" s="105"/>
      <c r="O1824" s="105"/>
      <c r="P1824" s="63"/>
      <c r="Q1824" s="69" t="s">
        <v>170</v>
      </c>
      <c r="R1824" s="69" t="s">
        <v>1514</v>
      </c>
      <c r="S1824" s="69" t="s">
        <v>2362</v>
      </c>
      <c r="T1824" s="63"/>
      <c r="U1824" s="63" t="s">
        <v>13</v>
      </c>
      <c r="V1824" s="63"/>
      <c r="W1824" s="63">
        <v>515</v>
      </c>
      <c r="X1824" s="119"/>
      <c r="Y1824" s="119"/>
      <c r="Z1824" s="69"/>
      <c r="AA1824" s="180"/>
      <c r="AB1824" s="98"/>
      <c r="AC1824" s="69"/>
      <c r="AD1824" s="69"/>
      <c r="AE1824" s="63"/>
      <c r="AF1824" s="63"/>
    </row>
    <row r="1825" spans="1:32" s="76" customFormat="1" ht="17" x14ac:dyDescent="0.2">
      <c r="A1825" s="100" t="str">
        <f>CONCATENATE(E1825," ",F1825)</f>
        <v xml:space="preserve">Mammuthus sp. </v>
      </c>
      <c r="B1825" s="69"/>
      <c r="C1825" s="63" t="s">
        <v>1715</v>
      </c>
      <c r="D1825" s="63" t="s">
        <v>2342</v>
      </c>
      <c r="E1825" s="106" t="s">
        <v>50</v>
      </c>
      <c r="F1825" s="106" t="s">
        <v>177</v>
      </c>
      <c r="G1825" s="69">
        <v>31041</v>
      </c>
      <c r="H1825" s="63">
        <v>94</v>
      </c>
      <c r="I1825" s="69" t="s">
        <v>403</v>
      </c>
      <c r="J1825" s="63" t="s">
        <v>389</v>
      </c>
      <c r="K1825" s="69" t="s">
        <v>175</v>
      </c>
      <c r="L1825" s="175" t="s">
        <v>179</v>
      </c>
      <c r="M1825" s="99"/>
      <c r="N1825" s="105"/>
      <c r="O1825" s="105"/>
      <c r="P1825" s="63"/>
      <c r="Q1825" s="69" t="s">
        <v>149</v>
      </c>
      <c r="R1825" s="69" t="s">
        <v>2364</v>
      </c>
      <c r="S1825" s="69"/>
      <c r="T1825" s="63" t="s">
        <v>166</v>
      </c>
      <c r="U1825" s="63" t="s">
        <v>13</v>
      </c>
      <c r="V1825" s="63"/>
      <c r="W1825" s="63"/>
      <c r="X1825" s="119">
        <v>223</v>
      </c>
      <c r="Y1825" s="119">
        <v>99.8</v>
      </c>
      <c r="Z1825" s="69"/>
      <c r="AA1825" s="180"/>
      <c r="AB1825" s="98"/>
      <c r="AC1825" s="69"/>
      <c r="AD1825" s="69" t="s">
        <v>167</v>
      </c>
      <c r="AE1825" s="63"/>
      <c r="AF1825" s="63"/>
    </row>
    <row r="1826" spans="1:32" s="76" customFormat="1" ht="17" x14ac:dyDescent="0.2">
      <c r="A1826" s="100" t="str">
        <f>CONCATENATE(E1826," ",F1826)</f>
        <v xml:space="preserve">Mammuthus sp. </v>
      </c>
      <c r="B1826" s="69"/>
      <c r="C1826" s="63" t="s">
        <v>1715</v>
      </c>
      <c r="D1826" s="63" t="s">
        <v>2342</v>
      </c>
      <c r="E1826" s="106" t="s">
        <v>50</v>
      </c>
      <c r="F1826" s="106" t="s">
        <v>177</v>
      </c>
      <c r="G1826" s="69">
        <v>31041</v>
      </c>
      <c r="H1826" s="63">
        <v>170</v>
      </c>
      <c r="I1826" s="69" t="s">
        <v>403</v>
      </c>
      <c r="J1826" s="63" t="s">
        <v>389</v>
      </c>
      <c r="K1826" s="69" t="s">
        <v>175</v>
      </c>
      <c r="L1826" s="175" t="s">
        <v>179</v>
      </c>
      <c r="M1826" s="99"/>
      <c r="N1826" s="105"/>
      <c r="O1826" s="105"/>
      <c r="P1826" s="63"/>
      <c r="Q1826" s="69" t="s">
        <v>149</v>
      </c>
      <c r="R1826" s="69" t="s">
        <v>2364</v>
      </c>
      <c r="S1826" s="69"/>
      <c r="T1826" s="63" t="s">
        <v>166</v>
      </c>
      <c r="U1826" s="63" t="s">
        <v>13</v>
      </c>
      <c r="V1826" s="63"/>
      <c r="W1826" s="63"/>
      <c r="X1826" s="119">
        <v>232</v>
      </c>
      <c r="Y1826" s="119">
        <v>99.6</v>
      </c>
      <c r="Z1826" s="69"/>
      <c r="AA1826" s="180"/>
      <c r="AB1826" s="98"/>
      <c r="AC1826" s="69"/>
      <c r="AD1826" s="69" t="s">
        <v>164</v>
      </c>
      <c r="AE1826" s="63"/>
      <c r="AF1826" s="63"/>
    </row>
    <row r="1827" spans="1:32" s="76" customFormat="1" ht="17" x14ac:dyDescent="0.2">
      <c r="A1827" s="100" t="str">
        <f>CONCATENATE(E1827," ",F1827)</f>
        <v xml:space="preserve">Mammuthus sp. </v>
      </c>
      <c r="B1827" s="69"/>
      <c r="C1827" s="63" t="s">
        <v>1715</v>
      </c>
      <c r="D1827" s="63" t="s">
        <v>2342</v>
      </c>
      <c r="E1827" s="106" t="s">
        <v>50</v>
      </c>
      <c r="F1827" s="106" t="s">
        <v>177</v>
      </c>
      <c r="G1827" s="69">
        <v>31041</v>
      </c>
      <c r="H1827" s="63">
        <v>69</v>
      </c>
      <c r="I1827" s="69" t="s">
        <v>403</v>
      </c>
      <c r="J1827" s="63" t="s">
        <v>389</v>
      </c>
      <c r="K1827" s="69" t="s">
        <v>175</v>
      </c>
      <c r="L1827" s="175" t="s">
        <v>395</v>
      </c>
      <c r="M1827" s="99"/>
      <c r="N1827" s="105"/>
      <c r="O1827" s="105"/>
      <c r="P1827" s="63"/>
      <c r="Q1827" s="69" t="s">
        <v>36</v>
      </c>
      <c r="R1827" s="69" t="s">
        <v>1380</v>
      </c>
      <c r="S1827" s="69"/>
      <c r="T1827" s="63"/>
      <c r="U1827" s="63" t="s">
        <v>13</v>
      </c>
      <c r="V1827" s="63"/>
      <c r="W1827" s="63"/>
      <c r="X1827" s="119">
        <v>178</v>
      </c>
      <c r="Y1827" s="119">
        <v>106</v>
      </c>
      <c r="Z1827" s="69"/>
      <c r="AA1827" s="180"/>
      <c r="AB1827" s="98"/>
      <c r="AC1827" s="69"/>
      <c r="AD1827" s="69" t="s">
        <v>169</v>
      </c>
      <c r="AE1827" s="63"/>
      <c r="AF1827" s="63"/>
    </row>
    <row r="1828" spans="1:32" s="76" customFormat="1" ht="17" x14ac:dyDescent="0.2">
      <c r="A1828" s="100" t="str">
        <f>CONCATENATE(E1828," ",F1828)</f>
        <v xml:space="preserve">Mammuthus sp. </v>
      </c>
      <c r="B1828" s="69"/>
      <c r="C1828" s="63" t="s">
        <v>1715</v>
      </c>
      <c r="D1828" s="63" t="s">
        <v>2342</v>
      </c>
      <c r="E1828" s="106" t="s">
        <v>50</v>
      </c>
      <c r="F1828" s="106" t="s">
        <v>177</v>
      </c>
      <c r="G1828" s="69">
        <v>31041</v>
      </c>
      <c r="H1828" s="63">
        <v>100</v>
      </c>
      <c r="I1828" s="69" t="s">
        <v>403</v>
      </c>
      <c r="J1828" s="63" t="s">
        <v>389</v>
      </c>
      <c r="K1828" s="69" t="s">
        <v>175</v>
      </c>
      <c r="L1828" s="175" t="s">
        <v>179</v>
      </c>
      <c r="M1828" s="99"/>
      <c r="N1828" s="105"/>
      <c r="O1828" s="105"/>
      <c r="P1828" s="63"/>
      <c r="Q1828" s="69" t="s">
        <v>36</v>
      </c>
      <c r="R1828" s="69" t="s">
        <v>1380</v>
      </c>
      <c r="S1828" s="69"/>
      <c r="T1828" s="63"/>
      <c r="U1828" s="63" t="s">
        <v>13</v>
      </c>
      <c r="V1828" s="63"/>
      <c r="W1828" s="63"/>
      <c r="X1828" s="119">
        <v>223</v>
      </c>
      <c r="Y1828" s="119">
        <v>88.7</v>
      </c>
      <c r="Z1828" s="69"/>
      <c r="AA1828" s="180"/>
      <c r="AB1828" s="98"/>
      <c r="AC1828" s="69"/>
      <c r="AD1828" s="69" t="s">
        <v>168</v>
      </c>
      <c r="AE1828" s="63"/>
      <c r="AF1828" s="63"/>
    </row>
    <row r="1829" spans="1:32" s="76" customFormat="1" ht="34" x14ac:dyDescent="0.2">
      <c r="A1829" s="100" t="str">
        <f>CONCATENATE(E1829," ",F1829)</f>
        <v xml:space="preserve">Mammuthus sp. </v>
      </c>
      <c r="B1829" s="69"/>
      <c r="C1829" s="63" t="s">
        <v>1715</v>
      </c>
      <c r="D1829" s="63" t="s">
        <v>2342</v>
      </c>
      <c r="E1829" s="106" t="s">
        <v>50</v>
      </c>
      <c r="F1829" s="106" t="s">
        <v>177</v>
      </c>
      <c r="G1829" s="69">
        <v>31107</v>
      </c>
      <c r="H1829" s="63">
        <v>36</v>
      </c>
      <c r="I1829" s="69" t="s">
        <v>195</v>
      </c>
      <c r="J1829" s="63" t="s">
        <v>389</v>
      </c>
      <c r="K1829" s="69" t="s">
        <v>175</v>
      </c>
      <c r="L1829" s="175"/>
      <c r="M1829" s="134"/>
      <c r="N1829" s="105"/>
      <c r="O1829" s="105"/>
      <c r="P1829" s="63"/>
      <c r="Q1829" s="69" t="s">
        <v>170</v>
      </c>
      <c r="R1829" s="69" t="s">
        <v>1514</v>
      </c>
      <c r="S1829" s="69" t="s">
        <v>2362</v>
      </c>
      <c r="T1829" s="63"/>
      <c r="U1829" s="63" t="s">
        <v>13</v>
      </c>
      <c r="V1829" s="63"/>
      <c r="W1829" s="63">
        <v>518</v>
      </c>
      <c r="X1829" s="119"/>
      <c r="Y1829" s="119"/>
      <c r="Z1829" s="69"/>
      <c r="AA1829" s="180"/>
      <c r="AB1829" s="98"/>
      <c r="AC1829" s="69"/>
      <c r="AD1829" s="69"/>
      <c r="AE1829" s="63"/>
      <c r="AF1829" s="63"/>
    </row>
    <row r="1830" spans="1:32" s="76" customFormat="1" ht="17" x14ac:dyDescent="0.2">
      <c r="A1830" s="100" t="str">
        <f>CONCATENATE(E1830," ",F1830)</f>
        <v xml:space="preserve">Mammuthus sp. </v>
      </c>
      <c r="B1830" s="69"/>
      <c r="C1830" s="63" t="s">
        <v>1715</v>
      </c>
      <c r="D1830" s="63" t="s">
        <v>2342</v>
      </c>
      <c r="E1830" s="106" t="s">
        <v>50</v>
      </c>
      <c r="F1830" s="106" t="s">
        <v>177</v>
      </c>
      <c r="G1830" s="69">
        <v>31107</v>
      </c>
      <c r="H1830" s="63">
        <v>29</v>
      </c>
      <c r="I1830" s="69" t="s">
        <v>195</v>
      </c>
      <c r="J1830" s="63" t="s">
        <v>389</v>
      </c>
      <c r="K1830" s="69" t="s">
        <v>175</v>
      </c>
      <c r="L1830" s="175"/>
      <c r="M1830" s="134"/>
      <c r="N1830" s="105"/>
      <c r="O1830" s="105"/>
      <c r="P1830" s="63"/>
      <c r="Q1830" s="69" t="s">
        <v>16</v>
      </c>
      <c r="R1830" s="69" t="s">
        <v>1271</v>
      </c>
      <c r="S1830" s="69"/>
      <c r="T1830" s="63" t="s">
        <v>166</v>
      </c>
      <c r="U1830" s="63" t="s">
        <v>13</v>
      </c>
      <c r="V1830" s="63"/>
      <c r="W1830" s="63"/>
      <c r="X1830" s="119">
        <v>190</v>
      </c>
      <c r="Y1830" s="119">
        <v>94</v>
      </c>
      <c r="Z1830" s="69"/>
      <c r="AA1830" s="180"/>
      <c r="AB1830" s="98"/>
      <c r="AC1830" s="69"/>
      <c r="AD1830" s="69" t="s">
        <v>196</v>
      </c>
      <c r="AE1830" s="63"/>
      <c r="AF1830" s="63"/>
    </row>
    <row r="1831" spans="1:32" s="76" customFormat="1" ht="17" x14ac:dyDescent="0.2">
      <c r="A1831" s="100" t="str">
        <f>CONCATENATE(E1831," ",F1831)</f>
        <v xml:space="preserve">Mammuthus sp. </v>
      </c>
      <c r="B1831" s="69"/>
      <c r="C1831" s="63" t="s">
        <v>1715</v>
      </c>
      <c r="D1831" s="63" t="s">
        <v>2342</v>
      </c>
      <c r="E1831" s="106" t="s">
        <v>50</v>
      </c>
      <c r="F1831" s="106" t="s">
        <v>177</v>
      </c>
      <c r="G1831" s="69">
        <v>31107</v>
      </c>
      <c r="H1831" s="63">
        <v>12</v>
      </c>
      <c r="I1831" s="69" t="s">
        <v>195</v>
      </c>
      <c r="J1831" s="63" t="s">
        <v>389</v>
      </c>
      <c r="K1831" s="69" t="s">
        <v>175</v>
      </c>
      <c r="L1831" s="175"/>
      <c r="M1831" s="134"/>
      <c r="N1831" s="105"/>
      <c r="O1831" s="105"/>
      <c r="P1831" s="63"/>
      <c r="Q1831" s="69" t="s">
        <v>24</v>
      </c>
      <c r="R1831" s="69" t="s">
        <v>2379</v>
      </c>
      <c r="S1831" s="69"/>
      <c r="T1831" s="63" t="s">
        <v>171</v>
      </c>
      <c r="U1831" s="63" t="s">
        <v>13</v>
      </c>
      <c r="V1831" s="63"/>
      <c r="W1831" s="63"/>
      <c r="X1831" s="119">
        <v>192</v>
      </c>
      <c r="Y1831" s="119">
        <v>97</v>
      </c>
      <c r="Z1831" s="69"/>
      <c r="AA1831" s="180"/>
      <c r="AB1831" s="98"/>
      <c r="AC1831" s="69"/>
      <c r="AD1831" s="69" t="s">
        <v>197</v>
      </c>
      <c r="AE1831" s="63"/>
      <c r="AF1831" s="63"/>
    </row>
    <row r="1832" spans="1:32" s="76" customFormat="1" ht="17" x14ac:dyDescent="0.2">
      <c r="A1832" s="100" t="str">
        <f>CONCATENATE(E1832," ",F1832)</f>
        <v xml:space="preserve">Mammuthus sp. </v>
      </c>
      <c r="B1832" s="69"/>
      <c r="C1832" s="63" t="s">
        <v>1715</v>
      </c>
      <c r="D1832" s="63" t="s">
        <v>2342</v>
      </c>
      <c r="E1832" s="106" t="s">
        <v>50</v>
      </c>
      <c r="F1832" s="106" t="s">
        <v>177</v>
      </c>
      <c r="G1832" s="69">
        <v>31108</v>
      </c>
      <c r="H1832" s="63">
        <v>94</v>
      </c>
      <c r="I1832" s="69" t="s">
        <v>195</v>
      </c>
      <c r="J1832" s="63" t="s">
        <v>389</v>
      </c>
      <c r="K1832" s="69" t="s">
        <v>175</v>
      </c>
      <c r="L1832" s="175"/>
      <c r="M1832" s="134"/>
      <c r="N1832" s="105"/>
      <c r="O1832" s="105"/>
      <c r="P1832" s="63"/>
      <c r="Q1832" s="69" t="s">
        <v>16</v>
      </c>
      <c r="R1832" s="69" t="s">
        <v>1271</v>
      </c>
      <c r="S1832" s="69"/>
      <c r="T1832" s="63" t="s">
        <v>171</v>
      </c>
      <c r="U1832" s="63" t="s">
        <v>13</v>
      </c>
      <c r="V1832" s="63"/>
      <c r="W1832" s="63"/>
      <c r="X1832" s="119">
        <v>265</v>
      </c>
      <c r="Y1832" s="119">
        <v>94</v>
      </c>
      <c r="Z1832" s="69"/>
      <c r="AA1832" s="180"/>
      <c r="AB1832" s="98"/>
      <c r="AC1832" s="69"/>
      <c r="AD1832" s="69" t="s">
        <v>17</v>
      </c>
      <c r="AE1832" s="63"/>
      <c r="AF1832" s="63"/>
    </row>
    <row r="1833" spans="1:32" s="76" customFormat="1" ht="17" x14ac:dyDescent="0.2">
      <c r="A1833" s="100" t="str">
        <f>CONCATENATE(E1833," ",F1833)</f>
        <v xml:space="preserve">Mammuthus sp. </v>
      </c>
      <c r="B1833" s="69"/>
      <c r="C1833" s="63" t="s">
        <v>1715</v>
      </c>
      <c r="D1833" s="63" t="s">
        <v>2342</v>
      </c>
      <c r="E1833" s="106" t="s">
        <v>50</v>
      </c>
      <c r="F1833" s="106" t="s">
        <v>177</v>
      </c>
      <c r="G1833" s="69">
        <v>31108</v>
      </c>
      <c r="H1833" s="63">
        <v>83</v>
      </c>
      <c r="I1833" s="69" t="s">
        <v>195</v>
      </c>
      <c r="J1833" s="63" t="s">
        <v>389</v>
      </c>
      <c r="K1833" s="69" t="s">
        <v>175</v>
      </c>
      <c r="L1833" s="175"/>
      <c r="M1833" s="134"/>
      <c r="N1833" s="105"/>
      <c r="O1833" s="105"/>
      <c r="P1833" s="63"/>
      <c r="Q1833" s="69" t="s">
        <v>466</v>
      </c>
      <c r="R1833" s="69" t="s">
        <v>1380</v>
      </c>
      <c r="S1833" s="69"/>
      <c r="T1833" s="63"/>
      <c r="U1833" s="63" t="s">
        <v>13</v>
      </c>
      <c r="V1833" s="63"/>
      <c r="W1833" s="63"/>
      <c r="X1833" s="119">
        <v>242</v>
      </c>
      <c r="Y1833" s="119">
        <v>95</v>
      </c>
      <c r="Z1833" s="69"/>
      <c r="AA1833" s="180"/>
      <c r="AB1833" s="98"/>
      <c r="AC1833" s="69"/>
      <c r="AD1833" s="69" t="s">
        <v>194</v>
      </c>
      <c r="AE1833" s="63"/>
      <c r="AF1833" s="63"/>
    </row>
    <row r="1834" spans="1:32" s="76" customFormat="1" ht="17" x14ac:dyDescent="0.2">
      <c r="A1834" s="100" t="str">
        <f>CONCATENATE(E1834," ",F1834)</f>
        <v xml:space="preserve">Mammuthus sp. </v>
      </c>
      <c r="B1834" s="69"/>
      <c r="C1834" s="63" t="s">
        <v>1715</v>
      </c>
      <c r="D1834" s="63" t="s">
        <v>2342</v>
      </c>
      <c r="E1834" s="106" t="s">
        <v>50</v>
      </c>
      <c r="F1834" s="106" t="s">
        <v>177</v>
      </c>
      <c r="G1834" s="69">
        <v>31135</v>
      </c>
      <c r="H1834" s="63">
        <v>41</v>
      </c>
      <c r="I1834" s="69" t="s">
        <v>195</v>
      </c>
      <c r="J1834" s="63" t="s">
        <v>389</v>
      </c>
      <c r="K1834" s="69" t="s">
        <v>175</v>
      </c>
      <c r="L1834" s="175"/>
      <c r="M1834" s="134"/>
      <c r="N1834" s="105"/>
      <c r="O1834" s="105"/>
      <c r="P1834" s="63"/>
      <c r="Q1834" s="69" t="s">
        <v>36</v>
      </c>
      <c r="R1834" s="69" t="s">
        <v>1380</v>
      </c>
      <c r="S1834" s="69"/>
      <c r="T1834" s="63"/>
      <c r="U1834" s="63" t="s">
        <v>13</v>
      </c>
      <c r="V1834" s="63"/>
      <c r="W1834" s="63"/>
      <c r="X1834" s="119">
        <v>190.5</v>
      </c>
      <c r="Y1834" s="119">
        <v>91.4</v>
      </c>
      <c r="Z1834" s="69"/>
      <c r="AA1834" s="180"/>
      <c r="AB1834" s="98"/>
      <c r="AC1834" s="69"/>
      <c r="AD1834" s="69" t="s">
        <v>233</v>
      </c>
      <c r="AE1834" s="63"/>
      <c r="AF1834" s="63"/>
    </row>
    <row r="1835" spans="1:32" s="76" customFormat="1" ht="17" x14ac:dyDescent="0.2">
      <c r="A1835" s="100" t="str">
        <f>CONCATENATE(E1835," ",F1835)</f>
        <v xml:space="preserve">Mammuthus sp. </v>
      </c>
      <c r="B1835" s="69"/>
      <c r="C1835" s="63" t="s">
        <v>1715</v>
      </c>
      <c r="D1835" s="63" t="s">
        <v>2342</v>
      </c>
      <c r="E1835" s="106" t="s">
        <v>50</v>
      </c>
      <c r="F1835" s="106" t="s">
        <v>177</v>
      </c>
      <c r="G1835" s="69">
        <v>31135</v>
      </c>
      <c r="H1835" s="63">
        <v>47</v>
      </c>
      <c r="I1835" s="69" t="s">
        <v>195</v>
      </c>
      <c r="J1835" s="63" t="s">
        <v>389</v>
      </c>
      <c r="K1835" s="69" t="s">
        <v>175</v>
      </c>
      <c r="L1835" s="175"/>
      <c r="M1835" s="134"/>
      <c r="N1835" s="105"/>
      <c r="O1835" s="105"/>
      <c r="P1835" s="63"/>
      <c r="Q1835" s="69" t="s">
        <v>36</v>
      </c>
      <c r="R1835" s="69" t="s">
        <v>1380</v>
      </c>
      <c r="S1835" s="69"/>
      <c r="T1835" s="63"/>
      <c r="U1835" s="63" t="s">
        <v>13</v>
      </c>
      <c r="V1835" s="63"/>
      <c r="W1835" s="63"/>
      <c r="X1835" s="119">
        <v>167.6</v>
      </c>
      <c r="Y1835" s="119">
        <v>84.6</v>
      </c>
      <c r="Z1835" s="69"/>
      <c r="AA1835" s="180"/>
      <c r="AB1835" s="98"/>
      <c r="AC1835" s="69"/>
      <c r="AD1835" s="69"/>
      <c r="AE1835" s="63"/>
      <c r="AF1835" s="63"/>
    </row>
    <row r="1836" spans="1:32" s="76" customFormat="1" ht="34" x14ac:dyDescent="0.2">
      <c r="A1836" s="100" t="str">
        <f>CONCATENATE(E1836," ",F1836)</f>
        <v xml:space="preserve">Mammuthus sp. </v>
      </c>
      <c r="B1836" s="69"/>
      <c r="C1836" s="63" t="s">
        <v>1715</v>
      </c>
      <c r="D1836" s="63" t="s">
        <v>2342</v>
      </c>
      <c r="E1836" s="106" t="s">
        <v>50</v>
      </c>
      <c r="F1836" s="106" t="s">
        <v>177</v>
      </c>
      <c r="G1836" s="69">
        <v>31218</v>
      </c>
      <c r="H1836" s="63"/>
      <c r="I1836" s="69" t="s">
        <v>238</v>
      </c>
      <c r="J1836" s="63" t="s">
        <v>428</v>
      </c>
      <c r="K1836" s="69" t="s">
        <v>175</v>
      </c>
      <c r="L1836" s="175" t="s">
        <v>395</v>
      </c>
      <c r="M1836" s="99"/>
      <c r="N1836" s="105"/>
      <c r="O1836" s="105"/>
      <c r="P1836" s="63"/>
      <c r="Q1836" s="69" t="s">
        <v>170</v>
      </c>
      <c r="R1836" s="69" t="s">
        <v>1514</v>
      </c>
      <c r="S1836" s="69" t="s">
        <v>2362</v>
      </c>
      <c r="T1836" s="63"/>
      <c r="U1836" s="63" t="s">
        <v>13</v>
      </c>
      <c r="V1836" s="63"/>
      <c r="W1836" s="63">
        <v>510</v>
      </c>
      <c r="X1836" s="119"/>
      <c r="Y1836" s="119"/>
      <c r="Z1836" s="69"/>
      <c r="AA1836" s="180"/>
      <c r="AB1836" s="98"/>
      <c r="AC1836" s="69"/>
      <c r="AD1836" s="69" t="s">
        <v>429</v>
      </c>
      <c r="AE1836" s="63"/>
      <c r="AF1836" s="63"/>
    </row>
    <row r="1837" spans="1:32" s="76" customFormat="1" ht="17" x14ac:dyDescent="0.2">
      <c r="A1837" s="100" t="str">
        <f>CONCATENATE(E1837," ",F1837)</f>
        <v xml:space="preserve">Mammuthus sp. </v>
      </c>
      <c r="B1837" s="69"/>
      <c r="C1837" s="63" t="s">
        <v>1715</v>
      </c>
      <c r="D1837" s="63" t="s">
        <v>2342</v>
      </c>
      <c r="E1837" s="106" t="s">
        <v>50</v>
      </c>
      <c r="F1837" s="106" t="s">
        <v>177</v>
      </c>
      <c r="G1837" s="69">
        <v>40529</v>
      </c>
      <c r="H1837" s="63">
        <v>9</v>
      </c>
      <c r="I1837" s="69" t="s">
        <v>191</v>
      </c>
      <c r="J1837" s="63" t="s">
        <v>192</v>
      </c>
      <c r="K1837" s="69" t="s">
        <v>175</v>
      </c>
      <c r="L1837" s="175" t="s">
        <v>395</v>
      </c>
      <c r="M1837" s="99"/>
      <c r="N1837" s="105"/>
      <c r="O1837" s="105"/>
      <c r="P1837" s="63"/>
      <c r="Q1837" s="69" t="s">
        <v>36</v>
      </c>
      <c r="R1837" s="69" t="s">
        <v>1380</v>
      </c>
      <c r="S1837" s="69"/>
      <c r="T1837" s="63" t="s">
        <v>166</v>
      </c>
      <c r="U1837" s="63" t="s">
        <v>13</v>
      </c>
      <c r="V1837" s="63"/>
      <c r="W1837" s="63"/>
      <c r="X1837" s="119">
        <v>192</v>
      </c>
      <c r="Y1837" s="119">
        <v>104</v>
      </c>
      <c r="Z1837" s="69"/>
      <c r="AA1837" s="180"/>
      <c r="AB1837" s="98"/>
      <c r="AC1837" s="69"/>
      <c r="AD1837" s="69" t="s">
        <v>427</v>
      </c>
      <c r="AE1837" s="63"/>
      <c r="AF1837" s="63"/>
    </row>
    <row r="1838" spans="1:32" s="76" customFormat="1" ht="17" x14ac:dyDescent="0.2">
      <c r="A1838" s="100" t="str">
        <f>CONCATENATE(E1838," ",F1838)</f>
        <v xml:space="preserve">Mammuthus sp. </v>
      </c>
      <c r="B1838" s="69"/>
      <c r="C1838" s="63" t="s">
        <v>1715</v>
      </c>
      <c r="D1838" s="63" t="s">
        <v>2342</v>
      </c>
      <c r="E1838" s="106" t="s">
        <v>50</v>
      </c>
      <c r="F1838" s="106" t="s">
        <v>177</v>
      </c>
      <c r="G1838" s="69">
        <v>40529</v>
      </c>
      <c r="H1838" s="63">
        <v>13</v>
      </c>
      <c r="I1838" s="69" t="s">
        <v>433</v>
      </c>
      <c r="J1838" s="63" t="s">
        <v>434</v>
      </c>
      <c r="K1838" s="69" t="s">
        <v>175</v>
      </c>
      <c r="L1838" s="175" t="s">
        <v>395</v>
      </c>
      <c r="M1838" s="99"/>
      <c r="N1838" s="105"/>
      <c r="O1838" s="105"/>
      <c r="P1838" s="63"/>
      <c r="Q1838" s="69" t="s">
        <v>24</v>
      </c>
      <c r="R1838" s="69" t="s">
        <v>2379</v>
      </c>
      <c r="S1838" s="69"/>
      <c r="T1838" s="63" t="s">
        <v>171</v>
      </c>
      <c r="U1838" s="63" t="s">
        <v>13</v>
      </c>
      <c r="V1838" s="63"/>
      <c r="W1838" s="63"/>
      <c r="X1838" s="119">
        <v>232</v>
      </c>
      <c r="Y1838" s="119">
        <v>90</v>
      </c>
      <c r="Z1838" s="69"/>
      <c r="AA1838" s="180"/>
      <c r="AB1838" s="98"/>
      <c r="AC1838" s="69"/>
      <c r="AD1838" s="69" t="s">
        <v>432</v>
      </c>
      <c r="AE1838" s="63"/>
      <c r="AF1838" s="63"/>
    </row>
    <row r="1839" spans="1:32" s="76" customFormat="1" ht="17" x14ac:dyDescent="0.2">
      <c r="A1839" s="100" t="str">
        <f>CONCATENATE(E1839," ",F1839)</f>
        <v xml:space="preserve">Mammuthus sp. </v>
      </c>
      <c r="B1839" s="69"/>
      <c r="C1839" s="63" t="s">
        <v>1715</v>
      </c>
      <c r="D1839" s="63" t="s">
        <v>2342</v>
      </c>
      <c r="E1839" s="106" t="s">
        <v>50</v>
      </c>
      <c r="F1839" s="106" t="s">
        <v>177</v>
      </c>
      <c r="G1839" s="69">
        <v>40545</v>
      </c>
      <c r="H1839" s="63">
        <v>17</v>
      </c>
      <c r="I1839" s="69" t="s">
        <v>181</v>
      </c>
      <c r="J1839" s="63" t="s">
        <v>182</v>
      </c>
      <c r="K1839" s="69" t="s">
        <v>175</v>
      </c>
      <c r="L1839" s="175"/>
      <c r="M1839" s="134"/>
      <c r="N1839" s="105"/>
      <c r="O1839" s="105"/>
      <c r="P1839" s="63"/>
      <c r="Q1839" s="69" t="s">
        <v>184</v>
      </c>
      <c r="R1839" s="69" t="s">
        <v>2373</v>
      </c>
      <c r="S1839" s="69"/>
      <c r="T1839" s="63"/>
      <c r="U1839" s="63" t="s">
        <v>13</v>
      </c>
      <c r="V1839" s="63"/>
      <c r="W1839" s="63"/>
      <c r="X1839" s="119">
        <v>230</v>
      </c>
      <c r="Y1839" s="119">
        <v>107</v>
      </c>
      <c r="Z1839" s="69"/>
      <c r="AA1839" s="180"/>
      <c r="AB1839" s="98"/>
      <c r="AC1839" s="69"/>
      <c r="AD1839" s="69" t="s">
        <v>44</v>
      </c>
      <c r="AE1839" s="63"/>
      <c r="AF1839" s="63"/>
    </row>
    <row r="1840" spans="1:32" s="76" customFormat="1" ht="17" x14ac:dyDescent="0.2">
      <c r="A1840" s="100" t="str">
        <f>CONCATENATE(E1840," ",F1840)</f>
        <v xml:space="preserve">Mammuthus sp. </v>
      </c>
      <c r="B1840" s="69"/>
      <c r="C1840" s="63" t="s">
        <v>1715</v>
      </c>
      <c r="D1840" s="63" t="s">
        <v>2342</v>
      </c>
      <c r="E1840" s="106" t="s">
        <v>50</v>
      </c>
      <c r="F1840" s="106" t="s">
        <v>177</v>
      </c>
      <c r="G1840" s="69">
        <v>40545</v>
      </c>
      <c r="H1840" s="63">
        <v>20</v>
      </c>
      <c r="I1840" s="69" t="s">
        <v>181</v>
      </c>
      <c r="J1840" s="63" t="s">
        <v>182</v>
      </c>
      <c r="K1840" s="69" t="s">
        <v>175</v>
      </c>
      <c r="L1840" s="175"/>
      <c r="M1840" s="134"/>
      <c r="N1840" s="105"/>
      <c r="O1840" s="105"/>
      <c r="P1840" s="63"/>
      <c r="Q1840" s="69" t="s">
        <v>183</v>
      </c>
      <c r="R1840" s="69" t="s">
        <v>2378</v>
      </c>
      <c r="S1840" s="69"/>
      <c r="T1840" s="63" t="s">
        <v>166</v>
      </c>
      <c r="U1840" s="63" t="s">
        <v>13</v>
      </c>
      <c r="V1840" s="63"/>
      <c r="W1840" s="63"/>
      <c r="X1840" s="119">
        <v>225</v>
      </c>
      <c r="Y1840" s="119">
        <v>108</v>
      </c>
      <c r="Z1840" s="69"/>
      <c r="AA1840" s="180"/>
      <c r="AB1840" s="98"/>
      <c r="AC1840" s="69"/>
      <c r="AD1840" s="69" t="s">
        <v>44</v>
      </c>
      <c r="AE1840" s="63"/>
      <c r="AF1840" s="63"/>
    </row>
    <row r="1841" spans="1:133" s="76" customFormat="1" ht="34" x14ac:dyDescent="0.2">
      <c r="A1841" s="100" t="str">
        <f>CONCATENATE(E1841," ",F1841)</f>
        <v xml:space="preserve">Mammuthus sp. </v>
      </c>
      <c r="B1841" s="69"/>
      <c r="C1841" s="63" t="s">
        <v>1715</v>
      </c>
      <c r="D1841" s="63" t="s">
        <v>2342</v>
      </c>
      <c r="E1841" s="106" t="s">
        <v>50</v>
      </c>
      <c r="F1841" s="106" t="s">
        <v>177</v>
      </c>
      <c r="G1841" s="69">
        <v>41863</v>
      </c>
      <c r="H1841" s="63">
        <v>1</v>
      </c>
      <c r="I1841" s="69" t="s">
        <v>435</v>
      </c>
      <c r="J1841" s="63" t="s">
        <v>436</v>
      </c>
      <c r="K1841" s="69" t="s">
        <v>175</v>
      </c>
      <c r="L1841" s="175" t="s">
        <v>395</v>
      </c>
      <c r="M1841" s="99"/>
      <c r="N1841" s="105"/>
      <c r="O1841" s="105"/>
      <c r="P1841" s="63"/>
      <c r="Q1841" s="69" t="s">
        <v>170</v>
      </c>
      <c r="R1841" s="69" t="s">
        <v>1514</v>
      </c>
      <c r="S1841" s="69" t="s">
        <v>2362</v>
      </c>
      <c r="T1841" s="63"/>
      <c r="U1841" s="63" t="s">
        <v>13</v>
      </c>
      <c r="V1841" s="63"/>
      <c r="W1841" s="63">
        <v>446</v>
      </c>
      <c r="X1841" s="119"/>
      <c r="Y1841" s="119"/>
      <c r="Z1841" s="69"/>
      <c r="AA1841" s="180"/>
      <c r="AB1841" s="98"/>
      <c r="AC1841" s="69"/>
      <c r="AD1841" s="69" t="s">
        <v>198</v>
      </c>
      <c r="AE1841" s="63"/>
      <c r="AF1841" s="63"/>
    </row>
    <row r="1842" spans="1:133" s="76" customFormat="1" ht="17" x14ac:dyDescent="0.2">
      <c r="A1842" s="100" t="str">
        <f>CONCATENATE(E1842," ",F1842)</f>
        <v xml:space="preserve">Mammuthus sp. </v>
      </c>
      <c r="B1842" s="69"/>
      <c r="C1842" s="63" t="s">
        <v>1715</v>
      </c>
      <c r="D1842" s="63" t="s">
        <v>2342</v>
      </c>
      <c r="E1842" s="106" t="s">
        <v>50</v>
      </c>
      <c r="F1842" s="106" t="s">
        <v>177</v>
      </c>
      <c r="G1842" s="69">
        <v>43068</v>
      </c>
      <c r="H1842" s="63">
        <v>1</v>
      </c>
      <c r="I1842" s="69" t="s">
        <v>185</v>
      </c>
      <c r="J1842" s="63" t="s">
        <v>386</v>
      </c>
      <c r="K1842" s="69" t="s">
        <v>175</v>
      </c>
      <c r="L1842" s="175"/>
      <c r="M1842" s="134"/>
      <c r="N1842" s="105"/>
      <c r="O1842" s="105"/>
      <c r="P1842" s="63"/>
      <c r="Q1842" s="69" t="s">
        <v>184</v>
      </c>
      <c r="R1842" s="69" t="s">
        <v>2373</v>
      </c>
      <c r="S1842" s="69"/>
      <c r="T1842" s="63"/>
      <c r="U1842" s="63" t="s">
        <v>13</v>
      </c>
      <c r="V1842" s="63"/>
      <c r="W1842" s="63"/>
      <c r="X1842" s="119">
        <v>174</v>
      </c>
      <c r="Y1842" s="119">
        <v>92</v>
      </c>
      <c r="Z1842" s="69"/>
      <c r="AA1842" s="180"/>
      <c r="AB1842" s="98"/>
      <c r="AC1842" s="69"/>
      <c r="AD1842" s="69" t="s">
        <v>426</v>
      </c>
      <c r="AE1842" s="63"/>
      <c r="AF1842" s="63"/>
    </row>
    <row r="1843" spans="1:133" customFormat="1" ht="17" x14ac:dyDescent="0.2">
      <c r="A1843" s="100" t="str">
        <f>CONCATENATE(E1843," ",F1843)</f>
        <v xml:space="preserve">Mammuthus sp. </v>
      </c>
      <c r="B1843" s="69"/>
      <c r="C1843" s="63" t="s">
        <v>1715</v>
      </c>
      <c r="D1843" s="63" t="s">
        <v>2342</v>
      </c>
      <c r="E1843" s="106" t="s">
        <v>50</v>
      </c>
      <c r="F1843" s="106" t="s">
        <v>177</v>
      </c>
      <c r="G1843" s="69">
        <v>43108</v>
      </c>
      <c r="H1843" s="63">
        <v>1</v>
      </c>
      <c r="I1843" s="69" t="s">
        <v>469</v>
      </c>
      <c r="J1843" s="63">
        <v>-999</v>
      </c>
      <c r="K1843" s="69" t="s">
        <v>175</v>
      </c>
      <c r="L1843" s="175"/>
      <c r="M1843" s="134"/>
      <c r="N1843" s="105"/>
      <c r="O1843" s="105"/>
      <c r="P1843" s="63"/>
      <c r="Q1843" s="69" t="s">
        <v>24</v>
      </c>
      <c r="R1843" s="69" t="s">
        <v>2379</v>
      </c>
      <c r="S1843" s="69"/>
      <c r="T1843" s="63" t="s">
        <v>171</v>
      </c>
      <c r="U1843" s="63" t="s">
        <v>13</v>
      </c>
      <c r="V1843" s="63"/>
      <c r="W1843" s="63"/>
      <c r="X1843" s="119">
        <v>236</v>
      </c>
      <c r="Y1843" s="119">
        <v>90.7</v>
      </c>
      <c r="Z1843" s="69"/>
      <c r="AA1843" s="180"/>
      <c r="AB1843" s="98"/>
      <c r="AC1843" s="69"/>
      <c r="AD1843" s="69"/>
      <c r="AE1843" s="63"/>
      <c r="AF1843" s="63"/>
      <c r="AG1843" s="76"/>
      <c r="AH1843" s="76"/>
      <c r="AI1843" s="76"/>
      <c r="AJ1843" s="76"/>
      <c r="AK1843" s="76"/>
      <c r="AL1843" s="76"/>
      <c r="AM1843" s="76"/>
      <c r="AN1843" s="76"/>
      <c r="AO1843" s="76"/>
      <c r="AP1843" s="76"/>
      <c r="AQ1843" s="76"/>
      <c r="AR1843" s="76"/>
      <c r="AS1843" s="76"/>
      <c r="AT1843" s="76"/>
      <c r="AU1843" s="76"/>
      <c r="AV1843" s="76"/>
      <c r="AW1843" s="76"/>
      <c r="AX1843" s="76"/>
      <c r="AY1843" s="76"/>
      <c r="AZ1843" s="76"/>
      <c r="BA1843" s="76"/>
      <c r="BB1843" s="76"/>
      <c r="BC1843" s="76"/>
      <c r="BD1843" s="76"/>
      <c r="BE1843" s="76"/>
      <c r="BF1843" s="76"/>
      <c r="BG1843" s="76"/>
      <c r="BH1843" s="76"/>
      <c r="BI1843" s="76"/>
      <c r="BJ1843" s="76"/>
      <c r="BK1843" s="76"/>
      <c r="BL1843" s="76"/>
      <c r="BM1843" s="76"/>
      <c r="BN1843" s="76"/>
      <c r="BO1843" s="76"/>
      <c r="BP1843" s="76"/>
      <c r="BQ1843" s="76"/>
      <c r="BR1843" s="76"/>
      <c r="BS1843" s="76"/>
      <c r="BT1843" s="76"/>
      <c r="BU1843" s="76"/>
      <c r="BV1843" s="76"/>
      <c r="BW1843" s="76"/>
      <c r="BX1843" s="76"/>
      <c r="BY1843" s="76"/>
      <c r="BZ1843" s="76"/>
      <c r="CA1843" s="76"/>
      <c r="CB1843" s="76"/>
      <c r="CC1843" s="76"/>
      <c r="CD1843" s="76"/>
      <c r="CE1843" s="76"/>
      <c r="CF1843" s="76"/>
      <c r="CG1843" s="76"/>
      <c r="CH1843" s="76"/>
      <c r="CI1843" s="76"/>
      <c r="CJ1843" s="76"/>
      <c r="CK1843" s="76"/>
      <c r="CL1843" s="76"/>
      <c r="CM1843" s="76"/>
      <c r="CN1843" s="76"/>
      <c r="CO1843" s="76"/>
      <c r="CP1843" s="76"/>
      <c r="CQ1843" s="76"/>
      <c r="CR1843" s="76"/>
      <c r="CS1843" s="76"/>
      <c r="CT1843" s="76"/>
      <c r="CU1843" s="76"/>
      <c r="CV1843" s="76"/>
      <c r="CW1843" s="76"/>
      <c r="CX1843" s="76"/>
      <c r="CY1843" s="76"/>
      <c r="CZ1843" s="76"/>
      <c r="DA1843" s="76"/>
      <c r="DB1843" s="76"/>
      <c r="DC1843" s="76"/>
      <c r="DD1843" s="76"/>
      <c r="DE1843" s="76"/>
      <c r="DF1843" s="76"/>
      <c r="DG1843" s="76"/>
      <c r="DH1843" s="76"/>
      <c r="DI1843" s="76"/>
      <c r="DJ1843" s="76"/>
      <c r="DK1843" s="76"/>
      <c r="DL1843" s="76"/>
      <c r="DM1843" s="76"/>
      <c r="DN1843" s="76"/>
      <c r="DO1843" s="76"/>
      <c r="DP1843" s="76"/>
      <c r="DQ1843" s="76"/>
      <c r="DR1843" s="76"/>
      <c r="DS1843" s="76"/>
      <c r="DT1843" s="76"/>
      <c r="DU1843" s="76"/>
      <c r="DV1843" s="76"/>
      <c r="DW1843" s="76"/>
      <c r="DX1843" s="76"/>
      <c r="DY1843" s="76"/>
      <c r="DZ1843" s="76"/>
      <c r="EA1843" s="76"/>
      <c r="EB1843" s="76"/>
      <c r="EC1843" s="76"/>
    </row>
    <row r="1844" spans="1:133" customFormat="1" ht="17" x14ac:dyDescent="0.2">
      <c r="A1844" s="100" t="str">
        <f>CONCATENATE(E1844," ",F1844)</f>
        <v xml:space="preserve">Mammuthus sp. </v>
      </c>
      <c r="B1844" s="9" t="s">
        <v>2157</v>
      </c>
      <c r="C1844" s="63" t="s">
        <v>1715</v>
      </c>
      <c r="D1844" s="63" t="s">
        <v>2342</v>
      </c>
      <c r="E1844" s="106" t="s">
        <v>50</v>
      </c>
      <c r="F1844" s="106" t="s">
        <v>177</v>
      </c>
      <c r="G1844" s="9">
        <v>45967</v>
      </c>
      <c r="H1844" s="8" t="s">
        <v>2149</v>
      </c>
      <c r="I1844" s="9" t="s">
        <v>2155</v>
      </c>
      <c r="J1844" s="8"/>
      <c r="K1844" s="69" t="s">
        <v>175</v>
      </c>
      <c r="L1844" s="175"/>
      <c r="M1844" s="134"/>
      <c r="N1844" s="105"/>
      <c r="O1844" s="105"/>
      <c r="P1844" s="63">
        <v>0</v>
      </c>
      <c r="Q1844" s="69" t="s">
        <v>36</v>
      </c>
      <c r="R1844" s="69" t="s">
        <v>1380</v>
      </c>
      <c r="S1844" s="69"/>
      <c r="T1844" s="63"/>
      <c r="U1844" s="63" t="s">
        <v>13</v>
      </c>
      <c r="V1844" s="63"/>
      <c r="W1844" s="63"/>
      <c r="X1844" s="119">
        <v>200</v>
      </c>
      <c r="Y1844" s="119">
        <v>93</v>
      </c>
      <c r="Z1844" s="69"/>
      <c r="AA1844" s="179"/>
      <c r="AB1844" s="98"/>
      <c r="AC1844" s="9"/>
      <c r="AD1844" s="9" t="s">
        <v>2156</v>
      </c>
      <c r="AE1844" s="63"/>
      <c r="AF1844" s="63"/>
      <c r="AG1844" s="76"/>
      <c r="AH1844" s="76"/>
      <c r="AI1844" s="76"/>
      <c r="AJ1844" s="76"/>
      <c r="AK1844" s="76"/>
      <c r="AL1844" s="76"/>
      <c r="AM1844" s="76"/>
      <c r="AN1844" s="76"/>
      <c r="AO1844" s="76"/>
      <c r="AP1844" s="76"/>
      <c r="AQ1844" s="76"/>
      <c r="AR1844" s="76"/>
      <c r="AS1844" s="76"/>
      <c r="AT1844" s="76"/>
      <c r="AU1844" s="76"/>
      <c r="AV1844" s="76"/>
      <c r="AW1844" s="76"/>
      <c r="AX1844" s="76"/>
      <c r="AY1844" s="76"/>
      <c r="AZ1844" s="76"/>
      <c r="BA1844" s="76"/>
      <c r="BB1844" s="76"/>
      <c r="BC1844" s="76"/>
      <c r="BD1844" s="76"/>
      <c r="BE1844" s="76"/>
      <c r="BF1844" s="76"/>
      <c r="BG1844" s="76"/>
      <c r="BH1844" s="76"/>
      <c r="BI1844" s="76"/>
      <c r="BJ1844" s="76"/>
      <c r="BK1844" s="76"/>
      <c r="BL1844" s="76"/>
      <c r="BM1844" s="76"/>
      <c r="BN1844" s="76"/>
      <c r="BO1844" s="76"/>
      <c r="BP1844" s="76"/>
      <c r="BQ1844" s="76"/>
      <c r="BR1844" s="76"/>
      <c r="BS1844" s="76"/>
      <c r="BT1844" s="76"/>
      <c r="BU1844" s="76"/>
      <c r="BV1844" s="76"/>
      <c r="BW1844" s="76"/>
      <c r="BX1844" s="76"/>
      <c r="BY1844" s="76"/>
      <c r="BZ1844" s="76"/>
      <c r="CA1844" s="76"/>
      <c r="CB1844" s="76"/>
      <c r="CC1844" s="76"/>
      <c r="CD1844" s="76"/>
      <c r="CE1844" s="76"/>
      <c r="CF1844" s="76"/>
      <c r="CG1844" s="76"/>
      <c r="CH1844" s="76"/>
      <c r="CI1844" s="76"/>
      <c r="CJ1844" s="76"/>
      <c r="CK1844" s="76"/>
      <c r="CL1844" s="76"/>
      <c r="CM1844" s="76"/>
      <c r="CN1844" s="76"/>
      <c r="CO1844" s="76"/>
      <c r="CP1844" s="76"/>
      <c r="CQ1844" s="76"/>
      <c r="CR1844" s="76"/>
      <c r="CS1844" s="76"/>
      <c r="CT1844" s="76"/>
      <c r="CU1844" s="76"/>
      <c r="CV1844" s="76"/>
      <c r="CW1844" s="76"/>
      <c r="CX1844" s="76"/>
      <c r="CY1844" s="76"/>
      <c r="CZ1844" s="76"/>
      <c r="DA1844" s="76"/>
      <c r="DB1844" s="76"/>
      <c r="DC1844" s="76"/>
      <c r="DD1844" s="76"/>
      <c r="DE1844" s="76"/>
      <c r="DF1844" s="76"/>
      <c r="DG1844" s="76"/>
      <c r="DH1844" s="76"/>
      <c r="DI1844" s="76"/>
      <c r="DJ1844" s="76"/>
      <c r="DK1844" s="76"/>
      <c r="DL1844" s="76"/>
      <c r="DM1844" s="76"/>
      <c r="DN1844" s="76"/>
      <c r="DO1844" s="76"/>
      <c r="DP1844" s="76"/>
      <c r="DQ1844" s="76"/>
      <c r="DR1844" s="76"/>
      <c r="DS1844" s="76"/>
      <c r="DT1844" s="76"/>
      <c r="DU1844" s="76"/>
      <c r="DV1844" s="76"/>
      <c r="DW1844" s="76"/>
      <c r="DX1844" s="76"/>
      <c r="DY1844" s="76"/>
      <c r="DZ1844" s="76"/>
      <c r="EA1844" s="76"/>
      <c r="EB1844" s="76"/>
      <c r="EC1844" s="76"/>
    </row>
    <row r="1845" spans="1:133" customFormat="1" ht="17" x14ac:dyDescent="0.2">
      <c r="A1845" s="100" t="str">
        <f>CONCATENATE(E1845," ",F1845)</f>
        <v xml:space="preserve">Mammuthus sp. </v>
      </c>
      <c r="B1845" s="9" t="s">
        <v>2158</v>
      </c>
      <c r="C1845" s="63" t="s">
        <v>1715</v>
      </c>
      <c r="D1845" s="63" t="s">
        <v>2342</v>
      </c>
      <c r="E1845" s="106" t="s">
        <v>50</v>
      </c>
      <c r="F1845" s="106" t="s">
        <v>177</v>
      </c>
      <c r="G1845" s="9">
        <v>45967</v>
      </c>
      <c r="H1845" s="8" t="s">
        <v>2149</v>
      </c>
      <c r="I1845" s="9" t="s">
        <v>2155</v>
      </c>
      <c r="J1845" s="8"/>
      <c r="K1845" s="69" t="s">
        <v>175</v>
      </c>
      <c r="L1845" s="175"/>
      <c r="M1845" s="134"/>
      <c r="N1845" s="105"/>
      <c r="O1845" s="105"/>
      <c r="P1845" s="63"/>
      <c r="Q1845" s="69" t="s">
        <v>36</v>
      </c>
      <c r="R1845" s="69" t="s">
        <v>1380</v>
      </c>
      <c r="S1845" s="69"/>
      <c r="T1845" s="63"/>
      <c r="U1845" s="63" t="s">
        <v>13</v>
      </c>
      <c r="V1845" s="63"/>
      <c r="W1845" s="63"/>
      <c r="X1845" s="119">
        <v>155</v>
      </c>
      <c r="Y1845" s="119">
        <v>90</v>
      </c>
      <c r="Z1845" s="69"/>
      <c r="AA1845" s="179"/>
      <c r="AB1845" s="98"/>
      <c r="AC1845" s="9"/>
      <c r="AD1845" s="9"/>
      <c r="AE1845" s="63"/>
      <c r="AF1845" s="63"/>
      <c r="AG1845" s="76"/>
      <c r="AH1845" s="76"/>
      <c r="AI1845" s="76"/>
      <c r="AJ1845" s="76"/>
      <c r="AK1845" s="76"/>
      <c r="AL1845" s="76"/>
      <c r="AM1845" s="76"/>
      <c r="AN1845" s="76"/>
      <c r="AO1845" s="76"/>
      <c r="AP1845" s="76"/>
      <c r="AQ1845" s="76"/>
      <c r="AR1845" s="76"/>
      <c r="AS1845" s="76"/>
      <c r="AT1845" s="76"/>
      <c r="AU1845" s="76"/>
      <c r="AV1845" s="76"/>
      <c r="AW1845" s="76"/>
      <c r="AX1845" s="76"/>
      <c r="AY1845" s="76"/>
      <c r="AZ1845" s="76"/>
      <c r="BA1845" s="76"/>
      <c r="BB1845" s="76"/>
      <c r="BC1845" s="76"/>
      <c r="BD1845" s="76"/>
      <c r="BE1845" s="76"/>
      <c r="BF1845" s="76"/>
      <c r="BG1845" s="76"/>
      <c r="BH1845" s="76"/>
      <c r="BI1845" s="76"/>
      <c r="BJ1845" s="76"/>
      <c r="BK1845" s="76"/>
      <c r="BL1845" s="76"/>
      <c r="BM1845" s="76"/>
      <c r="BN1845" s="76"/>
      <c r="BO1845" s="76"/>
      <c r="BP1845" s="76"/>
      <c r="BQ1845" s="76"/>
      <c r="BR1845" s="76"/>
      <c r="BS1845" s="76"/>
      <c r="BT1845" s="76"/>
      <c r="BU1845" s="76"/>
      <c r="BV1845" s="76"/>
      <c r="BW1845" s="76"/>
      <c r="BX1845" s="76"/>
      <c r="BY1845" s="76"/>
      <c r="BZ1845" s="76"/>
      <c r="CA1845" s="76"/>
      <c r="CB1845" s="76"/>
      <c r="CC1845" s="76"/>
      <c r="CD1845" s="76"/>
      <c r="CE1845" s="76"/>
      <c r="CF1845" s="76"/>
      <c r="CG1845" s="76"/>
      <c r="CH1845" s="76"/>
      <c r="CI1845" s="76"/>
      <c r="CJ1845" s="76"/>
      <c r="CK1845" s="76"/>
      <c r="CL1845" s="76"/>
      <c r="CM1845" s="76"/>
      <c r="CN1845" s="76"/>
      <c r="CO1845" s="76"/>
      <c r="CP1845" s="76"/>
      <c r="CQ1845" s="76"/>
      <c r="CR1845" s="76"/>
      <c r="CS1845" s="76"/>
      <c r="CT1845" s="76"/>
      <c r="CU1845" s="76"/>
      <c r="CV1845" s="76"/>
      <c r="CW1845" s="76"/>
      <c r="CX1845" s="76"/>
      <c r="CY1845" s="76"/>
      <c r="CZ1845" s="76"/>
      <c r="DA1845" s="76"/>
      <c r="DB1845" s="76"/>
      <c r="DC1845" s="76"/>
      <c r="DD1845" s="76"/>
      <c r="DE1845" s="76"/>
      <c r="DF1845" s="76"/>
      <c r="DG1845" s="76"/>
      <c r="DH1845" s="76"/>
      <c r="DI1845" s="76"/>
      <c r="DJ1845" s="76"/>
      <c r="DK1845" s="76"/>
      <c r="DL1845" s="76"/>
      <c r="DM1845" s="76"/>
      <c r="DN1845" s="76"/>
      <c r="DO1845" s="76"/>
      <c r="DP1845" s="76"/>
      <c r="DQ1845" s="76"/>
      <c r="DR1845" s="76"/>
      <c r="DS1845" s="76"/>
      <c r="DT1845" s="76"/>
      <c r="DU1845" s="76"/>
      <c r="DV1845" s="76"/>
      <c r="DW1845" s="76"/>
      <c r="DX1845" s="76"/>
      <c r="DY1845" s="76"/>
      <c r="DZ1845" s="76"/>
      <c r="EA1845" s="76"/>
      <c r="EB1845" s="76"/>
      <c r="EC1845" s="76"/>
    </row>
    <row r="1846" spans="1:133" customFormat="1" ht="17" x14ac:dyDescent="0.2">
      <c r="A1846" s="100" t="str">
        <f>CONCATENATE(E1846," ",F1846)</f>
        <v xml:space="preserve">Mammuthus sp. </v>
      </c>
      <c r="B1846" s="69"/>
      <c r="C1846" s="63" t="s">
        <v>1715</v>
      </c>
      <c r="D1846" s="63" t="s">
        <v>2342</v>
      </c>
      <c r="E1846" s="106" t="s">
        <v>50</v>
      </c>
      <c r="F1846" s="106" t="s">
        <v>177</v>
      </c>
      <c r="G1846" s="69">
        <v>47256</v>
      </c>
      <c r="H1846" s="63">
        <v>1</v>
      </c>
      <c r="I1846" s="69" t="s">
        <v>1811</v>
      </c>
      <c r="J1846" s="63" t="s">
        <v>430</v>
      </c>
      <c r="K1846" s="69" t="s">
        <v>175</v>
      </c>
      <c r="L1846" s="175" t="s">
        <v>395</v>
      </c>
      <c r="M1846" s="99"/>
      <c r="N1846" s="105"/>
      <c r="O1846" s="105"/>
      <c r="P1846" s="63"/>
      <c r="Q1846" s="69" t="s">
        <v>149</v>
      </c>
      <c r="R1846" s="69" t="s">
        <v>2364</v>
      </c>
      <c r="S1846" s="69"/>
      <c r="T1846" s="63" t="s">
        <v>171</v>
      </c>
      <c r="U1846" s="63" t="s">
        <v>13</v>
      </c>
      <c r="V1846" s="63"/>
      <c r="W1846" s="63"/>
      <c r="X1846" s="119">
        <v>223</v>
      </c>
      <c r="Y1846" s="119">
        <v>88</v>
      </c>
      <c r="Z1846" s="69"/>
      <c r="AA1846" s="180"/>
      <c r="AB1846" s="98"/>
      <c r="AC1846" s="69"/>
      <c r="AD1846" s="69" t="s">
        <v>1812</v>
      </c>
      <c r="AE1846" s="63"/>
      <c r="AF1846" s="63"/>
      <c r="AG1846" s="76"/>
      <c r="AH1846" s="76"/>
      <c r="AI1846" s="76"/>
      <c r="AJ1846" s="76"/>
      <c r="AK1846" s="76"/>
      <c r="AL1846" s="76"/>
      <c r="AM1846" s="76"/>
      <c r="AN1846" s="76"/>
      <c r="AO1846" s="76"/>
      <c r="AP1846" s="76"/>
      <c r="AQ1846" s="76"/>
      <c r="AR1846" s="76"/>
      <c r="AS1846" s="76"/>
      <c r="AT1846" s="76"/>
      <c r="AU1846" s="76"/>
      <c r="AV1846" s="76"/>
      <c r="AW1846" s="76"/>
      <c r="AX1846" s="76"/>
      <c r="AY1846" s="76"/>
      <c r="AZ1846" s="76"/>
      <c r="BA1846" s="76"/>
      <c r="BB1846" s="76"/>
      <c r="BC1846" s="76"/>
      <c r="BD1846" s="76"/>
      <c r="BE1846" s="76"/>
      <c r="BF1846" s="76"/>
      <c r="BG1846" s="76"/>
      <c r="BH1846" s="76"/>
      <c r="BI1846" s="76"/>
      <c r="BJ1846" s="76"/>
      <c r="BK1846" s="76"/>
      <c r="BL1846" s="76"/>
      <c r="BM1846" s="76"/>
      <c r="BN1846" s="76"/>
      <c r="BO1846" s="76"/>
      <c r="BP1846" s="76"/>
      <c r="BQ1846" s="76"/>
      <c r="BR1846" s="76"/>
      <c r="BS1846" s="76"/>
      <c r="BT1846" s="76"/>
      <c r="BU1846" s="76"/>
      <c r="BV1846" s="76"/>
      <c r="BW1846" s="76"/>
      <c r="BX1846" s="76"/>
      <c r="BY1846" s="76"/>
      <c r="BZ1846" s="76"/>
      <c r="CA1846" s="76"/>
      <c r="CB1846" s="76"/>
      <c r="CC1846" s="76"/>
      <c r="CD1846" s="76"/>
      <c r="CE1846" s="76"/>
      <c r="CF1846" s="76"/>
      <c r="CG1846" s="76"/>
      <c r="CH1846" s="76"/>
      <c r="CI1846" s="76"/>
      <c r="CJ1846" s="76"/>
      <c r="CK1846" s="76"/>
      <c r="CL1846" s="76"/>
      <c r="CM1846" s="76"/>
      <c r="CN1846" s="76"/>
      <c r="CO1846" s="76"/>
      <c r="CP1846" s="76"/>
      <c r="CQ1846" s="76"/>
      <c r="CR1846" s="76"/>
      <c r="CS1846" s="76"/>
      <c r="CT1846" s="76"/>
      <c r="CU1846" s="76"/>
      <c r="CV1846" s="76"/>
      <c r="CW1846" s="76"/>
      <c r="CX1846" s="76"/>
      <c r="CY1846" s="76"/>
      <c r="CZ1846" s="76"/>
      <c r="DA1846" s="76"/>
      <c r="DB1846" s="76"/>
      <c r="DC1846" s="76"/>
      <c r="DD1846" s="76"/>
      <c r="DE1846" s="76"/>
      <c r="DF1846" s="76"/>
      <c r="DG1846" s="76"/>
      <c r="DH1846" s="76"/>
      <c r="DI1846" s="76"/>
      <c r="DJ1846" s="76"/>
      <c r="DK1846" s="76"/>
      <c r="DL1846" s="76"/>
      <c r="DM1846" s="76"/>
      <c r="DN1846" s="76"/>
      <c r="DO1846" s="76"/>
      <c r="DP1846" s="76"/>
      <c r="DQ1846" s="76"/>
      <c r="DR1846" s="76"/>
      <c r="DS1846" s="76"/>
      <c r="DT1846" s="76"/>
      <c r="DU1846" s="76"/>
      <c r="DV1846" s="76"/>
      <c r="DW1846" s="76"/>
      <c r="DX1846" s="76"/>
      <c r="DY1846" s="76"/>
      <c r="DZ1846" s="76"/>
      <c r="EA1846" s="76"/>
      <c r="EB1846" s="76"/>
      <c r="EC1846" s="76"/>
    </row>
    <row r="1847" spans="1:133" customFormat="1" ht="17" x14ac:dyDescent="0.2">
      <c r="A1847" s="100" t="str">
        <f>CONCATENATE(E1847," ",F1847)</f>
        <v>indet. sp.</v>
      </c>
      <c r="B1847" s="69" t="s">
        <v>1897</v>
      </c>
      <c r="C1847" s="63" t="s">
        <v>1715</v>
      </c>
      <c r="D1847" s="63"/>
      <c r="E1847" s="106" t="s">
        <v>2024</v>
      </c>
      <c r="F1847" s="106" t="s">
        <v>15</v>
      </c>
      <c r="G1847" s="69">
        <v>31030</v>
      </c>
      <c r="H1847" s="63">
        <v>22</v>
      </c>
      <c r="I1847" s="69" t="s">
        <v>1898</v>
      </c>
      <c r="J1847" s="183" t="s">
        <v>1899</v>
      </c>
      <c r="K1847" s="69" t="s">
        <v>175</v>
      </c>
      <c r="L1847" s="175"/>
      <c r="M1847" s="134"/>
      <c r="N1847" s="105"/>
      <c r="O1847" s="105"/>
      <c r="P1847" s="63"/>
      <c r="Q1847" s="69" t="s">
        <v>1514</v>
      </c>
      <c r="R1847" s="63" t="s">
        <v>1514</v>
      </c>
      <c r="S1847" s="69" t="s">
        <v>2402</v>
      </c>
      <c r="T1847" s="63" t="s">
        <v>166</v>
      </c>
      <c r="U1847" s="63" t="s">
        <v>13</v>
      </c>
      <c r="V1847" s="63">
        <v>120</v>
      </c>
      <c r="W1847" s="63"/>
      <c r="X1847" s="119">
        <v>205</v>
      </c>
      <c r="Y1847" s="119">
        <v>201</v>
      </c>
      <c r="Z1847" s="69"/>
      <c r="AA1847" s="180"/>
      <c r="AB1847" s="98"/>
      <c r="AC1847" s="69"/>
      <c r="AD1847" s="69" t="s">
        <v>1900</v>
      </c>
      <c r="AE1847" s="63"/>
      <c r="AF1847" s="63"/>
      <c r="AG1847" s="76"/>
      <c r="AH1847" s="76"/>
      <c r="AI1847" s="76"/>
      <c r="AJ1847" s="76"/>
      <c r="AK1847" s="76"/>
      <c r="AL1847" s="76"/>
      <c r="AM1847" s="76"/>
      <c r="AN1847" s="76"/>
      <c r="AO1847" s="76"/>
      <c r="AP1847" s="76"/>
      <c r="AQ1847" s="76"/>
      <c r="AR1847" s="76"/>
      <c r="AS1847" s="76"/>
      <c r="AT1847" s="76"/>
      <c r="AU1847" s="76"/>
      <c r="AV1847" s="76"/>
      <c r="AW1847" s="76"/>
      <c r="AX1847" s="76"/>
      <c r="AY1847" s="76"/>
      <c r="AZ1847" s="76"/>
      <c r="BA1847" s="76"/>
      <c r="BB1847" s="76"/>
      <c r="BC1847" s="76"/>
      <c r="BD1847" s="76"/>
      <c r="BE1847" s="76"/>
      <c r="BF1847" s="76"/>
      <c r="BG1847" s="76"/>
      <c r="BH1847" s="76"/>
      <c r="BI1847" s="76"/>
      <c r="BJ1847" s="76"/>
      <c r="BK1847" s="10"/>
      <c r="BL1847" s="10"/>
      <c r="BM1847" s="10"/>
      <c r="BN1847" s="10"/>
      <c r="BO1847" s="10"/>
      <c r="BP1847" s="10"/>
      <c r="BQ1847" s="10"/>
      <c r="BR1847" s="10"/>
      <c r="BS1847" s="10"/>
      <c r="BT1847" s="10"/>
      <c r="BU1847" s="10"/>
      <c r="BV1847" s="10"/>
      <c r="BW1847" s="10"/>
      <c r="BX1847" s="10"/>
      <c r="BY1847" s="10"/>
      <c r="BZ1847" s="10"/>
      <c r="CA1847" s="10"/>
      <c r="CB1847" s="10"/>
      <c r="CC1847" s="10"/>
      <c r="CD1847" s="10"/>
      <c r="CE1847" s="10"/>
      <c r="CF1847" s="10"/>
      <c r="CG1847" s="10"/>
      <c r="CH1847" s="10"/>
      <c r="CI1847" s="10"/>
      <c r="CJ1847" s="10"/>
      <c r="CK1847" s="10"/>
      <c r="CL1847" s="10"/>
      <c r="CM1847" s="10"/>
      <c r="CN1847" s="10"/>
      <c r="CO1847" s="10"/>
      <c r="CP1847" s="10"/>
      <c r="CQ1847" s="10"/>
      <c r="CR1847" s="10"/>
      <c r="CS1847" s="10"/>
      <c r="CT1847" s="10"/>
      <c r="CU1847" s="10"/>
      <c r="CV1847" s="10"/>
      <c r="CW1847" s="10"/>
      <c r="CX1847" s="10"/>
      <c r="CY1847" s="10"/>
      <c r="CZ1847" s="10"/>
      <c r="DA1847" s="10"/>
      <c r="DB1847" s="10"/>
      <c r="DC1847" s="10"/>
      <c r="DD1847" s="10"/>
      <c r="DE1847" s="10"/>
      <c r="DF1847" s="10"/>
      <c r="DG1847" s="10"/>
      <c r="DH1847" s="10"/>
      <c r="DI1847" s="10"/>
      <c r="DJ1847" s="10"/>
      <c r="DK1847" s="10"/>
      <c r="DL1847" s="10"/>
      <c r="DM1847" s="10"/>
      <c r="DN1847" s="10"/>
      <c r="DO1847" s="10"/>
      <c r="DP1847" s="10"/>
      <c r="DQ1847" s="10"/>
      <c r="DR1847" s="10"/>
      <c r="DS1847" s="10"/>
      <c r="DT1847" s="10"/>
      <c r="DU1847" s="10"/>
      <c r="DV1847" s="10"/>
      <c r="DW1847" s="10"/>
      <c r="DX1847" s="10"/>
      <c r="DY1847" s="10"/>
      <c r="DZ1847" s="10"/>
      <c r="EA1847" s="76"/>
      <c r="EB1847" s="76"/>
      <c r="EC1847" s="76"/>
    </row>
    <row r="1848" spans="1:133" customFormat="1" ht="17" x14ac:dyDescent="0.2">
      <c r="A1848" s="100" t="str">
        <f>CONCATENATE(E1848," ",F1848)</f>
        <v xml:space="preserve">Proboscidea sp. </v>
      </c>
      <c r="B1848" s="69"/>
      <c r="C1848" s="63" t="s">
        <v>1715</v>
      </c>
      <c r="D1848" s="63"/>
      <c r="E1848" s="172" t="s">
        <v>1715</v>
      </c>
      <c r="F1848" s="106" t="s">
        <v>177</v>
      </c>
      <c r="G1848" s="69">
        <v>801</v>
      </c>
      <c r="H1848" s="63" t="s">
        <v>189</v>
      </c>
      <c r="I1848" s="69" t="s">
        <v>186</v>
      </c>
      <c r="J1848" s="63" t="s">
        <v>187</v>
      </c>
      <c r="K1848" s="69" t="s">
        <v>175</v>
      </c>
      <c r="L1848" s="175" t="s">
        <v>395</v>
      </c>
      <c r="M1848" s="99"/>
      <c r="N1848" s="105"/>
      <c r="O1848" s="105"/>
      <c r="P1848" s="63"/>
      <c r="Q1848" s="69" t="s">
        <v>36</v>
      </c>
      <c r="R1848" s="69" t="s">
        <v>1380</v>
      </c>
      <c r="S1848" s="69"/>
      <c r="T1848" s="63"/>
      <c r="U1848" s="63" t="s">
        <v>13</v>
      </c>
      <c r="V1848" s="63"/>
      <c r="W1848" s="63"/>
      <c r="X1848" s="119">
        <v>204</v>
      </c>
      <c r="Y1848" s="119">
        <v>107</v>
      </c>
      <c r="Z1848" s="69"/>
      <c r="AA1848" s="180"/>
      <c r="AB1848" s="98"/>
      <c r="AC1848" s="69"/>
      <c r="AD1848" s="69" t="s">
        <v>190</v>
      </c>
      <c r="AE1848" s="63"/>
      <c r="AF1848" s="63"/>
      <c r="AG1848" s="76"/>
      <c r="AH1848" s="76"/>
      <c r="AI1848" s="76"/>
      <c r="AJ1848" s="76"/>
      <c r="AK1848" s="76"/>
      <c r="AL1848" s="76"/>
      <c r="AM1848" s="76"/>
      <c r="AN1848" s="76"/>
      <c r="AO1848" s="76"/>
      <c r="AP1848" s="76"/>
      <c r="AQ1848" s="76"/>
      <c r="AR1848" s="76"/>
      <c r="AS1848" s="76"/>
      <c r="AT1848" s="76"/>
      <c r="AU1848" s="76"/>
      <c r="AV1848" s="76"/>
      <c r="AW1848" s="76"/>
      <c r="AX1848" s="76"/>
      <c r="AY1848" s="76"/>
      <c r="AZ1848" s="76"/>
      <c r="BA1848" s="76"/>
      <c r="BB1848" s="76"/>
      <c r="BC1848" s="76"/>
      <c r="BD1848" s="76"/>
      <c r="BE1848" s="76"/>
      <c r="BF1848" s="76"/>
      <c r="BG1848" s="76"/>
      <c r="BH1848" s="76"/>
      <c r="BI1848" s="76"/>
      <c r="BJ1848" s="76"/>
      <c r="BK1848" s="84"/>
      <c r="BL1848" s="84"/>
      <c r="BM1848" s="84"/>
      <c r="BN1848" s="84"/>
      <c r="BO1848" s="84"/>
      <c r="BP1848" s="84"/>
      <c r="BQ1848" s="84"/>
      <c r="BR1848" s="84"/>
      <c r="BS1848" s="84"/>
      <c r="BT1848" s="84"/>
      <c r="BU1848" s="84"/>
      <c r="BV1848" s="84"/>
      <c r="BW1848" s="84"/>
      <c r="BX1848" s="84"/>
      <c r="BY1848" s="84"/>
      <c r="BZ1848" s="84"/>
      <c r="CA1848" s="84"/>
      <c r="CB1848" s="84"/>
      <c r="CC1848" s="84"/>
      <c r="CD1848" s="84"/>
      <c r="CE1848" s="84"/>
      <c r="CF1848" s="84"/>
      <c r="CG1848" s="84"/>
      <c r="CH1848" s="84"/>
      <c r="CI1848" s="84"/>
      <c r="CJ1848" s="84"/>
      <c r="CK1848" s="84"/>
      <c r="CL1848" s="84"/>
      <c r="CM1848" s="84"/>
      <c r="CN1848" s="84"/>
      <c r="CO1848" s="84"/>
      <c r="CP1848" s="84"/>
      <c r="CQ1848" s="84"/>
      <c r="CR1848" s="84"/>
      <c r="CS1848" s="84"/>
      <c r="CT1848" s="84"/>
      <c r="CU1848" s="84"/>
      <c r="CV1848" s="84"/>
      <c r="CW1848" s="84"/>
      <c r="CX1848" s="84"/>
      <c r="CY1848" s="84"/>
      <c r="CZ1848" s="84"/>
      <c r="DA1848" s="84"/>
      <c r="DB1848" s="84"/>
      <c r="DC1848" s="84"/>
      <c r="DD1848" s="84"/>
      <c r="DE1848" s="84"/>
      <c r="DF1848" s="84"/>
      <c r="DG1848" s="84"/>
      <c r="DH1848" s="84"/>
      <c r="DI1848" s="84"/>
      <c r="DJ1848" s="84"/>
      <c r="DK1848" s="84"/>
      <c r="DL1848" s="84"/>
      <c r="DM1848" s="84"/>
      <c r="DN1848" s="84"/>
      <c r="DO1848" s="84"/>
      <c r="DP1848" s="84"/>
      <c r="DQ1848" s="84"/>
      <c r="DR1848" s="84"/>
      <c r="DS1848" s="84"/>
      <c r="DT1848" s="84"/>
      <c r="DU1848" s="84"/>
      <c r="DV1848" s="84"/>
      <c r="DW1848" s="84"/>
      <c r="DX1848" s="84"/>
      <c r="DY1848" s="84"/>
      <c r="DZ1848" s="84"/>
      <c r="EA1848" s="10"/>
      <c r="EB1848" s="10"/>
      <c r="EC1848" s="10"/>
    </row>
    <row r="1849" spans="1:133" customFormat="1" ht="17" x14ac:dyDescent="0.2">
      <c r="A1849" s="100" t="str">
        <f>CONCATENATE(E1849," ",F1849)</f>
        <v>sp. sp.</v>
      </c>
      <c r="B1849" s="69" t="s">
        <v>1897</v>
      </c>
      <c r="C1849" s="63" t="s">
        <v>1715</v>
      </c>
      <c r="D1849" s="63"/>
      <c r="E1849" s="106" t="s">
        <v>15</v>
      </c>
      <c r="F1849" s="106" t="s">
        <v>15</v>
      </c>
      <c r="G1849" s="69">
        <v>30967</v>
      </c>
      <c r="H1849" s="69">
        <v>545</v>
      </c>
      <c r="I1849" s="69" t="s">
        <v>249</v>
      </c>
      <c r="J1849" s="63" t="s">
        <v>241</v>
      </c>
      <c r="K1849" s="69" t="s">
        <v>175</v>
      </c>
      <c r="L1849" s="175" t="s">
        <v>395</v>
      </c>
      <c r="M1849" s="134">
        <v>30</v>
      </c>
      <c r="N1849" s="61">
        <v>29.62</v>
      </c>
      <c r="O1849" s="61">
        <v>-98.37</v>
      </c>
      <c r="P1849" s="99">
        <v>126.402078446346</v>
      </c>
      <c r="Q1849" s="69" t="s">
        <v>1726</v>
      </c>
      <c r="R1849" s="63" t="s">
        <v>1514</v>
      </c>
      <c r="S1849" s="69"/>
      <c r="T1849" s="63"/>
      <c r="U1849" s="63" t="s">
        <v>13</v>
      </c>
      <c r="V1849" s="63">
        <v>142</v>
      </c>
      <c r="W1849" s="63"/>
      <c r="X1849" s="119">
        <v>206</v>
      </c>
      <c r="Y1849" s="119">
        <v>189</v>
      </c>
      <c r="Z1849" s="69"/>
      <c r="AA1849" s="180"/>
      <c r="AB1849" s="98"/>
      <c r="AC1849" s="69"/>
      <c r="AD1849" s="69"/>
      <c r="AE1849" s="63"/>
      <c r="AF1849" s="63"/>
      <c r="AG1849" s="76"/>
      <c r="AH1849" s="76"/>
      <c r="AI1849" s="76"/>
      <c r="AJ1849" s="76"/>
      <c r="AK1849" s="76"/>
      <c r="AL1849" s="76"/>
      <c r="AM1849" s="76"/>
      <c r="AN1849" s="76"/>
      <c r="AO1849" s="76"/>
      <c r="AP1849" s="76"/>
      <c r="AQ1849" s="76"/>
      <c r="AR1849" s="76"/>
      <c r="AS1849" s="76"/>
      <c r="AT1849" s="76"/>
      <c r="AU1849" s="76"/>
      <c r="AV1849" s="76"/>
      <c r="AW1849" s="76"/>
      <c r="AX1849" s="76"/>
      <c r="AY1849" s="76"/>
      <c r="AZ1849" s="76"/>
      <c r="BA1849" s="76"/>
      <c r="BB1849" s="76"/>
      <c r="BC1849" s="76"/>
      <c r="BD1849" s="76"/>
      <c r="BE1849" s="76"/>
      <c r="BF1849" s="76"/>
      <c r="BG1849" s="76"/>
      <c r="BH1849" s="76"/>
      <c r="BI1849" s="76"/>
      <c r="BJ1849" s="76"/>
      <c r="BK1849" s="76"/>
      <c r="BL1849" s="76"/>
      <c r="BM1849" s="76"/>
      <c r="BN1849" s="76"/>
      <c r="BO1849" s="76"/>
      <c r="BP1849" s="76"/>
      <c r="BQ1849" s="76"/>
      <c r="BR1849" s="76"/>
      <c r="BS1849" s="76"/>
      <c r="BT1849" s="76"/>
      <c r="BU1849" s="76"/>
      <c r="BV1849" s="76"/>
      <c r="BW1849" s="76"/>
      <c r="BX1849" s="76"/>
      <c r="BY1849" s="76"/>
      <c r="BZ1849" s="76"/>
      <c r="CA1849" s="76"/>
      <c r="CB1849" s="76"/>
      <c r="CC1849" s="76"/>
      <c r="CD1849" s="76"/>
      <c r="CE1849" s="76"/>
      <c r="CF1849" s="76"/>
      <c r="CG1849" s="76"/>
      <c r="CH1849" s="76"/>
      <c r="CI1849" s="76"/>
      <c r="CJ1849" s="76"/>
      <c r="CK1849" s="76"/>
      <c r="CL1849" s="76"/>
      <c r="CM1849" s="76"/>
      <c r="CN1849" s="76"/>
      <c r="CO1849" s="76"/>
      <c r="CP1849" s="76"/>
      <c r="CQ1849" s="76"/>
      <c r="CR1849" s="76"/>
      <c r="CS1849" s="76"/>
      <c r="CT1849" s="76"/>
      <c r="CU1849" s="76"/>
      <c r="CV1849" s="76"/>
      <c r="CW1849" s="76"/>
      <c r="CX1849" s="76"/>
      <c r="CY1849" s="76"/>
      <c r="CZ1849" s="76"/>
      <c r="DA1849" s="76"/>
      <c r="DB1849" s="76"/>
      <c r="DC1849" s="76"/>
      <c r="DD1849" s="76"/>
      <c r="DE1849" s="76"/>
      <c r="DF1849" s="76"/>
      <c r="DG1849" s="76"/>
      <c r="DH1849" s="76"/>
      <c r="DI1849" s="76"/>
      <c r="DJ1849" s="76"/>
      <c r="DK1849" s="76"/>
      <c r="DL1849" s="76"/>
      <c r="DM1849" s="76"/>
      <c r="DN1849" s="76"/>
      <c r="DO1849" s="76"/>
      <c r="DP1849" s="76"/>
      <c r="DQ1849" s="76"/>
      <c r="DR1849" s="76"/>
      <c r="DS1849" s="76"/>
      <c r="DT1849" s="76"/>
      <c r="DU1849" s="76"/>
      <c r="DV1849" s="76"/>
      <c r="DW1849" s="76"/>
      <c r="DX1849" s="76"/>
      <c r="DY1849" s="76"/>
      <c r="DZ1849" s="76"/>
      <c r="EA1849" s="10"/>
      <c r="EB1849" s="10"/>
      <c r="EC1849" s="10"/>
    </row>
    <row r="1850" spans="1:133" customFormat="1" ht="17" x14ac:dyDescent="0.2">
      <c r="A1850" s="100" t="str">
        <f>CONCATENATE(E1850," ",F1850)</f>
        <v xml:space="preserve">Neochoerus </v>
      </c>
      <c r="B1850" s="69" t="s">
        <v>2089</v>
      </c>
      <c r="C1850" s="63" t="s">
        <v>2106</v>
      </c>
      <c r="D1850" s="69" t="s">
        <v>2346</v>
      </c>
      <c r="E1850" s="172" t="s">
        <v>1194</v>
      </c>
      <c r="F1850" s="172"/>
      <c r="G1850" s="63">
        <v>31034</v>
      </c>
      <c r="H1850" s="63">
        <v>124</v>
      </c>
      <c r="I1850" s="63" t="s">
        <v>431</v>
      </c>
      <c r="J1850" s="63" t="s">
        <v>220</v>
      </c>
      <c r="K1850" s="63" t="s">
        <v>175</v>
      </c>
      <c r="L1850" s="175"/>
      <c r="M1850" s="63"/>
      <c r="N1850" s="63"/>
      <c r="O1850" s="63"/>
      <c r="P1850" s="63"/>
      <c r="Q1850" s="63" t="s">
        <v>2104</v>
      </c>
      <c r="R1850" s="63" t="s">
        <v>2374</v>
      </c>
      <c r="S1850" s="63" t="s">
        <v>2374</v>
      </c>
      <c r="T1850" s="63"/>
      <c r="U1850" s="63" t="s">
        <v>13</v>
      </c>
      <c r="V1850" s="63"/>
      <c r="W1850" s="63"/>
      <c r="X1850" s="63">
        <v>19.18</v>
      </c>
      <c r="Y1850" s="63">
        <v>13.71</v>
      </c>
      <c r="Z1850" s="63"/>
      <c r="AA1850" s="182"/>
      <c r="AB1850" s="61"/>
      <c r="AC1850" s="63"/>
      <c r="AD1850" s="69" t="s">
        <v>2105</v>
      </c>
      <c r="AE1850" s="63"/>
      <c r="AF1850" s="63"/>
      <c r="AG1850" s="76"/>
      <c r="AH1850" s="76"/>
      <c r="AI1850" s="76"/>
      <c r="AJ1850" s="76"/>
      <c r="AK1850" s="76"/>
      <c r="AL1850" s="76"/>
      <c r="AM1850" s="76"/>
      <c r="AN1850" s="76"/>
      <c r="AO1850" s="76"/>
      <c r="AP1850" s="76"/>
      <c r="AQ1850" s="76"/>
      <c r="AR1850" s="76"/>
      <c r="AS1850" s="76"/>
      <c r="AT1850" s="76"/>
      <c r="AU1850" s="76"/>
      <c r="AV1850" s="76"/>
      <c r="AW1850" s="76"/>
      <c r="AX1850" s="76"/>
      <c r="AY1850" s="76"/>
      <c r="AZ1850" s="76"/>
      <c r="BA1850" s="76"/>
      <c r="BB1850" s="76"/>
      <c r="BC1850" s="76"/>
      <c r="BD1850" s="76"/>
      <c r="BE1850" s="76"/>
      <c r="BF1850" s="76"/>
      <c r="BG1850" s="76"/>
      <c r="BH1850" s="76"/>
      <c r="BI1850" s="76"/>
      <c r="BJ1850" s="76"/>
      <c r="BK1850" s="76"/>
      <c r="BL1850" s="76"/>
      <c r="BM1850" s="76"/>
      <c r="BN1850" s="76"/>
      <c r="BO1850" s="76"/>
      <c r="BP1850" s="76"/>
      <c r="BQ1850" s="76"/>
      <c r="BR1850" s="76"/>
      <c r="BS1850" s="76"/>
      <c r="BT1850" s="76"/>
      <c r="BU1850" s="76"/>
      <c r="BV1850" s="76"/>
      <c r="BW1850" s="76"/>
      <c r="BX1850" s="76"/>
      <c r="BY1850" s="76"/>
      <c r="BZ1850" s="76"/>
      <c r="CA1850" s="76"/>
      <c r="CB1850" s="76"/>
      <c r="CC1850" s="76"/>
      <c r="CD1850" s="76"/>
      <c r="CE1850" s="76"/>
      <c r="CF1850" s="76"/>
      <c r="CG1850" s="76"/>
      <c r="CH1850" s="76"/>
      <c r="CI1850" s="76"/>
      <c r="CJ1850" s="76"/>
      <c r="CK1850" s="76"/>
      <c r="CL1850" s="76"/>
      <c r="CM1850" s="76"/>
      <c r="CN1850" s="76"/>
      <c r="CO1850" s="76"/>
      <c r="CP1850" s="76"/>
      <c r="CQ1850" s="76"/>
      <c r="CR1850" s="76"/>
      <c r="CS1850" s="76"/>
      <c r="CT1850" s="76"/>
      <c r="CU1850" s="76"/>
      <c r="CV1850" s="76"/>
      <c r="CW1850" s="76"/>
      <c r="CX1850" s="76"/>
      <c r="CY1850" s="76"/>
      <c r="CZ1850" s="76"/>
      <c r="DA1850" s="76"/>
      <c r="DB1850" s="76"/>
      <c r="DC1850" s="76"/>
      <c r="DD1850" s="76"/>
      <c r="DE1850" s="76"/>
      <c r="DF1850" s="76"/>
      <c r="DG1850" s="76"/>
      <c r="DH1850" s="76"/>
      <c r="DI1850" s="76"/>
      <c r="DJ1850" s="76"/>
      <c r="DK1850" s="76"/>
      <c r="DL1850" s="76"/>
      <c r="DM1850" s="76"/>
      <c r="DN1850" s="76"/>
      <c r="DO1850" s="76"/>
      <c r="DP1850" s="76"/>
      <c r="DQ1850" s="76"/>
      <c r="DR1850" s="76"/>
      <c r="DS1850" s="76"/>
      <c r="DT1850" s="76"/>
      <c r="DU1850" s="76"/>
      <c r="DV1850" s="76"/>
      <c r="DW1850" s="76"/>
      <c r="DX1850" s="76"/>
      <c r="DY1850" s="76"/>
      <c r="DZ1850" s="76"/>
      <c r="EA1850" s="76"/>
      <c r="EB1850" s="76"/>
      <c r="EC1850" s="76"/>
    </row>
    <row r="1851" spans="1:133" s="76" customFormat="1" x14ac:dyDescent="0.2">
      <c r="A1851" s="172"/>
      <c r="B1851" s="69"/>
      <c r="C1851" s="63"/>
      <c r="D1851" s="63"/>
      <c r="E1851" s="106"/>
      <c r="F1851" s="106"/>
      <c r="G1851" s="69"/>
      <c r="H1851" s="63"/>
      <c r="I1851" s="69"/>
      <c r="J1851" s="63"/>
      <c r="K1851" s="69"/>
      <c r="L1851" s="175"/>
      <c r="M1851" s="134"/>
      <c r="N1851" s="105"/>
      <c r="O1851" s="105"/>
      <c r="P1851" s="63"/>
      <c r="Q1851" s="69"/>
      <c r="R1851" s="69"/>
      <c r="S1851" s="69"/>
      <c r="T1851" s="63"/>
      <c r="U1851" s="63"/>
      <c r="V1851" s="63"/>
      <c r="W1851" s="63"/>
      <c r="X1851" s="119"/>
      <c r="Y1851" s="119"/>
      <c r="Z1851" s="69"/>
      <c r="AA1851" s="180"/>
      <c r="AB1851" s="98"/>
      <c r="AC1851" s="69"/>
      <c r="AD1851" s="69"/>
      <c r="AE1851" s="63"/>
      <c r="AF1851" s="63"/>
    </row>
    <row r="1852" spans="1:133" s="76" customFormat="1" x14ac:dyDescent="0.2">
      <c r="A1852" s="172"/>
      <c r="B1852" s="69"/>
      <c r="C1852" s="63"/>
      <c r="D1852" s="63"/>
      <c r="E1852" s="106"/>
      <c r="F1852" s="106"/>
      <c r="G1852" s="69"/>
      <c r="H1852" s="63"/>
      <c r="I1852" s="69"/>
      <c r="J1852" s="63"/>
      <c r="K1852" s="69"/>
      <c r="L1852" s="175"/>
      <c r="M1852" s="134"/>
      <c r="N1852" s="105"/>
      <c r="O1852" s="105"/>
      <c r="P1852" s="63"/>
      <c r="Q1852" s="69"/>
      <c r="R1852" s="69"/>
      <c r="S1852" s="69"/>
      <c r="T1852" s="63"/>
      <c r="U1852" s="63"/>
      <c r="V1852" s="63"/>
      <c r="W1852" s="63"/>
      <c r="X1852" s="119"/>
      <c r="Y1852" s="119"/>
      <c r="Z1852" s="69"/>
      <c r="AA1852" s="180"/>
      <c r="AB1852" s="98"/>
      <c r="AC1852" s="69"/>
      <c r="AD1852" s="69"/>
      <c r="AE1852" s="63"/>
      <c r="AF1852" s="63"/>
    </row>
    <row r="1853" spans="1:133" s="76" customFormat="1" x14ac:dyDescent="0.2">
      <c r="A1853" s="172"/>
      <c r="B1853" s="69"/>
      <c r="C1853" s="63"/>
      <c r="D1853" s="63"/>
      <c r="E1853" s="106"/>
      <c r="F1853" s="106"/>
      <c r="G1853" s="69"/>
      <c r="H1853" s="63"/>
      <c r="I1853" s="69"/>
      <c r="J1853" s="63"/>
      <c r="K1853" s="69"/>
      <c r="L1853" s="175"/>
      <c r="M1853" s="134"/>
      <c r="N1853" s="105"/>
      <c r="O1853" s="105"/>
      <c r="P1853" s="63"/>
      <c r="Q1853" s="69"/>
      <c r="R1853" s="69"/>
      <c r="S1853" s="69"/>
      <c r="T1853" s="63"/>
      <c r="U1853" s="63"/>
      <c r="V1853" s="63"/>
      <c r="W1853" s="63"/>
      <c r="X1853" s="119"/>
      <c r="Y1853" s="119"/>
      <c r="Z1853" s="69"/>
      <c r="AA1853" s="180"/>
      <c r="AB1853" s="98"/>
      <c r="AC1853" s="69"/>
      <c r="AD1853" s="69"/>
      <c r="AE1853" s="63"/>
      <c r="AF1853" s="63"/>
    </row>
    <row r="1854" spans="1:133" s="76" customFormat="1" x14ac:dyDescent="0.2">
      <c r="A1854" s="172"/>
      <c r="B1854" s="69"/>
      <c r="C1854" s="63"/>
      <c r="D1854" s="63"/>
      <c r="E1854" s="106"/>
      <c r="F1854" s="106"/>
      <c r="G1854" s="69"/>
      <c r="H1854" s="63"/>
      <c r="I1854" s="69"/>
      <c r="J1854" s="63"/>
      <c r="K1854" s="69"/>
      <c r="L1854" s="175"/>
      <c r="M1854" s="134"/>
      <c r="N1854" s="105"/>
      <c r="O1854" s="105"/>
      <c r="P1854" s="63"/>
      <c r="Q1854" s="69"/>
      <c r="R1854" s="69"/>
      <c r="S1854" s="69"/>
      <c r="T1854" s="63"/>
      <c r="U1854" s="63"/>
      <c r="V1854" s="63"/>
      <c r="W1854" s="63"/>
      <c r="X1854" s="119"/>
      <c r="Y1854" s="119"/>
      <c r="Z1854" s="69"/>
      <c r="AA1854" s="180"/>
      <c r="AB1854" s="98"/>
      <c r="AC1854" s="69"/>
      <c r="AD1854" s="69"/>
      <c r="AE1854" s="63"/>
      <c r="AF1854" s="63"/>
    </row>
    <row r="1855" spans="1:133" s="76" customFormat="1" x14ac:dyDescent="0.2">
      <c r="A1855" s="172"/>
      <c r="B1855" s="69"/>
      <c r="C1855" s="63"/>
      <c r="D1855" s="63"/>
      <c r="E1855" s="106"/>
      <c r="F1855" s="106"/>
      <c r="G1855" s="69"/>
      <c r="H1855" s="63"/>
      <c r="I1855" s="69"/>
      <c r="J1855" s="63"/>
      <c r="K1855" s="69"/>
      <c r="L1855" s="175"/>
      <c r="M1855" s="134"/>
      <c r="N1855" s="105"/>
      <c r="O1855" s="105"/>
      <c r="P1855" s="63"/>
      <c r="Q1855" s="69"/>
      <c r="R1855" s="69"/>
      <c r="S1855" s="69"/>
      <c r="T1855" s="63"/>
      <c r="U1855" s="63"/>
      <c r="V1855" s="63"/>
      <c r="W1855" s="63"/>
      <c r="X1855" s="119"/>
      <c r="Y1855" s="119"/>
      <c r="Z1855" s="69"/>
      <c r="AA1855" s="180"/>
      <c r="AB1855" s="98"/>
      <c r="AC1855" s="69"/>
      <c r="AD1855" s="69"/>
      <c r="AE1855" s="63"/>
      <c r="AF1855" s="63"/>
    </row>
    <row r="1856" spans="1:133" s="76" customFormat="1" x14ac:dyDescent="0.2">
      <c r="A1856" s="172"/>
      <c r="B1856" s="69"/>
      <c r="C1856" s="63"/>
      <c r="D1856" s="63"/>
      <c r="E1856" s="106"/>
      <c r="F1856" s="106"/>
      <c r="G1856" s="69"/>
      <c r="H1856" s="63"/>
      <c r="I1856" s="69"/>
      <c r="J1856" s="63"/>
      <c r="K1856" s="69"/>
      <c r="L1856" s="175"/>
      <c r="M1856" s="134"/>
      <c r="N1856" s="105"/>
      <c r="O1856" s="105"/>
      <c r="P1856" s="63"/>
      <c r="Q1856" s="69"/>
      <c r="R1856" s="69"/>
      <c r="S1856" s="69"/>
      <c r="T1856" s="63"/>
      <c r="U1856" s="63"/>
      <c r="V1856" s="63"/>
      <c r="W1856" s="63"/>
      <c r="X1856" s="119"/>
      <c r="Y1856" s="119"/>
      <c r="Z1856" s="69"/>
      <c r="AA1856" s="180"/>
      <c r="AB1856" s="98"/>
      <c r="AC1856" s="69"/>
      <c r="AD1856" s="69"/>
      <c r="AE1856" s="63"/>
      <c r="AF1856" s="63"/>
    </row>
    <row r="1857" spans="1:32" s="76" customFormat="1" x14ac:dyDescent="0.2">
      <c r="A1857" s="172"/>
      <c r="B1857" s="69"/>
      <c r="C1857" s="63"/>
      <c r="D1857" s="63"/>
      <c r="E1857" s="106"/>
      <c r="F1857" s="106"/>
      <c r="G1857" s="69"/>
      <c r="H1857" s="63"/>
      <c r="I1857" s="69"/>
      <c r="J1857" s="63"/>
      <c r="K1857" s="69"/>
      <c r="L1857" s="175"/>
      <c r="M1857" s="134"/>
      <c r="N1857" s="105"/>
      <c r="O1857" s="105"/>
      <c r="P1857" s="63"/>
      <c r="Q1857" s="69"/>
      <c r="R1857" s="69"/>
      <c r="S1857" s="69"/>
      <c r="T1857" s="63"/>
      <c r="U1857" s="63"/>
      <c r="V1857" s="63"/>
      <c r="W1857" s="63"/>
      <c r="X1857" s="119"/>
      <c r="Y1857" s="119"/>
      <c r="Z1857" s="69"/>
      <c r="AA1857" s="180"/>
      <c r="AB1857" s="98"/>
      <c r="AC1857" s="69"/>
      <c r="AD1857" s="69"/>
      <c r="AE1857" s="63"/>
      <c r="AF1857" s="63"/>
    </row>
    <row r="1858" spans="1:32" s="76" customFormat="1" x14ac:dyDescent="0.2">
      <c r="A1858" s="172"/>
      <c r="B1858" s="69"/>
      <c r="C1858" s="63"/>
      <c r="D1858" s="63"/>
      <c r="E1858" s="106"/>
      <c r="F1858" s="106"/>
      <c r="G1858" s="69"/>
      <c r="H1858" s="63"/>
      <c r="I1858" s="69"/>
      <c r="J1858" s="63"/>
      <c r="K1858" s="69"/>
      <c r="L1858" s="175"/>
      <c r="M1858" s="134"/>
      <c r="N1858" s="105"/>
      <c r="O1858" s="105"/>
      <c r="P1858" s="63"/>
      <c r="Q1858" s="69"/>
      <c r="R1858" s="69"/>
      <c r="S1858" s="69"/>
      <c r="T1858" s="63"/>
      <c r="U1858" s="63"/>
      <c r="V1858" s="63"/>
      <c r="W1858" s="63"/>
      <c r="X1858" s="119"/>
      <c r="Y1858" s="119"/>
      <c r="Z1858" s="69"/>
      <c r="AA1858" s="180"/>
      <c r="AB1858" s="98"/>
      <c r="AC1858" s="69"/>
      <c r="AD1858" s="69"/>
      <c r="AE1858" s="63"/>
      <c r="AF1858" s="63"/>
    </row>
    <row r="1859" spans="1:32" s="76" customFormat="1" x14ac:dyDescent="0.2">
      <c r="A1859" s="172"/>
      <c r="B1859" s="69"/>
      <c r="C1859" s="63"/>
      <c r="D1859" s="63"/>
      <c r="E1859" s="106"/>
      <c r="F1859" s="106"/>
      <c r="G1859" s="69"/>
      <c r="H1859" s="63"/>
      <c r="I1859" s="69"/>
      <c r="J1859" s="63"/>
      <c r="K1859" s="69"/>
      <c r="L1859" s="175"/>
      <c r="M1859" s="134"/>
      <c r="N1859" s="105"/>
      <c r="O1859" s="105"/>
      <c r="P1859" s="63"/>
      <c r="Q1859" s="69"/>
      <c r="R1859" s="69"/>
      <c r="S1859" s="69"/>
      <c r="T1859" s="63"/>
      <c r="U1859" s="63"/>
      <c r="V1859" s="63"/>
      <c r="W1859" s="63"/>
      <c r="X1859" s="119"/>
      <c r="Y1859" s="119"/>
      <c r="Z1859" s="69"/>
      <c r="AA1859" s="180"/>
      <c r="AB1859" s="98"/>
      <c r="AC1859" s="69"/>
      <c r="AD1859" s="69"/>
      <c r="AE1859" s="63"/>
      <c r="AF1859" s="63"/>
    </row>
    <row r="1860" spans="1:32" s="76" customFormat="1" x14ac:dyDescent="0.2">
      <c r="A1860" s="172"/>
      <c r="B1860" s="69"/>
      <c r="C1860" s="63"/>
      <c r="D1860" s="63"/>
      <c r="E1860" s="106"/>
      <c r="F1860" s="106"/>
      <c r="G1860" s="69"/>
      <c r="H1860" s="63"/>
      <c r="I1860" s="69"/>
      <c r="J1860" s="63"/>
      <c r="K1860" s="69"/>
      <c r="L1860" s="175"/>
      <c r="M1860" s="134"/>
      <c r="N1860" s="105"/>
      <c r="O1860" s="105"/>
      <c r="P1860" s="63"/>
      <c r="Q1860" s="69"/>
      <c r="R1860" s="69"/>
      <c r="S1860" s="69"/>
      <c r="T1860" s="63"/>
      <c r="U1860" s="63"/>
      <c r="V1860" s="63"/>
      <c r="W1860" s="63"/>
      <c r="X1860" s="119"/>
      <c r="Y1860" s="119"/>
      <c r="Z1860" s="69"/>
      <c r="AA1860" s="180"/>
      <c r="AB1860" s="98"/>
      <c r="AC1860" s="69"/>
      <c r="AD1860" s="69"/>
      <c r="AE1860" s="63"/>
      <c r="AF1860" s="63"/>
    </row>
    <row r="1861" spans="1:32" s="76" customFormat="1" x14ac:dyDescent="0.2">
      <c r="A1861" s="172"/>
      <c r="B1861" s="69"/>
      <c r="C1861" s="63"/>
      <c r="D1861" s="63"/>
      <c r="E1861" s="106"/>
      <c r="F1861" s="106"/>
      <c r="G1861" s="69"/>
      <c r="H1861" s="63"/>
      <c r="I1861" s="69"/>
      <c r="J1861" s="63"/>
      <c r="K1861" s="69"/>
      <c r="L1861" s="175"/>
      <c r="M1861" s="134"/>
      <c r="N1861" s="105"/>
      <c r="O1861" s="105"/>
      <c r="P1861" s="63"/>
      <c r="Q1861" s="69"/>
      <c r="R1861" s="69"/>
      <c r="S1861" s="69"/>
      <c r="T1861" s="63"/>
      <c r="U1861" s="63"/>
      <c r="V1861" s="63"/>
      <c r="W1861" s="63"/>
      <c r="X1861" s="119"/>
      <c r="Y1861" s="119"/>
      <c r="Z1861" s="69"/>
      <c r="AA1861" s="180"/>
      <c r="AB1861" s="98"/>
      <c r="AC1861" s="69"/>
      <c r="AD1861" s="69"/>
      <c r="AE1861" s="63"/>
      <c r="AF1861" s="63"/>
    </row>
    <row r="1862" spans="1:32" s="76" customFormat="1" x14ac:dyDescent="0.2">
      <c r="A1862" s="172"/>
      <c r="B1862" s="69"/>
      <c r="C1862" s="63"/>
      <c r="D1862" s="63"/>
      <c r="E1862" s="106"/>
      <c r="F1862" s="106"/>
      <c r="G1862" s="69"/>
      <c r="H1862" s="63"/>
      <c r="I1862" s="69"/>
      <c r="J1862" s="63"/>
      <c r="K1862" s="69"/>
      <c r="L1862" s="175"/>
      <c r="M1862" s="134"/>
      <c r="N1862" s="105"/>
      <c r="O1862" s="105"/>
      <c r="P1862" s="63"/>
      <c r="Q1862" s="69"/>
      <c r="R1862" s="69"/>
      <c r="S1862" s="69"/>
      <c r="T1862" s="63"/>
      <c r="U1862" s="63"/>
      <c r="V1862" s="63"/>
      <c r="W1862" s="63"/>
      <c r="X1862" s="119"/>
      <c r="Y1862" s="119"/>
      <c r="Z1862" s="69"/>
      <c r="AA1862" s="180"/>
      <c r="AB1862" s="98"/>
      <c r="AC1862" s="69"/>
      <c r="AD1862" s="69"/>
      <c r="AE1862" s="63"/>
      <c r="AF1862" s="63"/>
    </row>
    <row r="1863" spans="1:32" s="76" customFormat="1" x14ac:dyDescent="0.2">
      <c r="A1863" s="172"/>
      <c r="B1863" s="69"/>
      <c r="C1863" s="63"/>
      <c r="D1863" s="63"/>
      <c r="E1863" s="106"/>
      <c r="F1863" s="106"/>
      <c r="G1863" s="69"/>
      <c r="H1863" s="63"/>
      <c r="I1863" s="69"/>
      <c r="J1863" s="63"/>
      <c r="K1863" s="69"/>
      <c r="L1863" s="175"/>
      <c r="M1863" s="134"/>
      <c r="N1863" s="105"/>
      <c r="O1863" s="105"/>
      <c r="P1863" s="63"/>
      <c r="Q1863" s="69"/>
      <c r="R1863" s="69"/>
      <c r="S1863" s="69"/>
      <c r="T1863" s="63"/>
      <c r="U1863" s="63"/>
      <c r="V1863" s="63"/>
      <c r="W1863" s="63"/>
      <c r="X1863" s="119"/>
      <c r="Y1863" s="119"/>
      <c r="Z1863" s="69"/>
      <c r="AA1863" s="180"/>
      <c r="AB1863" s="98"/>
      <c r="AC1863" s="69"/>
      <c r="AD1863" s="69"/>
      <c r="AE1863" s="63"/>
      <c r="AF1863" s="63"/>
    </row>
    <row r="1864" spans="1:32" s="76" customFormat="1" x14ac:dyDescent="0.2">
      <c r="A1864" s="172"/>
      <c r="B1864" s="69"/>
      <c r="C1864" s="63"/>
      <c r="D1864" s="63"/>
      <c r="E1864" s="106"/>
      <c r="F1864" s="106"/>
      <c r="G1864" s="69"/>
      <c r="H1864" s="63"/>
      <c r="I1864" s="69"/>
      <c r="J1864" s="63"/>
      <c r="K1864" s="69"/>
      <c r="L1864" s="175"/>
      <c r="M1864" s="134"/>
      <c r="N1864" s="105"/>
      <c r="O1864" s="105"/>
      <c r="P1864" s="63"/>
      <c r="Q1864" s="69"/>
      <c r="R1864" s="69"/>
      <c r="S1864" s="69"/>
      <c r="T1864" s="63"/>
      <c r="U1864" s="63"/>
      <c r="V1864" s="63"/>
      <c r="W1864" s="63"/>
      <c r="X1864" s="119"/>
      <c r="Y1864" s="119"/>
      <c r="Z1864" s="69"/>
      <c r="AA1864" s="180"/>
      <c r="AB1864" s="98"/>
      <c r="AC1864" s="69"/>
      <c r="AD1864" s="69"/>
      <c r="AE1864" s="63"/>
      <c r="AF1864" s="63"/>
    </row>
    <row r="1865" spans="1:32" s="76" customFormat="1" x14ac:dyDescent="0.2">
      <c r="A1865" s="172"/>
      <c r="B1865" s="69"/>
      <c r="C1865" s="63"/>
      <c r="D1865" s="63"/>
      <c r="E1865" s="106"/>
      <c r="F1865" s="106"/>
      <c r="G1865" s="69"/>
      <c r="H1865" s="63"/>
      <c r="I1865" s="69"/>
      <c r="J1865" s="63"/>
      <c r="K1865" s="69"/>
      <c r="L1865" s="175"/>
      <c r="M1865" s="134"/>
      <c r="N1865" s="105"/>
      <c r="O1865" s="105"/>
      <c r="P1865" s="63"/>
      <c r="Q1865" s="69"/>
      <c r="R1865" s="69"/>
      <c r="S1865" s="69"/>
      <c r="T1865" s="63"/>
      <c r="U1865" s="63"/>
      <c r="V1865" s="63"/>
      <c r="W1865" s="63"/>
      <c r="X1865" s="119"/>
      <c r="Y1865" s="119"/>
      <c r="Z1865" s="69"/>
      <c r="AA1865" s="180"/>
      <c r="AB1865" s="98"/>
      <c r="AC1865" s="69"/>
      <c r="AD1865" s="69"/>
      <c r="AE1865" s="63"/>
      <c r="AF1865" s="63"/>
    </row>
    <row r="1866" spans="1:32" s="76" customFormat="1" x14ac:dyDescent="0.2">
      <c r="A1866" s="172"/>
      <c r="B1866" s="69"/>
      <c r="C1866" s="63"/>
      <c r="D1866" s="63"/>
      <c r="E1866" s="106"/>
      <c r="F1866" s="106"/>
      <c r="G1866" s="69"/>
      <c r="H1866" s="63"/>
      <c r="I1866" s="69"/>
      <c r="J1866" s="63"/>
      <c r="K1866" s="69"/>
      <c r="L1866" s="175"/>
      <c r="M1866" s="134"/>
      <c r="N1866" s="105"/>
      <c r="O1866" s="105"/>
      <c r="P1866" s="63"/>
      <c r="Q1866" s="69"/>
      <c r="R1866" s="69"/>
      <c r="S1866" s="69"/>
      <c r="T1866" s="63"/>
      <c r="U1866" s="63"/>
      <c r="V1866" s="63"/>
      <c r="W1866" s="63"/>
      <c r="X1866" s="119"/>
      <c r="Y1866" s="119"/>
      <c r="Z1866" s="69"/>
      <c r="AA1866" s="180"/>
      <c r="AB1866" s="98"/>
      <c r="AC1866" s="69"/>
      <c r="AD1866" s="69"/>
      <c r="AE1866" s="63"/>
      <c r="AF1866" s="63"/>
    </row>
    <row r="1867" spans="1:32" s="76" customFormat="1" x14ac:dyDescent="0.2">
      <c r="A1867" s="172"/>
      <c r="B1867" s="69"/>
      <c r="C1867" s="63"/>
      <c r="D1867" s="63"/>
      <c r="E1867" s="106"/>
      <c r="F1867" s="106"/>
      <c r="G1867" s="69"/>
      <c r="H1867" s="63"/>
      <c r="I1867" s="69"/>
      <c r="J1867" s="63"/>
      <c r="K1867" s="69"/>
      <c r="L1867" s="175"/>
      <c r="M1867" s="134"/>
      <c r="N1867" s="105"/>
      <c r="O1867" s="105"/>
      <c r="P1867" s="63"/>
      <c r="Q1867" s="69"/>
      <c r="R1867" s="69"/>
      <c r="S1867" s="69"/>
      <c r="T1867" s="63"/>
      <c r="U1867" s="63"/>
      <c r="V1867" s="63"/>
      <c r="W1867" s="63"/>
      <c r="X1867" s="119"/>
      <c r="Y1867" s="119"/>
      <c r="Z1867" s="69"/>
      <c r="AA1867" s="180"/>
      <c r="AB1867" s="98"/>
      <c r="AC1867" s="69"/>
      <c r="AD1867" s="69"/>
      <c r="AE1867" s="63"/>
      <c r="AF1867" s="63"/>
    </row>
    <row r="1868" spans="1:32" s="76" customFormat="1" x14ac:dyDescent="0.2">
      <c r="A1868" s="172"/>
      <c r="B1868" s="69"/>
      <c r="C1868" s="63"/>
      <c r="D1868" s="63"/>
      <c r="E1868" s="106"/>
      <c r="F1868" s="106"/>
      <c r="G1868" s="69"/>
      <c r="H1868" s="63"/>
      <c r="I1868" s="69"/>
      <c r="J1868" s="63"/>
      <c r="K1868" s="69"/>
      <c r="L1868" s="175"/>
      <c r="M1868" s="134"/>
      <c r="N1868" s="105"/>
      <c r="O1868" s="105"/>
      <c r="P1868" s="63"/>
      <c r="Q1868" s="69"/>
      <c r="R1868" s="69"/>
      <c r="S1868" s="69"/>
      <c r="T1868" s="63"/>
      <c r="U1868" s="63"/>
      <c r="V1868" s="63"/>
      <c r="W1868" s="63"/>
      <c r="X1868" s="119"/>
      <c r="Y1868" s="119"/>
      <c r="Z1868" s="69"/>
      <c r="AA1868" s="180"/>
      <c r="AB1868" s="98"/>
      <c r="AC1868" s="69"/>
      <c r="AD1868" s="69"/>
      <c r="AE1868" s="63"/>
      <c r="AF1868" s="63"/>
    </row>
    <row r="1869" spans="1:32" s="76" customFormat="1" x14ac:dyDescent="0.2">
      <c r="A1869" s="172"/>
      <c r="B1869" s="69"/>
      <c r="C1869" s="63"/>
      <c r="D1869" s="63"/>
      <c r="E1869" s="106"/>
      <c r="F1869" s="106"/>
      <c r="G1869" s="69"/>
      <c r="H1869" s="63"/>
      <c r="I1869" s="69"/>
      <c r="J1869" s="63"/>
      <c r="K1869" s="69"/>
      <c r="L1869" s="175"/>
      <c r="M1869" s="134"/>
      <c r="N1869" s="105"/>
      <c r="O1869" s="105"/>
      <c r="P1869" s="63"/>
      <c r="Q1869" s="69"/>
      <c r="R1869" s="69"/>
      <c r="S1869" s="69"/>
      <c r="T1869" s="63"/>
      <c r="U1869" s="63"/>
      <c r="V1869" s="63"/>
      <c r="W1869" s="63"/>
      <c r="X1869" s="119"/>
      <c r="Y1869" s="119"/>
      <c r="Z1869" s="69"/>
      <c r="AA1869" s="180"/>
      <c r="AB1869" s="98"/>
      <c r="AC1869" s="69"/>
      <c r="AD1869" s="69"/>
      <c r="AE1869" s="63"/>
      <c r="AF1869" s="63"/>
    </row>
    <row r="1870" spans="1:32" s="76" customFormat="1" x14ac:dyDescent="0.2">
      <c r="A1870" s="172"/>
      <c r="B1870" s="69"/>
      <c r="C1870" s="63"/>
      <c r="D1870" s="63"/>
      <c r="E1870" s="106"/>
      <c r="F1870" s="106"/>
      <c r="G1870" s="69"/>
      <c r="H1870" s="63"/>
      <c r="I1870" s="69"/>
      <c r="J1870" s="63"/>
      <c r="K1870" s="69"/>
      <c r="L1870" s="175"/>
      <c r="M1870" s="134"/>
      <c r="N1870" s="105"/>
      <c r="O1870" s="105"/>
      <c r="P1870" s="63"/>
      <c r="Q1870" s="69"/>
      <c r="R1870" s="69"/>
      <c r="S1870" s="69"/>
      <c r="T1870" s="63"/>
      <c r="U1870" s="63"/>
      <c r="V1870" s="63"/>
      <c r="W1870" s="63"/>
      <c r="X1870" s="119"/>
      <c r="Y1870" s="119"/>
      <c r="Z1870" s="69"/>
      <c r="AA1870" s="180"/>
      <c r="AB1870" s="98"/>
      <c r="AC1870" s="69"/>
      <c r="AD1870" s="69"/>
      <c r="AE1870" s="63"/>
      <c r="AF1870" s="63"/>
    </row>
    <row r="1871" spans="1:32" s="76" customFormat="1" x14ac:dyDescent="0.2">
      <c r="A1871" s="172"/>
      <c r="B1871" s="69"/>
      <c r="C1871" s="63"/>
      <c r="D1871" s="63"/>
      <c r="E1871" s="106"/>
      <c r="F1871" s="106"/>
      <c r="G1871" s="69"/>
      <c r="H1871" s="63"/>
      <c r="I1871" s="69"/>
      <c r="J1871" s="63"/>
      <c r="K1871" s="69"/>
      <c r="L1871" s="175"/>
      <c r="M1871" s="134"/>
      <c r="N1871" s="105"/>
      <c r="O1871" s="105"/>
      <c r="P1871" s="63"/>
      <c r="Q1871" s="69"/>
      <c r="R1871" s="69"/>
      <c r="S1871" s="69"/>
      <c r="T1871" s="63"/>
      <c r="U1871" s="63"/>
      <c r="V1871" s="63"/>
      <c r="W1871" s="63"/>
      <c r="X1871" s="119"/>
      <c r="Y1871" s="119"/>
      <c r="Z1871" s="69"/>
      <c r="AA1871" s="180"/>
      <c r="AB1871" s="98"/>
      <c r="AC1871" s="69"/>
      <c r="AD1871" s="69"/>
      <c r="AE1871" s="63"/>
      <c r="AF1871" s="63"/>
    </row>
    <row r="1872" spans="1:32" s="76" customFormat="1" x14ac:dyDescent="0.2">
      <c r="A1872" s="172"/>
      <c r="B1872" s="69"/>
      <c r="C1872" s="63"/>
      <c r="D1872" s="63"/>
      <c r="E1872" s="106"/>
      <c r="F1872" s="106"/>
      <c r="G1872" s="69"/>
      <c r="H1872" s="63"/>
      <c r="I1872" s="69"/>
      <c r="J1872" s="63"/>
      <c r="K1872" s="69"/>
      <c r="L1872" s="175"/>
      <c r="M1872" s="134"/>
      <c r="N1872" s="105"/>
      <c r="O1872" s="105"/>
      <c r="P1872" s="63"/>
      <c r="Q1872" s="69"/>
      <c r="R1872" s="69"/>
      <c r="S1872" s="69"/>
      <c r="T1872" s="63"/>
      <c r="U1872" s="63"/>
      <c r="V1872" s="63"/>
      <c r="W1872" s="63"/>
      <c r="X1872" s="119"/>
      <c r="Y1872" s="119"/>
      <c r="Z1872" s="69"/>
      <c r="AA1872" s="180"/>
      <c r="AB1872" s="98"/>
      <c r="AC1872" s="69"/>
      <c r="AD1872" s="69"/>
      <c r="AE1872" s="63"/>
      <c r="AF1872" s="63"/>
    </row>
    <row r="1873" spans="1:32" s="76" customFormat="1" x14ac:dyDescent="0.2">
      <c r="A1873" s="172"/>
      <c r="B1873" s="69"/>
      <c r="C1873" s="63"/>
      <c r="D1873" s="63"/>
      <c r="E1873" s="106"/>
      <c r="F1873" s="106"/>
      <c r="G1873" s="69"/>
      <c r="H1873" s="63"/>
      <c r="I1873" s="69"/>
      <c r="J1873" s="63"/>
      <c r="K1873" s="69"/>
      <c r="L1873" s="175"/>
      <c r="M1873" s="134"/>
      <c r="N1873" s="105"/>
      <c r="O1873" s="105"/>
      <c r="P1873" s="63"/>
      <c r="Q1873" s="69"/>
      <c r="R1873" s="69"/>
      <c r="S1873" s="69"/>
      <c r="T1873" s="63"/>
      <c r="U1873" s="63"/>
      <c r="V1873" s="63"/>
      <c r="W1873" s="63"/>
      <c r="X1873" s="119"/>
      <c r="Y1873" s="119"/>
      <c r="Z1873" s="69"/>
      <c r="AA1873" s="180"/>
      <c r="AB1873" s="98"/>
      <c r="AC1873" s="69"/>
      <c r="AD1873" s="69"/>
      <c r="AE1873" s="63"/>
      <c r="AF1873" s="63"/>
    </row>
    <row r="1874" spans="1:32" s="76" customFormat="1" x14ac:dyDescent="0.2">
      <c r="A1874" s="172"/>
      <c r="B1874" s="69"/>
      <c r="C1874" s="63"/>
      <c r="D1874" s="63"/>
      <c r="E1874" s="106"/>
      <c r="F1874" s="106"/>
      <c r="G1874" s="69"/>
      <c r="H1874" s="63"/>
      <c r="I1874" s="69"/>
      <c r="J1874" s="63"/>
      <c r="K1874" s="69"/>
      <c r="L1874" s="175"/>
      <c r="M1874" s="134"/>
      <c r="N1874" s="105"/>
      <c r="O1874" s="105"/>
      <c r="P1874" s="63"/>
      <c r="Q1874" s="69"/>
      <c r="R1874" s="69"/>
      <c r="S1874" s="69"/>
      <c r="T1874" s="63"/>
      <c r="U1874" s="63"/>
      <c r="V1874" s="63"/>
      <c r="W1874" s="63"/>
      <c r="X1874" s="119"/>
      <c r="Y1874" s="119"/>
      <c r="Z1874" s="69"/>
      <c r="AA1874" s="180"/>
      <c r="AB1874" s="98"/>
      <c r="AC1874" s="69"/>
      <c r="AD1874" s="69"/>
      <c r="AE1874" s="63"/>
      <c r="AF1874" s="63"/>
    </row>
    <row r="1875" spans="1:32" s="76" customFormat="1" x14ac:dyDescent="0.2">
      <c r="A1875" s="172"/>
      <c r="B1875" s="69"/>
      <c r="C1875" s="63"/>
      <c r="D1875" s="63"/>
      <c r="E1875" s="106"/>
      <c r="F1875" s="106"/>
      <c r="G1875" s="69"/>
      <c r="H1875" s="63"/>
      <c r="I1875" s="69"/>
      <c r="J1875" s="63"/>
      <c r="K1875" s="69"/>
      <c r="L1875" s="175"/>
      <c r="M1875" s="134"/>
      <c r="N1875" s="105"/>
      <c r="O1875" s="105"/>
      <c r="P1875" s="63"/>
      <c r="Q1875" s="69"/>
      <c r="R1875" s="69"/>
      <c r="S1875" s="69"/>
      <c r="T1875" s="63"/>
      <c r="U1875" s="63"/>
      <c r="V1875" s="63"/>
      <c r="W1875" s="63"/>
      <c r="X1875" s="119"/>
      <c r="Y1875" s="119"/>
      <c r="Z1875" s="69"/>
      <c r="AA1875" s="180"/>
      <c r="AB1875" s="98"/>
      <c r="AC1875" s="69"/>
      <c r="AD1875" s="69"/>
      <c r="AE1875" s="63"/>
      <c r="AF1875" s="63"/>
    </row>
    <row r="1876" spans="1:32" s="76" customFormat="1" x14ac:dyDescent="0.2">
      <c r="A1876" s="172"/>
      <c r="B1876" s="69"/>
      <c r="C1876" s="63"/>
      <c r="D1876" s="63"/>
      <c r="E1876" s="106"/>
      <c r="F1876" s="106"/>
      <c r="G1876" s="69"/>
      <c r="H1876" s="63"/>
      <c r="I1876" s="69"/>
      <c r="J1876" s="63"/>
      <c r="K1876" s="69"/>
      <c r="L1876" s="175"/>
      <c r="M1876" s="134"/>
      <c r="N1876" s="105"/>
      <c r="O1876" s="105"/>
      <c r="P1876" s="63"/>
      <c r="Q1876" s="69"/>
      <c r="R1876" s="69"/>
      <c r="S1876" s="69"/>
      <c r="T1876" s="63"/>
      <c r="U1876" s="63"/>
      <c r="V1876" s="63"/>
      <c r="W1876" s="63"/>
      <c r="X1876" s="119"/>
      <c r="Y1876" s="119"/>
      <c r="Z1876" s="69"/>
      <c r="AA1876" s="180"/>
      <c r="AB1876" s="98"/>
      <c r="AC1876" s="69"/>
      <c r="AD1876" s="69"/>
      <c r="AE1876" s="63"/>
      <c r="AF1876" s="63"/>
    </row>
    <row r="1877" spans="1:32" s="76" customFormat="1" x14ac:dyDescent="0.2">
      <c r="A1877" s="172"/>
      <c r="B1877" s="69"/>
      <c r="C1877" s="63"/>
      <c r="D1877" s="63"/>
      <c r="E1877" s="106"/>
      <c r="F1877" s="106"/>
      <c r="G1877" s="69"/>
      <c r="H1877" s="63"/>
      <c r="I1877" s="69"/>
      <c r="J1877" s="63"/>
      <c r="K1877" s="69"/>
      <c r="L1877" s="175"/>
      <c r="M1877" s="134"/>
      <c r="N1877" s="105"/>
      <c r="O1877" s="105"/>
      <c r="P1877" s="63"/>
      <c r="Q1877" s="69"/>
      <c r="R1877" s="69"/>
      <c r="S1877" s="69"/>
      <c r="T1877" s="63"/>
      <c r="U1877" s="63"/>
      <c r="V1877" s="63"/>
      <c r="W1877" s="63"/>
      <c r="X1877" s="119"/>
      <c r="Y1877" s="119"/>
      <c r="Z1877" s="69"/>
      <c r="AA1877" s="180"/>
      <c r="AB1877" s="98"/>
      <c r="AC1877" s="69"/>
      <c r="AD1877" s="69"/>
      <c r="AE1877" s="63"/>
      <c r="AF1877" s="63"/>
    </row>
    <row r="1878" spans="1:32" s="76" customFormat="1" x14ac:dyDescent="0.2">
      <c r="A1878" s="172"/>
      <c r="B1878" s="69"/>
      <c r="C1878" s="63"/>
      <c r="D1878" s="63"/>
      <c r="E1878" s="106"/>
      <c r="F1878" s="106"/>
      <c r="G1878" s="69"/>
      <c r="H1878" s="63"/>
      <c r="I1878" s="69"/>
      <c r="J1878" s="63"/>
      <c r="K1878" s="69"/>
      <c r="L1878" s="175"/>
      <c r="M1878" s="134"/>
      <c r="N1878" s="105"/>
      <c r="O1878" s="105"/>
      <c r="P1878" s="63"/>
      <c r="Q1878" s="69"/>
      <c r="R1878" s="69"/>
      <c r="S1878" s="69"/>
      <c r="T1878" s="63"/>
      <c r="U1878" s="63"/>
      <c r="V1878" s="63"/>
      <c r="W1878" s="63"/>
      <c r="X1878" s="119"/>
      <c r="Y1878" s="119"/>
      <c r="Z1878" s="69"/>
      <c r="AA1878" s="180"/>
      <c r="AB1878" s="98"/>
      <c r="AC1878" s="69"/>
      <c r="AD1878" s="69"/>
      <c r="AE1878" s="63"/>
      <c r="AF1878" s="63"/>
    </row>
    <row r="1879" spans="1:32" s="76" customFormat="1" x14ac:dyDescent="0.2">
      <c r="A1879" s="172"/>
      <c r="B1879" s="69"/>
      <c r="C1879" s="63"/>
      <c r="D1879" s="63"/>
      <c r="E1879" s="106"/>
      <c r="F1879" s="106"/>
      <c r="G1879" s="69"/>
      <c r="H1879" s="63"/>
      <c r="I1879" s="69"/>
      <c r="J1879" s="63"/>
      <c r="K1879" s="69"/>
      <c r="L1879" s="175"/>
      <c r="M1879" s="134"/>
      <c r="N1879" s="105"/>
      <c r="O1879" s="105"/>
      <c r="P1879" s="63"/>
      <c r="Q1879" s="69"/>
      <c r="R1879" s="69"/>
      <c r="S1879" s="69"/>
      <c r="T1879" s="63"/>
      <c r="U1879" s="63"/>
      <c r="V1879" s="63"/>
      <c r="W1879" s="63"/>
      <c r="X1879" s="119"/>
      <c r="Y1879" s="119"/>
      <c r="Z1879" s="69"/>
      <c r="AA1879" s="180"/>
      <c r="AB1879" s="98"/>
      <c r="AC1879" s="69"/>
      <c r="AD1879" s="69"/>
      <c r="AE1879" s="63"/>
      <c r="AF1879" s="63"/>
    </row>
    <row r="1880" spans="1:32" s="76" customFormat="1" x14ac:dyDescent="0.2">
      <c r="A1880" s="172"/>
      <c r="B1880" s="69"/>
      <c r="C1880" s="63"/>
      <c r="D1880" s="63"/>
      <c r="E1880" s="106"/>
      <c r="F1880" s="106"/>
      <c r="G1880" s="69"/>
      <c r="H1880" s="63"/>
      <c r="I1880" s="69"/>
      <c r="J1880" s="63"/>
      <c r="K1880" s="69"/>
      <c r="L1880" s="175"/>
      <c r="M1880" s="134"/>
      <c r="N1880" s="105"/>
      <c r="O1880" s="105"/>
      <c r="P1880" s="63"/>
      <c r="Q1880" s="69"/>
      <c r="R1880" s="69"/>
      <c r="S1880" s="69"/>
      <c r="T1880" s="63"/>
      <c r="U1880" s="63"/>
      <c r="V1880" s="63"/>
      <c r="W1880" s="63"/>
      <c r="X1880" s="119"/>
      <c r="Y1880" s="119"/>
      <c r="Z1880" s="69"/>
      <c r="AA1880" s="180"/>
      <c r="AB1880" s="98"/>
      <c r="AC1880" s="69"/>
      <c r="AD1880" s="69"/>
      <c r="AE1880" s="63"/>
      <c r="AF1880" s="63"/>
    </row>
    <row r="1881" spans="1:32" s="76" customFormat="1" x14ac:dyDescent="0.2">
      <c r="A1881" s="172"/>
      <c r="B1881" s="69"/>
      <c r="C1881" s="63"/>
      <c r="D1881" s="63"/>
      <c r="E1881" s="106"/>
      <c r="F1881" s="106"/>
      <c r="G1881" s="69"/>
      <c r="H1881" s="63"/>
      <c r="I1881" s="69"/>
      <c r="J1881" s="63"/>
      <c r="K1881" s="69"/>
      <c r="L1881" s="175"/>
      <c r="M1881" s="134"/>
      <c r="N1881" s="105"/>
      <c r="O1881" s="105"/>
      <c r="P1881" s="63"/>
      <c r="Q1881" s="69"/>
      <c r="R1881" s="69"/>
      <c r="S1881" s="69"/>
      <c r="T1881" s="63"/>
      <c r="U1881" s="63"/>
      <c r="V1881" s="63"/>
      <c r="W1881" s="63"/>
      <c r="X1881" s="119"/>
      <c r="Y1881" s="119"/>
      <c r="Z1881" s="69"/>
      <c r="AA1881" s="180"/>
      <c r="AB1881" s="98"/>
      <c r="AC1881" s="69"/>
      <c r="AD1881" s="69"/>
      <c r="AE1881" s="63"/>
      <c r="AF1881" s="63"/>
    </row>
    <row r="1882" spans="1:32" s="76" customFormat="1" x14ac:dyDescent="0.2">
      <c r="A1882" s="172"/>
      <c r="B1882" s="69"/>
      <c r="C1882" s="63"/>
      <c r="D1882" s="63"/>
      <c r="E1882" s="106"/>
      <c r="F1882" s="106"/>
      <c r="G1882" s="69"/>
      <c r="H1882" s="63"/>
      <c r="I1882" s="69"/>
      <c r="J1882" s="63"/>
      <c r="K1882" s="69"/>
      <c r="L1882" s="175"/>
      <c r="M1882" s="134"/>
      <c r="N1882" s="105"/>
      <c r="O1882" s="105"/>
      <c r="P1882" s="63"/>
      <c r="Q1882" s="69"/>
      <c r="R1882" s="69"/>
      <c r="S1882" s="69"/>
      <c r="T1882" s="63"/>
      <c r="U1882" s="63"/>
      <c r="V1882" s="63"/>
      <c r="W1882" s="63"/>
      <c r="X1882" s="119"/>
      <c r="Y1882" s="119"/>
      <c r="Z1882" s="69"/>
      <c r="AA1882" s="180"/>
      <c r="AB1882" s="98"/>
      <c r="AC1882" s="69"/>
      <c r="AD1882" s="69"/>
      <c r="AE1882" s="63"/>
      <c r="AF1882" s="63"/>
    </row>
    <row r="1883" spans="1:32" s="76" customFormat="1" x14ac:dyDescent="0.2">
      <c r="A1883" s="172"/>
      <c r="B1883" s="69"/>
      <c r="C1883" s="63"/>
      <c r="D1883" s="63"/>
      <c r="E1883" s="106"/>
      <c r="F1883" s="106"/>
      <c r="G1883" s="69"/>
      <c r="H1883" s="63"/>
      <c r="I1883" s="69"/>
      <c r="J1883" s="63"/>
      <c r="K1883" s="69"/>
      <c r="L1883" s="175"/>
      <c r="M1883" s="134"/>
      <c r="N1883" s="105"/>
      <c r="O1883" s="105"/>
      <c r="P1883" s="63"/>
      <c r="Q1883" s="69"/>
      <c r="R1883" s="69"/>
      <c r="S1883" s="69"/>
      <c r="T1883" s="63"/>
      <c r="U1883" s="63"/>
      <c r="V1883" s="63"/>
      <c r="W1883" s="63"/>
      <c r="X1883" s="119"/>
      <c r="Y1883" s="119"/>
      <c r="Z1883" s="69"/>
      <c r="AA1883" s="180"/>
      <c r="AB1883" s="98"/>
      <c r="AC1883" s="69"/>
      <c r="AD1883" s="69"/>
      <c r="AE1883" s="63"/>
      <c r="AF1883" s="63"/>
    </row>
    <row r="1884" spans="1:32" s="76" customFormat="1" x14ac:dyDescent="0.2">
      <c r="A1884" s="172"/>
      <c r="B1884" s="69"/>
      <c r="C1884" s="63"/>
      <c r="D1884" s="63"/>
      <c r="E1884" s="106"/>
      <c r="F1884" s="106"/>
      <c r="G1884" s="69"/>
      <c r="H1884" s="63"/>
      <c r="I1884" s="69"/>
      <c r="J1884" s="63"/>
      <c r="K1884" s="69"/>
      <c r="L1884" s="175"/>
      <c r="M1884" s="134"/>
      <c r="N1884" s="105"/>
      <c r="O1884" s="105"/>
      <c r="P1884" s="63"/>
      <c r="Q1884" s="69"/>
      <c r="R1884" s="69"/>
      <c r="S1884" s="69"/>
      <c r="T1884" s="63"/>
      <c r="U1884" s="63"/>
      <c r="V1884" s="63"/>
      <c r="W1884" s="63"/>
      <c r="X1884" s="119"/>
      <c r="Y1884" s="119"/>
      <c r="Z1884" s="69"/>
      <c r="AA1884" s="180"/>
      <c r="AB1884" s="98"/>
      <c r="AC1884" s="69"/>
      <c r="AD1884" s="69"/>
      <c r="AE1884" s="63"/>
      <c r="AF1884" s="63"/>
    </row>
    <row r="1885" spans="1:32" s="76" customFormat="1" x14ac:dyDescent="0.2">
      <c r="A1885" s="172"/>
      <c r="B1885" s="69"/>
      <c r="C1885" s="63"/>
      <c r="D1885" s="63"/>
      <c r="E1885" s="106"/>
      <c r="F1885" s="106"/>
      <c r="G1885" s="69"/>
      <c r="H1885" s="63"/>
      <c r="I1885" s="69"/>
      <c r="J1885" s="63"/>
      <c r="K1885" s="69"/>
      <c r="L1885" s="175"/>
      <c r="M1885" s="134"/>
      <c r="N1885" s="105"/>
      <c r="O1885" s="105"/>
      <c r="P1885" s="63"/>
      <c r="Q1885" s="69"/>
      <c r="R1885" s="69"/>
      <c r="S1885" s="69"/>
      <c r="T1885" s="63"/>
      <c r="U1885" s="63"/>
      <c r="V1885" s="63"/>
      <c r="W1885" s="63"/>
      <c r="X1885" s="119"/>
      <c r="Y1885" s="119"/>
      <c r="Z1885" s="69"/>
      <c r="AA1885" s="180"/>
      <c r="AB1885" s="98"/>
      <c r="AC1885" s="69"/>
      <c r="AD1885" s="69"/>
      <c r="AE1885" s="63"/>
      <c r="AF1885" s="63"/>
    </row>
    <row r="1886" spans="1:32" s="76" customFormat="1" x14ac:dyDescent="0.2">
      <c r="A1886" s="172"/>
      <c r="B1886" s="69"/>
      <c r="C1886" s="63"/>
      <c r="D1886" s="63"/>
      <c r="E1886" s="106"/>
      <c r="F1886" s="106"/>
      <c r="G1886" s="69"/>
      <c r="H1886" s="63"/>
      <c r="I1886" s="69"/>
      <c r="J1886" s="63"/>
      <c r="K1886" s="69"/>
      <c r="L1886" s="175"/>
      <c r="M1886" s="134"/>
      <c r="N1886" s="105"/>
      <c r="O1886" s="105"/>
      <c r="P1886" s="63"/>
      <c r="Q1886" s="69"/>
      <c r="R1886" s="69"/>
      <c r="S1886" s="69"/>
      <c r="T1886" s="63"/>
      <c r="U1886" s="63"/>
      <c r="V1886" s="63"/>
      <c r="W1886" s="63"/>
      <c r="X1886" s="119"/>
      <c r="Y1886" s="119"/>
      <c r="Z1886" s="69"/>
      <c r="AA1886" s="180"/>
      <c r="AB1886" s="98"/>
      <c r="AC1886" s="69"/>
      <c r="AD1886" s="69"/>
      <c r="AE1886" s="63"/>
      <c r="AF1886" s="63"/>
    </row>
    <row r="1887" spans="1:32" s="76" customFormat="1" x14ac:dyDescent="0.2">
      <c r="A1887" s="172"/>
      <c r="B1887" s="69"/>
      <c r="C1887" s="63"/>
      <c r="D1887" s="63"/>
      <c r="E1887" s="106"/>
      <c r="F1887" s="106"/>
      <c r="G1887" s="69"/>
      <c r="H1887" s="63"/>
      <c r="I1887" s="69"/>
      <c r="J1887" s="63"/>
      <c r="K1887" s="69"/>
      <c r="L1887" s="175"/>
      <c r="M1887" s="134"/>
      <c r="N1887" s="105"/>
      <c r="O1887" s="105"/>
      <c r="P1887" s="63"/>
      <c r="Q1887" s="69"/>
      <c r="R1887" s="69"/>
      <c r="S1887" s="69"/>
      <c r="T1887" s="63"/>
      <c r="U1887" s="63"/>
      <c r="V1887" s="63"/>
      <c r="W1887" s="63"/>
      <c r="X1887" s="119"/>
      <c r="Y1887" s="119"/>
      <c r="Z1887" s="69"/>
      <c r="AA1887" s="180"/>
      <c r="AB1887" s="98"/>
      <c r="AC1887" s="69"/>
      <c r="AD1887" s="69"/>
      <c r="AE1887" s="63"/>
      <c r="AF1887" s="63"/>
    </row>
    <row r="1888" spans="1:32" s="76" customFormat="1" x14ac:dyDescent="0.2">
      <c r="A1888" s="172"/>
      <c r="B1888" s="69"/>
      <c r="C1888" s="63"/>
      <c r="D1888" s="63"/>
      <c r="E1888" s="106"/>
      <c r="F1888" s="106"/>
      <c r="G1888" s="69"/>
      <c r="H1888" s="63"/>
      <c r="I1888" s="69"/>
      <c r="J1888" s="63"/>
      <c r="K1888" s="69"/>
      <c r="L1888" s="175"/>
      <c r="M1888" s="134"/>
      <c r="N1888" s="105"/>
      <c r="O1888" s="105"/>
      <c r="P1888" s="63"/>
      <c r="Q1888" s="69"/>
      <c r="R1888" s="69"/>
      <c r="S1888" s="69"/>
      <c r="T1888" s="63"/>
      <c r="U1888" s="63"/>
      <c r="V1888" s="63"/>
      <c r="W1888" s="63"/>
      <c r="X1888" s="119"/>
      <c r="Y1888" s="119"/>
      <c r="Z1888" s="69"/>
      <c r="AA1888" s="180"/>
      <c r="AB1888" s="98"/>
      <c r="AC1888" s="69"/>
      <c r="AD1888" s="69"/>
      <c r="AE1888" s="63"/>
      <c r="AF1888" s="63"/>
    </row>
    <row r="1889" spans="1:32" s="76" customFormat="1" x14ac:dyDescent="0.2">
      <c r="A1889" s="172"/>
      <c r="B1889" s="69"/>
      <c r="C1889" s="63"/>
      <c r="D1889" s="63"/>
      <c r="E1889" s="106"/>
      <c r="F1889" s="106"/>
      <c r="G1889" s="69"/>
      <c r="H1889" s="63"/>
      <c r="I1889" s="69"/>
      <c r="J1889" s="63"/>
      <c r="K1889" s="69"/>
      <c r="L1889" s="175"/>
      <c r="M1889" s="134"/>
      <c r="N1889" s="105"/>
      <c r="O1889" s="105"/>
      <c r="P1889" s="63"/>
      <c r="Q1889" s="69"/>
      <c r="R1889" s="69"/>
      <c r="S1889" s="69"/>
      <c r="T1889" s="63"/>
      <c r="U1889" s="63"/>
      <c r="V1889" s="63"/>
      <c r="W1889" s="63"/>
      <c r="X1889" s="119"/>
      <c r="Y1889" s="119"/>
      <c r="Z1889" s="69"/>
      <c r="AA1889" s="180"/>
      <c r="AB1889" s="98"/>
      <c r="AC1889" s="69"/>
      <c r="AD1889" s="69"/>
      <c r="AE1889" s="63"/>
      <c r="AF1889" s="63"/>
    </row>
    <row r="1890" spans="1:32" s="76" customFormat="1" x14ac:dyDescent="0.2">
      <c r="A1890" s="172"/>
      <c r="B1890" s="69"/>
      <c r="C1890" s="63"/>
      <c r="D1890" s="63"/>
      <c r="E1890" s="106"/>
      <c r="F1890" s="106"/>
      <c r="G1890" s="69"/>
      <c r="H1890" s="63"/>
      <c r="I1890" s="69"/>
      <c r="J1890" s="63"/>
      <c r="K1890" s="69"/>
      <c r="L1890" s="175"/>
      <c r="M1890" s="134"/>
      <c r="N1890" s="105"/>
      <c r="O1890" s="105"/>
      <c r="P1890" s="63"/>
      <c r="Q1890" s="69"/>
      <c r="R1890" s="69"/>
      <c r="S1890" s="69"/>
      <c r="T1890" s="63"/>
      <c r="U1890" s="63"/>
      <c r="V1890" s="63"/>
      <c r="W1890" s="63"/>
      <c r="X1890" s="119"/>
      <c r="Y1890" s="119"/>
      <c r="Z1890" s="69"/>
      <c r="AA1890" s="180"/>
      <c r="AB1890" s="98"/>
      <c r="AC1890" s="69"/>
      <c r="AD1890" s="69"/>
      <c r="AE1890" s="63"/>
      <c r="AF1890" s="63"/>
    </row>
    <row r="1891" spans="1:32" s="76" customFormat="1" x14ac:dyDescent="0.2">
      <c r="A1891" s="172"/>
      <c r="B1891" s="69"/>
      <c r="C1891" s="63"/>
      <c r="D1891" s="63"/>
      <c r="E1891" s="106"/>
      <c r="F1891" s="106"/>
      <c r="G1891" s="69"/>
      <c r="H1891" s="63"/>
      <c r="I1891" s="69"/>
      <c r="J1891" s="63"/>
      <c r="K1891" s="69"/>
      <c r="L1891" s="175"/>
      <c r="M1891" s="134"/>
      <c r="N1891" s="105"/>
      <c r="O1891" s="105"/>
      <c r="P1891" s="63"/>
      <c r="Q1891" s="69"/>
      <c r="R1891" s="69"/>
      <c r="S1891" s="69"/>
      <c r="T1891" s="63"/>
      <c r="U1891" s="63"/>
      <c r="V1891" s="63"/>
      <c r="W1891" s="63"/>
      <c r="X1891" s="119"/>
      <c r="Y1891" s="119"/>
      <c r="Z1891" s="69"/>
      <c r="AA1891" s="180"/>
      <c r="AB1891" s="98"/>
      <c r="AC1891" s="69"/>
      <c r="AD1891" s="69"/>
      <c r="AE1891" s="63"/>
      <c r="AF1891" s="63"/>
    </row>
    <row r="1892" spans="1:32" s="76" customFormat="1" x14ac:dyDescent="0.2">
      <c r="A1892" s="172"/>
      <c r="B1892" s="69"/>
      <c r="C1892" s="63"/>
      <c r="D1892" s="63"/>
      <c r="E1892" s="106"/>
      <c r="F1892" s="106"/>
      <c r="G1892" s="69"/>
      <c r="H1892" s="63"/>
      <c r="I1892" s="69"/>
      <c r="J1892" s="63"/>
      <c r="K1892" s="69"/>
      <c r="L1892" s="175"/>
      <c r="M1892" s="134"/>
      <c r="N1892" s="105"/>
      <c r="O1892" s="105"/>
      <c r="P1892" s="63"/>
      <c r="Q1892" s="69"/>
      <c r="R1892" s="69"/>
      <c r="S1892" s="69"/>
      <c r="T1892" s="63"/>
      <c r="U1892" s="63"/>
      <c r="V1892" s="63"/>
      <c r="W1892" s="63"/>
      <c r="X1892" s="119"/>
      <c r="Y1892" s="119"/>
      <c r="Z1892" s="69"/>
      <c r="AA1892" s="180"/>
      <c r="AB1892" s="98"/>
      <c r="AC1892" s="69"/>
      <c r="AD1892" s="69"/>
      <c r="AE1892" s="63"/>
      <c r="AF1892" s="63"/>
    </row>
    <row r="1893" spans="1:32" s="76" customFormat="1" x14ac:dyDescent="0.2">
      <c r="A1893" s="172"/>
      <c r="B1893" s="69"/>
      <c r="C1893" s="63"/>
      <c r="D1893" s="63"/>
      <c r="E1893" s="106"/>
      <c r="F1893" s="106"/>
      <c r="G1893" s="69"/>
      <c r="H1893" s="63"/>
      <c r="I1893" s="69"/>
      <c r="J1893" s="63"/>
      <c r="K1893" s="69"/>
      <c r="L1893" s="175"/>
      <c r="M1893" s="134"/>
      <c r="N1893" s="105"/>
      <c r="O1893" s="105"/>
      <c r="P1893" s="63"/>
      <c r="Q1893" s="69"/>
      <c r="R1893" s="69"/>
      <c r="S1893" s="69"/>
      <c r="T1893" s="63"/>
      <c r="U1893" s="63"/>
      <c r="V1893" s="63"/>
      <c r="W1893" s="63"/>
      <c r="X1893" s="119"/>
      <c r="Y1893" s="119"/>
      <c r="Z1893" s="69"/>
      <c r="AA1893" s="180"/>
      <c r="AB1893" s="98"/>
      <c r="AC1893" s="69"/>
      <c r="AD1893" s="69"/>
      <c r="AE1893" s="63"/>
      <c r="AF1893" s="63"/>
    </row>
    <row r="1894" spans="1:32" s="76" customFormat="1" x14ac:dyDescent="0.2">
      <c r="A1894" s="172"/>
      <c r="B1894" s="69"/>
      <c r="C1894" s="63"/>
      <c r="D1894" s="63"/>
      <c r="E1894" s="106"/>
      <c r="F1894" s="106"/>
      <c r="G1894" s="69"/>
      <c r="H1894" s="63"/>
      <c r="I1894" s="69"/>
      <c r="J1894" s="63"/>
      <c r="K1894" s="69"/>
      <c r="L1894" s="175"/>
      <c r="M1894" s="134"/>
      <c r="N1894" s="105"/>
      <c r="O1894" s="105"/>
      <c r="P1894" s="63"/>
      <c r="Q1894" s="69"/>
      <c r="R1894" s="69"/>
      <c r="S1894" s="69"/>
      <c r="T1894" s="63"/>
      <c r="U1894" s="63"/>
      <c r="V1894" s="63"/>
      <c r="W1894" s="63"/>
      <c r="X1894" s="119"/>
      <c r="Y1894" s="119"/>
      <c r="Z1894" s="69"/>
      <c r="AA1894" s="180"/>
      <c r="AB1894" s="98"/>
      <c r="AC1894" s="69"/>
      <c r="AD1894" s="69"/>
      <c r="AE1894" s="63"/>
      <c r="AF1894" s="63"/>
    </row>
    <row r="1895" spans="1:32" s="76" customFormat="1" x14ac:dyDescent="0.2">
      <c r="A1895" s="172"/>
      <c r="B1895" s="69"/>
      <c r="C1895" s="63"/>
      <c r="D1895" s="63"/>
      <c r="E1895" s="106"/>
      <c r="F1895" s="106"/>
      <c r="G1895" s="69"/>
      <c r="H1895" s="63"/>
      <c r="I1895" s="69"/>
      <c r="J1895" s="63"/>
      <c r="K1895" s="69"/>
      <c r="L1895" s="175"/>
      <c r="M1895" s="134"/>
      <c r="N1895" s="105"/>
      <c r="O1895" s="105"/>
      <c r="P1895" s="63"/>
      <c r="Q1895" s="69"/>
      <c r="R1895" s="69"/>
      <c r="S1895" s="69"/>
      <c r="T1895" s="63"/>
      <c r="U1895" s="63"/>
      <c r="V1895" s="63"/>
      <c r="W1895" s="63"/>
      <c r="X1895" s="119"/>
      <c r="Y1895" s="119"/>
      <c r="Z1895" s="69"/>
      <c r="AA1895" s="180"/>
      <c r="AB1895" s="98"/>
      <c r="AC1895" s="69"/>
      <c r="AD1895" s="69"/>
      <c r="AE1895" s="63"/>
      <c r="AF1895" s="63"/>
    </row>
    <row r="1896" spans="1:32" s="76" customFormat="1" x14ac:dyDescent="0.2">
      <c r="A1896" s="172"/>
      <c r="B1896" s="69"/>
      <c r="C1896" s="63"/>
      <c r="D1896" s="63"/>
      <c r="E1896" s="106"/>
      <c r="F1896" s="106"/>
      <c r="G1896" s="69"/>
      <c r="H1896" s="63"/>
      <c r="I1896" s="69"/>
      <c r="J1896" s="63"/>
      <c r="K1896" s="69"/>
      <c r="L1896" s="175"/>
      <c r="M1896" s="134"/>
      <c r="N1896" s="105"/>
      <c r="O1896" s="105"/>
      <c r="P1896" s="63"/>
      <c r="Q1896" s="69"/>
      <c r="R1896" s="69"/>
      <c r="S1896" s="69"/>
      <c r="T1896" s="63"/>
      <c r="U1896" s="63"/>
      <c r="V1896" s="63"/>
      <c r="W1896" s="63"/>
      <c r="X1896" s="119"/>
      <c r="Y1896" s="119"/>
      <c r="Z1896" s="69"/>
      <c r="AA1896" s="180"/>
      <c r="AB1896" s="98"/>
      <c r="AC1896" s="69"/>
      <c r="AD1896" s="69"/>
      <c r="AE1896" s="63"/>
      <c r="AF1896" s="63"/>
    </row>
    <row r="1897" spans="1:32" s="76" customFormat="1" x14ac:dyDescent="0.2">
      <c r="A1897" s="172"/>
      <c r="B1897" s="69"/>
      <c r="C1897" s="63"/>
      <c r="D1897" s="63"/>
      <c r="E1897" s="106"/>
      <c r="F1897" s="106"/>
      <c r="G1897" s="69"/>
      <c r="H1897" s="63"/>
      <c r="I1897" s="69"/>
      <c r="J1897" s="63"/>
      <c r="K1897" s="69"/>
      <c r="L1897" s="175"/>
      <c r="M1897" s="134"/>
      <c r="N1897" s="105"/>
      <c r="O1897" s="105"/>
      <c r="P1897" s="63"/>
      <c r="Q1897" s="69"/>
      <c r="R1897" s="69"/>
      <c r="S1897" s="69"/>
      <c r="T1897" s="63"/>
      <c r="U1897" s="63"/>
      <c r="V1897" s="63"/>
      <c r="W1897" s="63"/>
      <c r="X1897" s="119"/>
      <c r="Y1897" s="119"/>
      <c r="Z1897" s="69"/>
      <c r="AA1897" s="180"/>
      <c r="AB1897" s="98"/>
      <c r="AC1897" s="69"/>
      <c r="AD1897" s="69"/>
      <c r="AE1897" s="63"/>
      <c r="AF1897" s="63"/>
    </row>
    <row r="1898" spans="1:32" s="76" customFormat="1" x14ac:dyDescent="0.2">
      <c r="A1898" s="172"/>
      <c r="B1898" s="69"/>
      <c r="C1898" s="63"/>
      <c r="D1898" s="63"/>
      <c r="E1898" s="106"/>
      <c r="F1898" s="106"/>
      <c r="G1898" s="69"/>
      <c r="H1898" s="63"/>
      <c r="I1898" s="69"/>
      <c r="J1898" s="63"/>
      <c r="K1898" s="69"/>
      <c r="L1898" s="175"/>
      <c r="M1898" s="134"/>
      <c r="N1898" s="105"/>
      <c r="O1898" s="105"/>
      <c r="P1898" s="63"/>
      <c r="Q1898" s="69"/>
      <c r="R1898" s="69"/>
      <c r="S1898" s="69"/>
      <c r="T1898" s="63"/>
      <c r="U1898" s="63"/>
      <c r="V1898" s="63"/>
      <c r="W1898" s="63"/>
      <c r="X1898" s="119"/>
      <c r="Y1898" s="119"/>
      <c r="Z1898" s="69"/>
      <c r="AA1898" s="180"/>
      <c r="AB1898" s="98"/>
      <c r="AC1898" s="69"/>
      <c r="AD1898" s="69"/>
      <c r="AE1898" s="63"/>
      <c r="AF1898" s="63"/>
    </row>
    <row r="1899" spans="1:32" s="76" customFormat="1" x14ac:dyDescent="0.2">
      <c r="A1899" s="172"/>
      <c r="B1899" s="69"/>
      <c r="C1899" s="63"/>
      <c r="D1899" s="63"/>
      <c r="E1899" s="106"/>
      <c r="F1899" s="106"/>
      <c r="G1899" s="69"/>
      <c r="H1899" s="63"/>
      <c r="I1899" s="69"/>
      <c r="J1899" s="63"/>
      <c r="K1899" s="69"/>
      <c r="L1899" s="175"/>
      <c r="M1899" s="134"/>
      <c r="N1899" s="105"/>
      <c r="O1899" s="105"/>
      <c r="P1899" s="63"/>
      <c r="Q1899" s="69"/>
      <c r="R1899" s="69"/>
      <c r="S1899" s="69"/>
      <c r="T1899" s="63"/>
      <c r="U1899" s="63"/>
      <c r="V1899" s="63"/>
      <c r="W1899" s="63"/>
      <c r="X1899" s="119"/>
      <c r="Y1899" s="119"/>
      <c r="Z1899" s="69"/>
      <c r="AA1899" s="180"/>
      <c r="AB1899" s="98"/>
      <c r="AC1899" s="69"/>
      <c r="AD1899" s="69"/>
      <c r="AE1899" s="63"/>
      <c r="AF1899" s="63"/>
    </row>
    <row r="1900" spans="1:32" s="76" customFormat="1" x14ac:dyDescent="0.2">
      <c r="A1900" s="172"/>
      <c r="B1900" s="69"/>
      <c r="C1900" s="63"/>
      <c r="D1900" s="63"/>
      <c r="E1900" s="106"/>
      <c r="F1900" s="106"/>
      <c r="G1900" s="69"/>
      <c r="H1900" s="63"/>
      <c r="I1900" s="69"/>
      <c r="J1900" s="63"/>
      <c r="K1900" s="69"/>
      <c r="L1900" s="175"/>
      <c r="M1900" s="134"/>
      <c r="N1900" s="105"/>
      <c r="O1900" s="105"/>
      <c r="P1900" s="63"/>
      <c r="Q1900" s="69"/>
      <c r="R1900" s="69"/>
      <c r="S1900" s="69"/>
      <c r="T1900" s="63"/>
      <c r="U1900" s="63"/>
      <c r="V1900" s="63"/>
      <c r="W1900" s="63"/>
      <c r="X1900" s="119"/>
      <c r="Y1900" s="119"/>
      <c r="Z1900" s="69"/>
      <c r="AA1900" s="180"/>
      <c r="AB1900" s="98"/>
      <c r="AC1900" s="69"/>
      <c r="AD1900" s="69"/>
      <c r="AE1900" s="63"/>
      <c r="AF1900" s="63"/>
    </row>
    <row r="1901" spans="1:32" s="76" customFormat="1" x14ac:dyDescent="0.2">
      <c r="A1901" s="172"/>
      <c r="B1901" s="69"/>
      <c r="C1901" s="63"/>
      <c r="D1901" s="63"/>
      <c r="E1901" s="106"/>
      <c r="F1901" s="106"/>
      <c r="G1901" s="69"/>
      <c r="H1901" s="63"/>
      <c r="I1901" s="69"/>
      <c r="J1901" s="63"/>
      <c r="K1901" s="69"/>
      <c r="L1901" s="175"/>
      <c r="M1901" s="134"/>
      <c r="N1901" s="105"/>
      <c r="O1901" s="105"/>
      <c r="P1901" s="63"/>
      <c r="Q1901" s="69"/>
      <c r="R1901" s="69"/>
      <c r="S1901" s="69"/>
      <c r="T1901" s="63"/>
      <c r="U1901" s="63"/>
      <c r="V1901" s="63"/>
      <c r="W1901" s="63"/>
      <c r="X1901" s="119"/>
      <c r="Y1901" s="119"/>
      <c r="Z1901" s="69"/>
      <c r="AA1901" s="180"/>
      <c r="AB1901" s="98"/>
      <c r="AC1901" s="69"/>
      <c r="AD1901" s="69"/>
      <c r="AE1901" s="63"/>
      <c r="AF1901" s="63"/>
    </row>
    <row r="1902" spans="1:32" s="76" customFormat="1" x14ac:dyDescent="0.2">
      <c r="A1902" s="172"/>
      <c r="B1902" s="69"/>
      <c r="C1902" s="63"/>
      <c r="D1902" s="63"/>
      <c r="E1902" s="106"/>
      <c r="F1902" s="106"/>
      <c r="G1902" s="69"/>
      <c r="H1902" s="63"/>
      <c r="I1902" s="69"/>
      <c r="J1902" s="63"/>
      <c r="K1902" s="69"/>
      <c r="L1902" s="175"/>
      <c r="M1902" s="134"/>
      <c r="N1902" s="105"/>
      <c r="O1902" s="105"/>
      <c r="P1902" s="63"/>
      <c r="Q1902" s="69"/>
      <c r="R1902" s="69"/>
      <c r="S1902" s="69"/>
      <c r="T1902" s="63"/>
      <c r="U1902" s="63"/>
      <c r="V1902" s="63"/>
      <c r="W1902" s="63"/>
      <c r="X1902" s="119"/>
      <c r="Y1902" s="119"/>
      <c r="Z1902" s="69"/>
      <c r="AA1902" s="180"/>
      <c r="AB1902" s="98"/>
      <c r="AC1902" s="69"/>
      <c r="AD1902" s="69"/>
      <c r="AE1902" s="63"/>
      <c r="AF1902" s="63"/>
    </row>
    <row r="1903" spans="1:32" s="76" customFormat="1" x14ac:dyDescent="0.2">
      <c r="A1903" s="172"/>
      <c r="B1903" s="69"/>
      <c r="C1903" s="63"/>
      <c r="D1903" s="63"/>
      <c r="E1903" s="106"/>
      <c r="F1903" s="106"/>
      <c r="G1903" s="69"/>
      <c r="H1903" s="63"/>
      <c r="I1903" s="69"/>
      <c r="J1903" s="63"/>
      <c r="K1903" s="69"/>
      <c r="L1903" s="175"/>
      <c r="M1903" s="134"/>
      <c r="N1903" s="105"/>
      <c r="O1903" s="105"/>
      <c r="P1903" s="63"/>
      <c r="Q1903" s="69"/>
      <c r="R1903" s="69"/>
      <c r="S1903" s="69"/>
      <c r="T1903" s="63"/>
      <c r="U1903" s="63"/>
      <c r="V1903" s="63"/>
      <c r="W1903" s="63"/>
      <c r="X1903" s="119"/>
      <c r="Y1903" s="119"/>
      <c r="Z1903" s="69"/>
      <c r="AA1903" s="180"/>
      <c r="AB1903" s="98"/>
      <c r="AC1903" s="69"/>
      <c r="AD1903" s="69"/>
      <c r="AE1903" s="63"/>
      <c r="AF1903" s="63"/>
    </row>
    <row r="1904" spans="1:32" s="76" customFormat="1" x14ac:dyDescent="0.2">
      <c r="A1904" s="172"/>
      <c r="B1904" s="69"/>
      <c r="C1904" s="63"/>
      <c r="D1904" s="63"/>
      <c r="E1904" s="106"/>
      <c r="F1904" s="106"/>
      <c r="G1904" s="69"/>
      <c r="H1904" s="63"/>
      <c r="I1904" s="69"/>
      <c r="J1904" s="63"/>
      <c r="K1904" s="69"/>
      <c r="L1904" s="175"/>
      <c r="M1904" s="134"/>
      <c r="N1904" s="105"/>
      <c r="O1904" s="105"/>
      <c r="P1904" s="63"/>
      <c r="Q1904" s="69"/>
      <c r="R1904" s="69"/>
      <c r="S1904" s="69"/>
      <c r="T1904" s="63"/>
      <c r="U1904" s="63"/>
      <c r="V1904" s="63"/>
      <c r="W1904" s="63"/>
      <c r="X1904" s="119"/>
      <c r="Y1904" s="119"/>
      <c r="Z1904" s="69"/>
      <c r="AA1904" s="180"/>
      <c r="AB1904" s="98"/>
      <c r="AC1904" s="69"/>
      <c r="AD1904" s="69"/>
      <c r="AE1904" s="63"/>
      <c r="AF1904" s="63"/>
    </row>
    <row r="1905" spans="1:32" s="76" customFormat="1" x14ac:dyDescent="0.2">
      <c r="A1905" s="172"/>
      <c r="B1905" s="69"/>
      <c r="C1905" s="63"/>
      <c r="D1905" s="63"/>
      <c r="E1905" s="106"/>
      <c r="F1905" s="106"/>
      <c r="G1905" s="69"/>
      <c r="H1905" s="63"/>
      <c r="I1905" s="69"/>
      <c r="J1905" s="63"/>
      <c r="K1905" s="69"/>
      <c r="L1905" s="175"/>
      <c r="M1905" s="134"/>
      <c r="N1905" s="105"/>
      <c r="O1905" s="105"/>
      <c r="P1905" s="63"/>
      <c r="Q1905" s="69"/>
      <c r="R1905" s="69"/>
      <c r="S1905" s="69"/>
      <c r="T1905" s="63"/>
      <c r="U1905" s="63"/>
      <c r="V1905" s="63"/>
      <c r="W1905" s="63"/>
      <c r="X1905" s="119"/>
      <c r="Y1905" s="119"/>
      <c r="Z1905" s="69"/>
      <c r="AA1905" s="180"/>
      <c r="AB1905" s="98"/>
      <c r="AC1905" s="69"/>
      <c r="AD1905" s="69"/>
      <c r="AE1905" s="63"/>
      <c r="AF1905" s="63"/>
    </row>
    <row r="1906" spans="1:32" s="76" customFormat="1" x14ac:dyDescent="0.2">
      <c r="A1906" s="172"/>
      <c r="B1906" s="69"/>
      <c r="C1906" s="63"/>
      <c r="D1906" s="63"/>
      <c r="E1906" s="106"/>
      <c r="F1906" s="106"/>
      <c r="G1906" s="69"/>
      <c r="H1906" s="63"/>
      <c r="I1906" s="69"/>
      <c r="J1906" s="63"/>
      <c r="K1906" s="69"/>
      <c r="L1906" s="175"/>
      <c r="M1906" s="134"/>
      <c r="N1906" s="105"/>
      <c r="O1906" s="105"/>
      <c r="P1906" s="63"/>
      <c r="Q1906" s="69"/>
      <c r="R1906" s="69"/>
      <c r="S1906" s="69"/>
      <c r="T1906" s="63"/>
      <c r="U1906" s="63"/>
      <c r="V1906" s="63"/>
      <c r="W1906" s="63"/>
      <c r="X1906" s="119"/>
      <c r="Y1906" s="119"/>
      <c r="Z1906" s="69"/>
      <c r="AA1906" s="180"/>
      <c r="AB1906" s="98"/>
      <c r="AC1906" s="69"/>
      <c r="AD1906" s="69"/>
      <c r="AE1906" s="63"/>
      <c r="AF1906" s="63"/>
    </row>
    <row r="1907" spans="1:32" s="76" customFormat="1" x14ac:dyDescent="0.2">
      <c r="A1907" s="172"/>
      <c r="B1907" s="69"/>
      <c r="C1907" s="63"/>
      <c r="D1907" s="63"/>
      <c r="E1907" s="106"/>
      <c r="F1907" s="106"/>
      <c r="G1907" s="69"/>
      <c r="H1907" s="63"/>
      <c r="I1907" s="69"/>
      <c r="J1907" s="63"/>
      <c r="K1907" s="69"/>
      <c r="L1907" s="175"/>
      <c r="M1907" s="134"/>
      <c r="N1907" s="105"/>
      <c r="O1907" s="105"/>
      <c r="P1907" s="63"/>
      <c r="Q1907" s="69"/>
      <c r="R1907" s="69"/>
      <c r="S1907" s="69"/>
      <c r="T1907" s="63"/>
      <c r="U1907" s="63"/>
      <c r="V1907" s="63"/>
      <c r="W1907" s="63"/>
      <c r="X1907" s="119"/>
      <c r="Y1907" s="119"/>
      <c r="Z1907" s="69"/>
      <c r="AA1907" s="180"/>
      <c r="AB1907" s="98"/>
      <c r="AC1907" s="69"/>
      <c r="AD1907" s="69"/>
      <c r="AE1907" s="63"/>
      <c r="AF1907" s="63"/>
    </row>
    <row r="1908" spans="1:32" s="76" customFormat="1" x14ac:dyDescent="0.2">
      <c r="A1908" s="172"/>
      <c r="B1908" s="69"/>
      <c r="C1908" s="63"/>
      <c r="D1908" s="63"/>
      <c r="E1908" s="106"/>
      <c r="F1908" s="106"/>
      <c r="G1908" s="69"/>
      <c r="H1908" s="63"/>
      <c r="I1908" s="69"/>
      <c r="J1908" s="63"/>
      <c r="K1908" s="69"/>
      <c r="L1908" s="175"/>
      <c r="M1908" s="134"/>
      <c r="N1908" s="105"/>
      <c r="O1908" s="105"/>
      <c r="P1908" s="63"/>
      <c r="Q1908" s="69"/>
      <c r="R1908" s="69"/>
      <c r="S1908" s="69"/>
      <c r="T1908" s="63"/>
      <c r="U1908" s="63"/>
      <c r="V1908" s="63"/>
      <c r="W1908" s="63"/>
      <c r="X1908" s="119"/>
      <c r="Y1908" s="119"/>
      <c r="Z1908" s="69"/>
      <c r="AA1908" s="180"/>
      <c r="AB1908" s="98"/>
      <c r="AC1908" s="69"/>
      <c r="AD1908" s="69"/>
      <c r="AE1908" s="63"/>
      <c r="AF1908" s="63"/>
    </row>
    <row r="1909" spans="1:32" s="76" customFormat="1" x14ac:dyDescent="0.2">
      <c r="A1909" s="172"/>
      <c r="B1909" s="69"/>
      <c r="C1909" s="63"/>
      <c r="D1909" s="63"/>
      <c r="E1909" s="106"/>
      <c r="F1909" s="106"/>
      <c r="G1909" s="69"/>
      <c r="H1909" s="63"/>
      <c r="I1909" s="69"/>
      <c r="J1909" s="63"/>
      <c r="K1909" s="69"/>
      <c r="L1909" s="175"/>
      <c r="M1909" s="134"/>
      <c r="N1909" s="105"/>
      <c r="O1909" s="105"/>
      <c r="P1909" s="63"/>
      <c r="Q1909" s="69"/>
      <c r="R1909" s="69"/>
      <c r="S1909" s="69"/>
      <c r="T1909" s="63"/>
      <c r="U1909" s="63"/>
      <c r="V1909" s="63"/>
      <c r="W1909" s="63"/>
      <c r="X1909" s="119"/>
      <c r="Y1909" s="119"/>
      <c r="Z1909" s="69"/>
      <c r="AA1909" s="180"/>
      <c r="AB1909" s="98"/>
      <c r="AC1909" s="69"/>
      <c r="AD1909" s="69"/>
      <c r="AE1909" s="63"/>
      <c r="AF1909" s="63"/>
    </row>
    <row r="1910" spans="1:32" s="76" customFormat="1" x14ac:dyDescent="0.2">
      <c r="A1910" s="172"/>
      <c r="B1910" s="69"/>
      <c r="C1910" s="63"/>
      <c r="D1910" s="63"/>
      <c r="E1910" s="106"/>
      <c r="F1910" s="106"/>
      <c r="G1910" s="69"/>
      <c r="H1910" s="63"/>
      <c r="I1910" s="69"/>
      <c r="J1910" s="63"/>
      <c r="K1910" s="69"/>
      <c r="L1910" s="175"/>
      <c r="M1910" s="134"/>
      <c r="N1910" s="105"/>
      <c r="O1910" s="105"/>
      <c r="P1910" s="63"/>
      <c r="Q1910" s="69"/>
      <c r="R1910" s="69"/>
      <c r="S1910" s="69"/>
      <c r="T1910" s="63"/>
      <c r="U1910" s="63"/>
      <c r="V1910" s="63"/>
      <c r="W1910" s="63"/>
      <c r="X1910" s="119"/>
      <c r="Y1910" s="119"/>
      <c r="Z1910" s="69"/>
      <c r="AA1910" s="180"/>
      <c r="AB1910" s="98"/>
      <c r="AC1910" s="69"/>
      <c r="AD1910" s="69"/>
      <c r="AE1910" s="63"/>
      <c r="AF1910" s="63"/>
    </row>
    <row r="1911" spans="1:32" s="76" customFormat="1" x14ac:dyDescent="0.2">
      <c r="A1911" s="172"/>
      <c r="B1911" s="69"/>
      <c r="C1911" s="63"/>
      <c r="D1911" s="63"/>
      <c r="E1911" s="106"/>
      <c r="F1911" s="106"/>
      <c r="G1911" s="69"/>
      <c r="H1911" s="63"/>
      <c r="I1911" s="69"/>
      <c r="J1911" s="63"/>
      <c r="K1911" s="69"/>
      <c r="L1911" s="175"/>
      <c r="M1911" s="134"/>
      <c r="N1911" s="105"/>
      <c r="O1911" s="105"/>
      <c r="P1911" s="63"/>
      <c r="Q1911" s="69"/>
      <c r="R1911" s="69"/>
      <c r="S1911" s="69"/>
      <c r="T1911" s="63"/>
      <c r="U1911" s="63"/>
      <c r="V1911" s="63"/>
      <c r="W1911" s="63"/>
      <c r="X1911" s="119"/>
      <c r="Y1911" s="119"/>
      <c r="Z1911" s="69"/>
      <c r="AA1911" s="180"/>
      <c r="AB1911" s="98"/>
      <c r="AC1911" s="69"/>
      <c r="AD1911" s="69"/>
      <c r="AE1911" s="63"/>
      <c r="AF1911" s="63"/>
    </row>
    <row r="1912" spans="1:32" s="76" customFormat="1" x14ac:dyDescent="0.2">
      <c r="A1912" s="172"/>
      <c r="B1912" s="69"/>
      <c r="C1912" s="63"/>
      <c r="D1912" s="63"/>
      <c r="E1912" s="106"/>
      <c r="F1912" s="106"/>
      <c r="G1912" s="69"/>
      <c r="H1912" s="63"/>
      <c r="I1912" s="69"/>
      <c r="J1912" s="63"/>
      <c r="K1912" s="69"/>
      <c r="L1912" s="175"/>
      <c r="M1912" s="134"/>
      <c r="N1912" s="105"/>
      <c r="O1912" s="105"/>
      <c r="P1912" s="63"/>
      <c r="Q1912" s="69"/>
      <c r="R1912" s="69"/>
      <c r="S1912" s="69"/>
      <c r="T1912" s="63"/>
      <c r="U1912" s="63"/>
      <c r="V1912" s="63"/>
      <c r="W1912" s="63"/>
      <c r="X1912" s="119"/>
      <c r="Y1912" s="119"/>
      <c r="Z1912" s="69"/>
      <c r="AA1912" s="180"/>
      <c r="AB1912" s="98"/>
      <c r="AC1912" s="69"/>
      <c r="AD1912" s="69"/>
      <c r="AE1912" s="63"/>
      <c r="AF1912" s="63"/>
    </row>
    <row r="1913" spans="1:32" s="76" customFormat="1" x14ac:dyDescent="0.2">
      <c r="A1913" s="172"/>
      <c r="B1913" s="69"/>
      <c r="C1913" s="63"/>
      <c r="D1913" s="63"/>
      <c r="E1913" s="106"/>
      <c r="F1913" s="106"/>
      <c r="G1913" s="69"/>
      <c r="H1913" s="63"/>
      <c r="I1913" s="69"/>
      <c r="J1913" s="63"/>
      <c r="K1913" s="69"/>
      <c r="L1913" s="175"/>
      <c r="M1913" s="134"/>
      <c r="N1913" s="105"/>
      <c r="O1913" s="105"/>
      <c r="P1913" s="63"/>
      <c r="Q1913" s="69"/>
      <c r="R1913" s="69"/>
      <c r="S1913" s="69"/>
      <c r="T1913" s="63"/>
      <c r="U1913" s="63"/>
      <c r="V1913" s="63"/>
      <c r="W1913" s="63"/>
      <c r="X1913" s="119"/>
      <c r="Y1913" s="119"/>
      <c r="Z1913" s="69"/>
      <c r="AA1913" s="180"/>
      <c r="AB1913" s="98"/>
      <c r="AC1913" s="69"/>
      <c r="AD1913" s="69"/>
      <c r="AE1913" s="63"/>
      <c r="AF1913" s="63"/>
    </row>
    <row r="1914" spans="1:32" s="76" customFormat="1" x14ac:dyDescent="0.2">
      <c r="A1914" s="172"/>
      <c r="B1914" s="69"/>
      <c r="C1914" s="63"/>
      <c r="D1914" s="63"/>
      <c r="E1914" s="106"/>
      <c r="F1914" s="106"/>
      <c r="G1914" s="69"/>
      <c r="H1914" s="63"/>
      <c r="I1914" s="69"/>
      <c r="J1914" s="63"/>
      <c r="K1914" s="69"/>
      <c r="L1914" s="175"/>
      <c r="M1914" s="134"/>
      <c r="N1914" s="105"/>
      <c r="O1914" s="105"/>
      <c r="P1914" s="63"/>
      <c r="Q1914" s="69"/>
      <c r="R1914" s="69"/>
      <c r="S1914" s="69"/>
      <c r="T1914" s="63"/>
      <c r="U1914" s="63"/>
      <c r="V1914" s="63"/>
      <c r="W1914" s="63"/>
      <c r="X1914" s="119"/>
      <c r="Y1914" s="119"/>
      <c r="Z1914" s="69"/>
      <c r="AA1914" s="180"/>
      <c r="AB1914" s="98"/>
      <c r="AC1914" s="69"/>
      <c r="AD1914" s="69"/>
      <c r="AE1914" s="63"/>
      <c r="AF1914" s="63"/>
    </row>
    <row r="1915" spans="1:32" s="76" customFormat="1" x14ac:dyDescent="0.2">
      <c r="A1915" s="172"/>
      <c r="B1915" s="69"/>
      <c r="C1915" s="63"/>
      <c r="D1915" s="63"/>
      <c r="E1915" s="106"/>
      <c r="F1915" s="106"/>
      <c r="G1915" s="69"/>
      <c r="H1915" s="63"/>
      <c r="I1915" s="69"/>
      <c r="J1915" s="63"/>
      <c r="K1915" s="69"/>
      <c r="L1915" s="175"/>
      <c r="M1915" s="134"/>
      <c r="N1915" s="105"/>
      <c r="O1915" s="105"/>
      <c r="P1915" s="63"/>
      <c r="Q1915" s="69"/>
      <c r="R1915" s="69"/>
      <c r="S1915" s="69"/>
      <c r="T1915" s="63"/>
      <c r="U1915" s="63"/>
      <c r="V1915" s="63"/>
      <c r="W1915" s="63"/>
      <c r="X1915" s="119"/>
      <c r="Y1915" s="119"/>
      <c r="Z1915" s="69"/>
      <c r="AA1915" s="180"/>
      <c r="AB1915" s="98"/>
      <c r="AC1915" s="69"/>
      <c r="AD1915" s="69"/>
      <c r="AE1915" s="63"/>
      <c r="AF1915" s="63"/>
    </row>
    <row r="1916" spans="1:32" s="76" customFormat="1" x14ac:dyDescent="0.2">
      <c r="A1916" s="172"/>
      <c r="B1916" s="69"/>
      <c r="C1916" s="63"/>
      <c r="D1916" s="63"/>
      <c r="E1916" s="106"/>
      <c r="F1916" s="106"/>
      <c r="G1916" s="69"/>
      <c r="H1916" s="63"/>
      <c r="I1916" s="69"/>
      <c r="J1916" s="63"/>
      <c r="K1916" s="69"/>
      <c r="L1916" s="175"/>
      <c r="M1916" s="134"/>
      <c r="N1916" s="105"/>
      <c r="O1916" s="105"/>
      <c r="P1916" s="63"/>
      <c r="Q1916" s="69"/>
      <c r="R1916" s="69"/>
      <c r="S1916" s="69"/>
      <c r="T1916" s="63"/>
      <c r="U1916" s="63"/>
      <c r="V1916" s="63"/>
      <c r="W1916" s="63"/>
      <c r="X1916" s="119"/>
      <c r="Y1916" s="119"/>
      <c r="Z1916" s="69"/>
      <c r="AA1916" s="180"/>
      <c r="AB1916" s="98"/>
      <c r="AC1916" s="69"/>
      <c r="AD1916" s="69"/>
      <c r="AE1916" s="63"/>
      <c r="AF1916" s="63"/>
    </row>
    <row r="1917" spans="1:32" s="76" customFormat="1" x14ac:dyDescent="0.2">
      <c r="A1917" s="172"/>
      <c r="B1917" s="69"/>
      <c r="C1917" s="63"/>
      <c r="D1917" s="63"/>
      <c r="E1917" s="106"/>
      <c r="F1917" s="106"/>
      <c r="G1917" s="69"/>
      <c r="H1917" s="63"/>
      <c r="I1917" s="69"/>
      <c r="J1917" s="63"/>
      <c r="K1917" s="69"/>
      <c r="L1917" s="175"/>
      <c r="M1917" s="134"/>
      <c r="N1917" s="105"/>
      <c r="O1917" s="105"/>
      <c r="P1917" s="63"/>
      <c r="Q1917" s="69"/>
      <c r="R1917" s="69"/>
      <c r="S1917" s="69"/>
      <c r="T1917" s="63"/>
      <c r="U1917" s="63"/>
      <c r="V1917" s="63"/>
      <c r="W1917" s="63"/>
      <c r="X1917" s="119"/>
      <c r="Y1917" s="119"/>
      <c r="Z1917" s="69"/>
      <c r="AA1917" s="180"/>
      <c r="AB1917" s="98"/>
      <c r="AC1917" s="69"/>
      <c r="AD1917" s="69"/>
      <c r="AE1917" s="63"/>
      <c r="AF1917" s="63"/>
    </row>
    <row r="1918" spans="1:32" s="76" customFormat="1" x14ac:dyDescent="0.2">
      <c r="A1918" s="172"/>
      <c r="B1918" s="69"/>
      <c r="C1918" s="63"/>
      <c r="D1918" s="63"/>
      <c r="E1918" s="106"/>
      <c r="F1918" s="106"/>
      <c r="G1918" s="69"/>
      <c r="H1918" s="63"/>
      <c r="I1918" s="69"/>
      <c r="J1918" s="63"/>
      <c r="K1918" s="69"/>
      <c r="L1918" s="175"/>
      <c r="M1918" s="134"/>
      <c r="N1918" s="105"/>
      <c r="O1918" s="105"/>
      <c r="P1918" s="63"/>
      <c r="Q1918" s="69"/>
      <c r="R1918" s="69"/>
      <c r="S1918" s="69"/>
      <c r="T1918" s="63"/>
      <c r="U1918" s="63"/>
      <c r="V1918" s="63"/>
      <c r="W1918" s="63"/>
      <c r="X1918" s="119"/>
      <c r="Y1918" s="119"/>
      <c r="Z1918" s="69"/>
      <c r="AA1918" s="180"/>
      <c r="AB1918" s="98"/>
      <c r="AC1918" s="69"/>
      <c r="AD1918" s="69"/>
      <c r="AE1918" s="63"/>
      <c r="AF1918" s="63"/>
    </row>
    <row r="1919" spans="1:32" s="76" customFormat="1" x14ac:dyDescent="0.2">
      <c r="A1919" s="172"/>
      <c r="B1919" s="69"/>
      <c r="C1919" s="63"/>
      <c r="D1919" s="63"/>
      <c r="E1919" s="106"/>
      <c r="F1919" s="106"/>
      <c r="G1919" s="69"/>
      <c r="H1919" s="63"/>
      <c r="I1919" s="69"/>
      <c r="J1919" s="63"/>
      <c r="K1919" s="69"/>
      <c r="L1919" s="175"/>
      <c r="M1919" s="134"/>
      <c r="N1919" s="105"/>
      <c r="O1919" s="105"/>
      <c r="P1919" s="63"/>
      <c r="Q1919" s="69"/>
      <c r="R1919" s="69"/>
      <c r="S1919" s="69"/>
      <c r="T1919" s="63"/>
      <c r="U1919" s="63"/>
      <c r="V1919" s="63"/>
      <c r="W1919" s="63"/>
      <c r="X1919" s="119"/>
      <c r="Y1919" s="119"/>
      <c r="Z1919" s="69"/>
      <c r="AA1919" s="180"/>
      <c r="AB1919" s="98"/>
      <c r="AC1919" s="69"/>
      <c r="AD1919" s="69"/>
      <c r="AE1919" s="63"/>
      <c r="AF1919" s="63"/>
    </row>
    <row r="1920" spans="1:32" s="76" customFormat="1" x14ac:dyDescent="0.2">
      <c r="A1920" s="172"/>
      <c r="B1920" s="69"/>
      <c r="C1920" s="63"/>
      <c r="D1920" s="63"/>
      <c r="E1920" s="106"/>
      <c r="F1920" s="106"/>
      <c r="G1920" s="69"/>
      <c r="H1920" s="63"/>
      <c r="I1920" s="69"/>
      <c r="J1920" s="63"/>
      <c r="K1920" s="69"/>
      <c r="L1920" s="175"/>
      <c r="M1920" s="134"/>
      <c r="N1920" s="105"/>
      <c r="O1920" s="105"/>
      <c r="P1920" s="63"/>
      <c r="Q1920" s="69"/>
      <c r="R1920" s="69"/>
      <c r="S1920" s="69"/>
      <c r="T1920" s="63"/>
      <c r="U1920" s="63"/>
      <c r="V1920" s="63"/>
      <c r="W1920" s="63"/>
      <c r="X1920" s="119"/>
      <c r="Y1920" s="119"/>
      <c r="Z1920" s="69"/>
      <c r="AA1920" s="180"/>
      <c r="AB1920" s="98"/>
      <c r="AC1920" s="69"/>
      <c r="AD1920" s="69"/>
      <c r="AE1920" s="63"/>
      <c r="AF1920" s="63"/>
    </row>
    <row r="1921" spans="1:32" s="76" customFormat="1" x14ac:dyDescent="0.2">
      <c r="A1921" s="172"/>
      <c r="B1921" s="69"/>
      <c r="C1921" s="63"/>
      <c r="D1921" s="63"/>
      <c r="E1921" s="106"/>
      <c r="F1921" s="106"/>
      <c r="G1921" s="69"/>
      <c r="H1921" s="63"/>
      <c r="I1921" s="69"/>
      <c r="J1921" s="63"/>
      <c r="K1921" s="69"/>
      <c r="L1921" s="175"/>
      <c r="M1921" s="134"/>
      <c r="N1921" s="105"/>
      <c r="O1921" s="105"/>
      <c r="P1921" s="63"/>
      <c r="Q1921" s="69"/>
      <c r="R1921" s="69"/>
      <c r="S1921" s="69"/>
      <c r="T1921" s="63"/>
      <c r="U1921" s="63"/>
      <c r="V1921" s="63"/>
      <c r="W1921" s="63"/>
      <c r="X1921" s="119"/>
      <c r="Y1921" s="119"/>
      <c r="Z1921" s="69"/>
      <c r="AA1921" s="180"/>
      <c r="AB1921" s="98"/>
      <c r="AC1921" s="69"/>
      <c r="AD1921" s="69"/>
      <c r="AE1921" s="63"/>
      <c r="AF1921" s="63"/>
    </row>
    <row r="1922" spans="1:32" s="76" customFormat="1" x14ac:dyDescent="0.2">
      <c r="A1922" s="172"/>
      <c r="B1922" s="69"/>
      <c r="C1922" s="63"/>
      <c r="D1922" s="63"/>
      <c r="E1922" s="106"/>
      <c r="F1922" s="106"/>
      <c r="G1922" s="69"/>
      <c r="H1922" s="63"/>
      <c r="I1922" s="69"/>
      <c r="J1922" s="63"/>
      <c r="K1922" s="69"/>
      <c r="L1922" s="175"/>
      <c r="M1922" s="134"/>
      <c r="N1922" s="105"/>
      <c r="O1922" s="105"/>
      <c r="P1922" s="63"/>
      <c r="Q1922" s="69"/>
      <c r="R1922" s="69"/>
      <c r="S1922" s="69"/>
      <c r="T1922" s="63"/>
      <c r="U1922" s="63"/>
      <c r="V1922" s="63"/>
      <c r="W1922" s="63"/>
      <c r="X1922" s="119"/>
      <c r="Y1922" s="119"/>
      <c r="Z1922" s="69"/>
      <c r="AA1922" s="180"/>
      <c r="AB1922" s="98"/>
      <c r="AC1922" s="69"/>
      <c r="AD1922" s="69"/>
      <c r="AE1922" s="63"/>
      <c r="AF1922" s="63"/>
    </row>
    <row r="1923" spans="1:32" s="76" customFormat="1" x14ac:dyDescent="0.2">
      <c r="A1923" s="172"/>
      <c r="B1923" s="69"/>
      <c r="C1923" s="63"/>
      <c r="D1923" s="63"/>
      <c r="E1923" s="106"/>
      <c r="F1923" s="106"/>
      <c r="G1923" s="69"/>
      <c r="H1923" s="63"/>
      <c r="I1923" s="69"/>
      <c r="J1923" s="63"/>
      <c r="K1923" s="69"/>
      <c r="L1923" s="175"/>
      <c r="M1923" s="134"/>
      <c r="N1923" s="105"/>
      <c r="O1923" s="105"/>
      <c r="P1923" s="63"/>
      <c r="Q1923" s="69"/>
      <c r="R1923" s="69"/>
      <c r="S1923" s="69"/>
      <c r="T1923" s="63"/>
      <c r="U1923" s="63"/>
      <c r="V1923" s="63"/>
      <c r="W1923" s="63"/>
      <c r="X1923" s="119"/>
      <c r="Y1923" s="119"/>
      <c r="Z1923" s="69"/>
      <c r="AA1923" s="180"/>
      <c r="AB1923" s="98"/>
      <c r="AC1923" s="69"/>
      <c r="AD1923" s="69"/>
      <c r="AE1923" s="63"/>
      <c r="AF1923" s="63"/>
    </row>
    <row r="1924" spans="1:32" s="76" customFormat="1" x14ac:dyDescent="0.2">
      <c r="A1924" s="172"/>
      <c r="B1924" s="69"/>
      <c r="C1924" s="63"/>
      <c r="D1924" s="63"/>
      <c r="E1924" s="106"/>
      <c r="F1924" s="106"/>
      <c r="G1924" s="69"/>
      <c r="H1924" s="63"/>
      <c r="I1924" s="69"/>
      <c r="J1924" s="63"/>
      <c r="K1924" s="69"/>
      <c r="L1924" s="175"/>
      <c r="M1924" s="134"/>
      <c r="N1924" s="105"/>
      <c r="O1924" s="105"/>
      <c r="P1924" s="63"/>
      <c r="Q1924" s="69"/>
      <c r="R1924" s="69"/>
      <c r="S1924" s="69"/>
      <c r="T1924" s="63"/>
      <c r="U1924" s="63"/>
      <c r="V1924" s="63"/>
      <c r="W1924" s="63"/>
      <c r="X1924" s="119"/>
      <c r="Y1924" s="119"/>
      <c r="Z1924" s="69"/>
      <c r="AA1924" s="180"/>
      <c r="AB1924" s="98"/>
      <c r="AC1924" s="69"/>
      <c r="AD1924" s="69"/>
      <c r="AE1924" s="63"/>
      <c r="AF1924" s="63"/>
    </row>
    <row r="1925" spans="1:32" s="76" customFormat="1" x14ac:dyDescent="0.2">
      <c r="A1925" s="172"/>
      <c r="B1925" s="69"/>
      <c r="C1925" s="63"/>
      <c r="D1925" s="63"/>
      <c r="E1925" s="106"/>
      <c r="F1925" s="106"/>
      <c r="G1925" s="69"/>
      <c r="H1925" s="63"/>
      <c r="I1925" s="69"/>
      <c r="J1925" s="63"/>
      <c r="K1925" s="69"/>
      <c r="L1925" s="175"/>
      <c r="M1925" s="134"/>
      <c r="N1925" s="105"/>
      <c r="O1925" s="105"/>
      <c r="P1925" s="63"/>
      <c r="Q1925" s="69"/>
      <c r="R1925" s="69"/>
      <c r="S1925" s="69"/>
      <c r="T1925" s="63"/>
      <c r="U1925" s="63"/>
      <c r="V1925" s="63"/>
      <c r="W1925" s="63"/>
      <c r="X1925" s="119"/>
      <c r="Y1925" s="119"/>
      <c r="Z1925" s="69"/>
      <c r="AA1925" s="180"/>
      <c r="AB1925" s="98"/>
      <c r="AC1925" s="69"/>
      <c r="AD1925" s="69"/>
      <c r="AE1925" s="63"/>
      <c r="AF1925" s="63"/>
    </row>
    <row r="1926" spans="1:32" s="76" customFormat="1" x14ac:dyDescent="0.2">
      <c r="A1926" s="172"/>
      <c r="B1926" s="69"/>
      <c r="C1926" s="63"/>
      <c r="D1926" s="63"/>
      <c r="E1926" s="106"/>
      <c r="F1926" s="106"/>
      <c r="G1926" s="69"/>
      <c r="H1926" s="63"/>
      <c r="I1926" s="69"/>
      <c r="J1926" s="63"/>
      <c r="K1926" s="69"/>
      <c r="L1926" s="175"/>
      <c r="M1926" s="134"/>
      <c r="N1926" s="105"/>
      <c r="O1926" s="105"/>
      <c r="P1926" s="63"/>
      <c r="Q1926" s="69"/>
      <c r="R1926" s="69"/>
      <c r="S1926" s="69"/>
      <c r="T1926" s="63"/>
      <c r="U1926" s="63"/>
      <c r="V1926" s="63"/>
      <c r="W1926" s="63"/>
      <c r="X1926" s="119"/>
      <c r="Y1926" s="119"/>
      <c r="Z1926" s="69"/>
      <c r="AA1926" s="180"/>
      <c r="AB1926" s="98"/>
      <c r="AC1926" s="69"/>
      <c r="AD1926" s="69"/>
      <c r="AE1926" s="63"/>
      <c r="AF1926" s="63"/>
    </row>
    <row r="1927" spans="1:32" s="76" customFormat="1" x14ac:dyDescent="0.2">
      <c r="A1927" s="172"/>
      <c r="B1927" s="69"/>
      <c r="C1927" s="63"/>
      <c r="D1927" s="63"/>
      <c r="E1927" s="106"/>
      <c r="F1927" s="106"/>
      <c r="G1927" s="69"/>
      <c r="H1927" s="63"/>
      <c r="I1927" s="69"/>
      <c r="J1927" s="63"/>
      <c r="K1927" s="69"/>
      <c r="L1927" s="175"/>
      <c r="M1927" s="134"/>
      <c r="N1927" s="105"/>
      <c r="O1927" s="105"/>
      <c r="P1927" s="63"/>
      <c r="Q1927" s="69"/>
      <c r="R1927" s="69"/>
      <c r="S1927" s="69"/>
      <c r="T1927" s="63"/>
      <c r="U1927" s="63"/>
      <c r="V1927" s="63"/>
      <c r="W1927" s="63"/>
      <c r="X1927" s="119"/>
      <c r="Y1927" s="119"/>
      <c r="Z1927" s="69"/>
      <c r="AA1927" s="180"/>
      <c r="AB1927" s="98"/>
      <c r="AC1927" s="69"/>
      <c r="AD1927" s="69"/>
      <c r="AE1927" s="63"/>
      <c r="AF1927" s="63"/>
    </row>
    <row r="1928" spans="1:32" s="76" customFormat="1" x14ac:dyDescent="0.2">
      <c r="A1928" s="172"/>
      <c r="B1928" s="69"/>
      <c r="C1928" s="63"/>
      <c r="D1928" s="63"/>
      <c r="E1928" s="106"/>
      <c r="F1928" s="106"/>
      <c r="G1928" s="69"/>
      <c r="H1928" s="63"/>
      <c r="I1928" s="69"/>
      <c r="J1928" s="63"/>
      <c r="K1928" s="69"/>
      <c r="L1928" s="175"/>
      <c r="M1928" s="134"/>
      <c r="N1928" s="105"/>
      <c r="O1928" s="105"/>
      <c r="P1928" s="63"/>
      <c r="Q1928" s="69"/>
      <c r="R1928" s="69"/>
      <c r="S1928" s="69"/>
      <c r="T1928" s="63"/>
      <c r="U1928" s="63"/>
      <c r="V1928" s="63"/>
      <c r="W1928" s="63"/>
      <c r="X1928" s="119"/>
      <c r="Y1928" s="119"/>
      <c r="Z1928" s="69"/>
      <c r="AA1928" s="180"/>
      <c r="AB1928" s="98"/>
      <c r="AC1928" s="69"/>
      <c r="AD1928" s="69"/>
      <c r="AE1928" s="63"/>
      <c r="AF1928" s="63"/>
    </row>
    <row r="1929" spans="1:32" s="76" customFormat="1" x14ac:dyDescent="0.2">
      <c r="A1929" s="172"/>
      <c r="B1929" s="69"/>
      <c r="C1929" s="63"/>
      <c r="D1929" s="63"/>
      <c r="E1929" s="106"/>
      <c r="F1929" s="106"/>
      <c r="G1929" s="69"/>
      <c r="H1929" s="63"/>
      <c r="I1929" s="69"/>
      <c r="J1929" s="63"/>
      <c r="K1929" s="69"/>
      <c r="L1929" s="175"/>
      <c r="M1929" s="134"/>
      <c r="N1929" s="105"/>
      <c r="O1929" s="105"/>
      <c r="P1929" s="63"/>
      <c r="Q1929" s="69"/>
      <c r="R1929" s="69"/>
      <c r="S1929" s="69"/>
      <c r="T1929" s="63"/>
      <c r="U1929" s="63"/>
      <c r="V1929" s="63"/>
      <c r="W1929" s="63"/>
      <c r="X1929" s="119"/>
      <c r="Y1929" s="119"/>
      <c r="Z1929" s="69"/>
      <c r="AA1929" s="180"/>
      <c r="AB1929" s="98"/>
      <c r="AC1929" s="69"/>
      <c r="AD1929" s="69"/>
      <c r="AE1929" s="63"/>
      <c r="AF1929" s="63"/>
    </row>
    <row r="1930" spans="1:32" s="76" customFormat="1" x14ac:dyDescent="0.2">
      <c r="A1930" s="172"/>
      <c r="B1930" s="69"/>
      <c r="C1930" s="63"/>
      <c r="D1930" s="63"/>
      <c r="E1930" s="106"/>
      <c r="F1930" s="106"/>
      <c r="G1930" s="69"/>
      <c r="H1930" s="63"/>
      <c r="I1930" s="69"/>
      <c r="J1930" s="63"/>
      <c r="K1930" s="69"/>
      <c r="L1930" s="175"/>
      <c r="M1930" s="134"/>
      <c r="N1930" s="105"/>
      <c r="O1930" s="105"/>
      <c r="P1930" s="63"/>
      <c r="Q1930" s="69"/>
      <c r="R1930" s="69"/>
      <c r="S1930" s="69"/>
      <c r="T1930" s="63"/>
      <c r="U1930" s="63"/>
      <c r="V1930" s="63"/>
      <c r="W1930" s="63"/>
      <c r="X1930" s="119"/>
      <c r="Y1930" s="119"/>
      <c r="Z1930" s="69"/>
      <c r="AA1930" s="180"/>
      <c r="AB1930" s="98"/>
      <c r="AC1930" s="69"/>
      <c r="AD1930" s="69"/>
      <c r="AE1930" s="63"/>
      <c r="AF1930" s="63"/>
    </row>
    <row r="1931" spans="1:32" s="76" customFormat="1" x14ac:dyDescent="0.2">
      <c r="A1931" s="172"/>
      <c r="B1931" s="69"/>
      <c r="C1931" s="63"/>
      <c r="D1931" s="63"/>
      <c r="E1931" s="106"/>
      <c r="F1931" s="106"/>
      <c r="G1931" s="69"/>
      <c r="H1931" s="63"/>
      <c r="I1931" s="69"/>
      <c r="J1931" s="63"/>
      <c r="K1931" s="69"/>
      <c r="L1931" s="175"/>
      <c r="M1931" s="134"/>
      <c r="N1931" s="105"/>
      <c r="O1931" s="105"/>
      <c r="P1931" s="63"/>
      <c r="Q1931" s="69"/>
      <c r="R1931" s="69"/>
      <c r="S1931" s="69"/>
      <c r="T1931" s="63"/>
      <c r="U1931" s="63"/>
      <c r="V1931" s="63"/>
      <c r="W1931" s="63"/>
      <c r="X1931" s="119"/>
      <c r="Y1931" s="119"/>
      <c r="Z1931" s="69"/>
      <c r="AA1931" s="180"/>
      <c r="AB1931" s="98"/>
      <c r="AC1931" s="69"/>
      <c r="AD1931" s="69"/>
      <c r="AE1931" s="63"/>
      <c r="AF1931" s="63"/>
    </row>
    <row r="1932" spans="1:32" s="76" customFormat="1" x14ac:dyDescent="0.2">
      <c r="A1932" s="172"/>
      <c r="B1932" s="69"/>
      <c r="C1932" s="63"/>
      <c r="D1932" s="63"/>
      <c r="E1932" s="106"/>
      <c r="F1932" s="106"/>
      <c r="G1932" s="69"/>
      <c r="H1932" s="63"/>
      <c r="I1932" s="69"/>
      <c r="J1932" s="63"/>
      <c r="K1932" s="69"/>
      <c r="L1932" s="175"/>
      <c r="M1932" s="134"/>
      <c r="N1932" s="105"/>
      <c r="O1932" s="105"/>
      <c r="P1932" s="63"/>
      <c r="Q1932" s="69"/>
      <c r="R1932" s="69"/>
      <c r="S1932" s="69"/>
      <c r="T1932" s="63"/>
      <c r="U1932" s="63"/>
      <c r="V1932" s="63"/>
      <c r="W1932" s="63"/>
      <c r="X1932" s="119"/>
      <c r="Y1932" s="119"/>
      <c r="Z1932" s="69"/>
      <c r="AA1932" s="180"/>
      <c r="AB1932" s="98"/>
      <c r="AC1932" s="69"/>
      <c r="AD1932" s="69"/>
      <c r="AE1932" s="63"/>
      <c r="AF1932" s="63"/>
    </row>
    <row r="1933" spans="1:32" s="76" customFormat="1" x14ac:dyDescent="0.2">
      <c r="A1933" s="172"/>
      <c r="B1933" s="69"/>
      <c r="C1933" s="63"/>
      <c r="D1933" s="63"/>
      <c r="E1933" s="106"/>
      <c r="F1933" s="106"/>
      <c r="G1933" s="69"/>
      <c r="H1933" s="63"/>
      <c r="I1933" s="69"/>
      <c r="J1933" s="63"/>
      <c r="K1933" s="69"/>
      <c r="L1933" s="175"/>
      <c r="M1933" s="134"/>
      <c r="N1933" s="105"/>
      <c r="O1933" s="105"/>
      <c r="P1933" s="63"/>
      <c r="Q1933" s="69"/>
      <c r="R1933" s="69"/>
      <c r="S1933" s="69"/>
      <c r="T1933" s="63"/>
      <c r="U1933" s="63"/>
      <c r="V1933" s="63"/>
      <c r="W1933" s="63"/>
      <c r="X1933" s="119"/>
      <c r="Y1933" s="119"/>
      <c r="Z1933" s="69"/>
      <c r="AA1933" s="180"/>
      <c r="AB1933" s="98"/>
      <c r="AC1933" s="69"/>
      <c r="AD1933" s="69"/>
      <c r="AE1933" s="63"/>
      <c r="AF1933" s="63"/>
    </row>
    <row r="1934" spans="1:32" s="76" customFormat="1" x14ac:dyDescent="0.2">
      <c r="A1934" s="172"/>
      <c r="B1934" s="69"/>
      <c r="C1934" s="63"/>
      <c r="D1934" s="63"/>
      <c r="E1934" s="106"/>
      <c r="F1934" s="106"/>
      <c r="G1934" s="69"/>
      <c r="H1934" s="63"/>
      <c r="I1934" s="69"/>
      <c r="J1934" s="63"/>
      <c r="K1934" s="69"/>
      <c r="L1934" s="175"/>
      <c r="M1934" s="134"/>
      <c r="N1934" s="105"/>
      <c r="O1934" s="105"/>
      <c r="P1934" s="63"/>
      <c r="Q1934" s="69"/>
      <c r="R1934" s="69"/>
      <c r="S1934" s="69"/>
      <c r="T1934" s="63"/>
      <c r="U1934" s="63"/>
      <c r="V1934" s="63"/>
      <c r="W1934" s="63"/>
      <c r="X1934" s="119"/>
      <c r="Y1934" s="119"/>
      <c r="Z1934" s="69"/>
      <c r="AA1934" s="180"/>
      <c r="AB1934" s="98"/>
      <c r="AC1934" s="69"/>
      <c r="AD1934" s="69"/>
      <c r="AE1934" s="63"/>
      <c r="AF1934" s="63"/>
    </row>
    <row r="1935" spans="1:32" s="76" customFormat="1" x14ac:dyDescent="0.2">
      <c r="A1935" s="172"/>
      <c r="B1935" s="69"/>
      <c r="C1935" s="63"/>
      <c r="D1935" s="63"/>
      <c r="E1935" s="106"/>
      <c r="F1935" s="106"/>
      <c r="G1935" s="69"/>
      <c r="H1935" s="63"/>
      <c r="I1935" s="69"/>
      <c r="J1935" s="63"/>
      <c r="K1935" s="69"/>
      <c r="L1935" s="175"/>
      <c r="M1935" s="134"/>
      <c r="N1935" s="105"/>
      <c r="O1935" s="105"/>
      <c r="P1935" s="63"/>
      <c r="Q1935" s="69"/>
      <c r="R1935" s="69"/>
      <c r="S1935" s="69"/>
      <c r="T1935" s="63"/>
      <c r="U1935" s="63"/>
      <c r="V1935" s="63"/>
      <c r="W1935" s="63"/>
      <c r="X1935" s="119"/>
      <c r="Y1935" s="119"/>
      <c r="Z1935" s="69"/>
      <c r="AA1935" s="180"/>
      <c r="AB1935" s="98"/>
      <c r="AC1935" s="69"/>
      <c r="AD1935" s="69"/>
      <c r="AE1935" s="63"/>
      <c r="AF1935" s="63"/>
    </row>
    <row r="1936" spans="1:32" s="76" customFormat="1" x14ac:dyDescent="0.2">
      <c r="A1936" s="172"/>
      <c r="B1936" s="69"/>
      <c r="C1936" s="63"/>
      <c r="D1936" s="63"/>
      <c r="E1936" s="106"/>
      <c r="F1936" s="106"/>
      <c r="G1936" s="69"/>
      <c r="H1936" s="63"/>
      <c r="I1936" s="69"/>
      <c r="J1936" s="63"/>
      <c r="K1936" s="69"/>
      <c r="L1936" s="175"/>
      <c r="M1936" s="134"/>
      <c r="N1936" s="105"/>
      <c r="O1936" s="105"/>
      <c r="P1936" s="63"/>
      <c r="Q1936" s="69"/>
      <c r="R1936" s="69"/>
      <c r="S1936" s="69"/>
      <c r="T1936" s="63"/>
      <c r="U1936" s="63"/>
      <c r="V1936" s="63"/>
      <c r="W1936" s="63"/>
      <c r="X1936" s="119"/>
      <c r="Y1936" s="119"/>
      <c r="Z1936" s="69"/>
      <c r="AA1936" s="180"/>
      <c r="AB1936" s="98"/>
      <c r="AC1936" s="69"/>
      <c r="AD1936" s="69"/>
      <c r="AE1936" s="63"/>
      <c r="AF1936" s="63"/>
    </row>
    <row r="1937" spans="1:32" s="76" customFormat="1" x14ac:dyDescent="0.2">
      <c r="A1937" s="172"/>
      <c r="B1937" s="69"/>
      <c r="C1937" s="63"/>
      <c r="D1937" s="63"/>
      <c r="E1937" s="106"/>
      <c r="F1937" s="106"/>
      <c r="G1937" s="69"/>
      <c r="H1937" s="63"/>
      <c r="I1937" s="69"/>
      <c r="J1937" s="63"/>
      <c r="K1937" s="69"/>
      <c r="L1937" s="175"/>
      <c r="M1937" s="134"/>
      <c r="N1937" s="105"/>
      <c r="O1937" s="105"/>
      <c r="P1937" s="63"/>
      <c r="Q1937" s="69"/>
      <c r="R1937" s="69"/>
      <c r="S1937" s="69"/>
      <c r="T1937" s="63"/>
      <c r="U1937" s="63"/>
      <c r="V1937" s="63"/>
      <c r="W1937" s="63"/>
      <c r="X1937" s="119"/>
      <c r="Y1937" s="119"/>
      <c r="Z1937" s="69"/>
      <c r="AA1937" s="180"/>
      <c r="AB1937" s="98"/>
      <c r="AC1937" s="69"/>
      <c r="AD1937" s="69"/>
      <c r="AE1937" s="63"/>
      <c r="AF1937" s="63"/>
    </row>
    <row r="1938" spans="1:32" s="76" customFormat="1" x14ac:dyDescent="0.2">
      <c r="A1938" s="172"/>
      <c r="B1938" s="69"/>
      <c r="C1938" s="63"/>
      <c r="D1938" s="63"/>
      <c r="E1938" s="106"/>
      <c r="F1938" s="106"/>
      <c r="G1938" s="69"/>
      <c r="H1938" s="63"/>
      <c r="I1938" s="69"/>
      <c r="J1938" s="63"/>
      <c r="K1938" s="69"/>
      <c r="L1938" s="175"/>
      <c r="M1938" s="134"/>
      <c r="N1938" s="105"/>
      <c r="O1938" s="105"/>
      <c r="P1938" s="63"/>
      <c r="Q1938" s="69"/>
      <c r="R1938" s="69"/>
      <c r="S1938" s="69"/>
      <c r="T1938" s="63"/>
      <c r="U1938" s="63"/>
      <c r="V1938" s="63"/>
      <c r="W1938" s="63"/>
      <c r="X1938" s="119"/>
      <c r="Y1938" s="119"/>
      <c r="Z1938" s="69"/>
      <c r="AA1938" s="180"/>
      <c r="AB1938" s="98"/>
      <c r="AC1938" s="69"/>
      <c r="AD1938" s="69"/>
      <c r="AE1938" s="63"/>
      <c r="AF1938" s="63"/>
    </row>
    <row r="1939" spans="1:32" s="76" customFormat="1" x14ac:dyDescent="0.2">
      <c r="A1939" s="172"/>
      <c r="B1939" s="69"/>
      <c r="C1939" s="63"/>
      <c r="D1939" s="63"/>
      <c r="E1939" s="106"/>
      <c r="F1939" s="106"/>
      <c r="G1939" s="69"/>
      <c r="H1939" s="63"/>
      <c r="I1939" s="69"/>
      <c r="J1939" s="63"/>
      <c r="K1939" s="69"/>
      <c r="L1939" s="175"/>
      <c r="M1939" s="134"/>
      <c r="N1939" s="105"/>
      <c r="O1939" s="105"/>
      <c r="P1939" s="63"/>
      <c r="Q1939" s="69"/>
      <c r="R1939" s="69"/>
      <c r="S1939" s="69"/>
      <c r="T1939" s="63"/>
      <c r="U1939" s="63"/>
      <c r="V1939" s="63"/>
      <c r="W1939" s="63"/>
      <c r="X1939" s="119"/>
      <c r="Y1939" s="119"/>
      <c r="Z1939" s="69"/>
      <c r="AA1939" s="180"/>
      <c r="AB1939" s="98"/>
      <c r="AC1939" s="69"/>
      <c r="AD1939" s="69"/>
      <c r="AE1939" s="63"/>
      <c r="AF1939" s="63"/>
    </row>
  </sheetData>
  <autoFilter ref="B1:AD1842" xr:uid="{00000000-0009-0000-0000-000001000000}"/>
  <sortState xmlns:xlrd2="http://schemas.microsoft.com/office/spreadsheetml/2017/richdata2" ref="A2:EC1860">
    <sortCondition ref="C2:C1860"/>
    <sortCondition ref="D2:D1860"/>
    <sortCondition ref="E2:E1860"/>
    <sortCondition ref="F2:F1860"/>
  </sortState>
  <phoneticPr fontId="3" type="noConversion"/>
  <pageMargins left="0.7" right="0.7" top="0.75" bottom="0.75" header="0.3" footer="0.3"/>
  <pageSetup orientation="portrait" horizontalDpi="4294967292" verticalDpi="4294967292" r:id="rId1"/>
  <rowBreaks count="1" manualBreakCount="1">
    <brk id="835" max="16383" man="1"/>
  </rowBreaks>
  <colBreaks count="1" manualBreakCount="1">
    <brk id="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3"/>
  <sheetViews>
    <sheetView workbookViewId="0">
      <pane xSplit="1" ySplit="1" topLeftCell="B2" activePane="bottomRight" state="frozen"/>
      <selection pane="topRight" activeCell="B1" sqref="B1"/>
      <selection pane="bottomLeft" activeCell="A2" sqref="A2"/>
      <selection pane="bottomRight" activeCell="BC83" sqref="BC83"/>
    </sheetView>
  </sheetViews>
  <sheetFormatPr baseColWidth="10" defaultColWidth="8.83203125" defaultRowHeight="16" x14ac:dyDescent="0.2"/>
  <cols>
    <col min="1" max="1" width="25.5" bestFit="1" customWidth="1"/>
    <col min="2" max="2" width="9.5" bestFit="1" customWidth="1"/>
    <col min="3" max="3" width="21.5" bestFit="1" customWidth="1"/>
    <col min="4" max="4" width="9.5" bestFit="1" customWidth="1"/>
    <col min="5" max="5" width="10" bestFit="1" customWidth="1"/>
    <col min="6" max="6" width="6.5" customWidth="1"/>
    <col min="7" max="7" width="11.1640625" bestFit="1" customWidth="1"/>
    <col min="8" max="8" width="7.83203125" customWidth="1"/>
    <col min="9" max="10" width="4.1640625" customWidth="1"/>
    <col min="11" max="11" width="6" customWidth="1"/>
    <col min="12" max="12" width="9.1640625" customWidth="1"/>
    <col min="13" max="13" width="8.33203125" customWidth="1"/>
    <col min="14" max="17" width="4" customWidth="1"/>
    <col min="18" max="18" width="16.6640625" bestFit="1" customWidth="1"/>
    <col min="19" max="19" width="11.1640625" bestFit="1" customWidth="1"/>
    <col min="20" max="20" width="14.1640625" bestFit="1" customWidth="1"/>
    <col min="21" max="27" width="3.5" customWidth="1"/>
    <col min="28" max="28" width="10.5" bestFit="1" customWidth="1"/>
    <col min="29" max="29" width="10.6640625" bestFit="1" customWidth="1"/>
    <col min="30" max="30" width="10" bestFit="1" customWidth="1"/>
    <col min="31" max="31" width="5.83203125" customWidth="1"/>
    <col min="32" max="35" width="3" customWidth="1"/>
    <col min="36" max="36" width="7.6640625" customWidth="1"/>
    <col min="37" max="37" width="8.6640625" customWidth="1"/>
    <col min="38" max="38" width="6.1640625" customWidth="1"/>
    <col min="39" max="39" width="23.1640625" bestFit="1" customWidth="1"/>
    <col min="40" max="40" width="15.83203125" bestFit="1" customWidth="1"/>
    <col min="41" max="46" width="4.6640625" customWidth="1"/>
    <col min="47" max="50" width="4.1640625" customWidth="1"/>
    <col min="51" max="51" width="17.1640625" bestFit="1" customWidth="1"/>
    <col min="52" max="52" width="11.5" bestFit="1" customWidth="1"/>
    <col min="53" max="53" width="14.5" bestFit="1" customWidth="1"/>
    <col min="55" max="55" width="33" bestFit="1" customWidth="1"/>
  </cols>
  <sheetData>
    <row r="1" spans="1:56" s="220" customFormat="1" x14ac:dyDescent="0.2">
      <c r="A1" s="219" t="s">
        <v>2456</v>
      </c>
      <c r="B1" s="219" t="s">
        <v>111</v>
      </c>
      <c r="C1" s="219" t="s">
        <v>2392</v>
      </c>
      <c r="D1" s="219" t="s">
        <v>2353</v>
      </c>
      <c r="E1" s="219" t="s">
        <v>2031</v>
      </c>
      <c r="F1" s="219" t="s">
        <v>2354</v>
      </c>
      <c r="G1" s="219" t="s">
        <v>2374</v>
      </c>
      <c r="H1" s="219" t="s">
        <v>2389</v>
      </c>
      <c r="I1" s="219" t="s">
        <v>2355</v>
      </c>
      <c r="J1" s="219" t="s">
        <v>2356</v>
      </c>
      <c r="K1" s="219" t="s">
        <v>1629</v>
      </c>
      <c r="L1" s="219" t="s">
        <v>231</v>
      </c>
      <c r="M1" s="219" t="s">
        <v>1514</v>
      </c>
      <c r="N1" s="219" t="s">
        <v>2363</v>
      </c>
      <c r="O1" s="219" t="s">
        <v>2366</v>
      </c>
      <c r="P1" s="219" t="s">
        <v>2367</v>
      </c>
      <c r="Q1" s="219" t="s">
        <v>2368</v>
      </c>
      <c r="R1" s="219" t="s">
        <v>2365</v>
      </c>
      <c r="S1" s="219" t="s">
        <v>2364</v>
      </c>
      <c r="T1" s="219" t="s">
        <v>2369</v>
      </c>
      <c r="U1" s="219" t="s">
        <v>2385</v>
      </c>
      <c r="V1" s="219" t="s">
        <v>2370</v>
      </c>
      <c r="W1" s="219" t="s">
        <v>2371</v>
      </c>
      <c r="X1" s="219" t="s">
        <v>2372</v>
      </c>
      <c r="Y1" s="219" t="s">
        <v>1271</v>
      </c>
      <c r="Z1" s="219" t="s">
        <v>2377</v>
      </c>
      <c r="AA1" s="219" t="s">
        <v>2379</v>
      </c>
      <c r="AB1" s="219" t="s">
        <v>109</v>
      </c>
      <c r="AC1" s="219" t="s">
        <v>2380</v>
      </c>
      <c r="AD1" s="219" t="s">
        <v>114</v>
      </c>
      <c r="AE1" s="219" t="s">
        <v>1380</v>
      </c>
      <c r="AF1" s="219" t="s">
        <v>2383</v>
      </c>
      <c r="AG1" s="219" t="s">
        <v>252</v>
      </c>
      <c r="AH1" s="219" t="s">
        <v>253</v>
      </c>
      <c r="AI1" s="219" t="s">
        <v>2384</v>
      </c>
      <c r="AJ1" s="219" t="s">
        <v>1741</v>
      </c>
      <c r="AK1" s="219" t="s">
        <v>2382</v>
      </c>
      <c r="AL1" s="219" t="s">
        <v>379</v>
      </c>
      <c r="AM1" s="219" t="s">
        <v>2390</v>
      </c>
      <c r="AN1" s="219" t="s">
        <v>2391</v>
      </c>
      <c r="AO1" s="219" t="s">
        <v>374</v>
      </c>
      <c r="AP1" s="219" t="s">
        <v>2394</v>
      </c>
      <c r="AQ1" s="219" t="s">
        <v>2375</v>
      </c>
      <c r="AR1" s="219" t="s">
        <v>2376</v>
      </c>
      <c r="AS1" s="219" t="s">
        <v>2378</v>
      </c>
      <c r="AT1" s="219" t="s">
        <v>2396</v>
      </c>
      <c r="AU1" s="219" t="s">
        <v>2397</v>
      </c>
      <c r="AV1" s="219" t="s">
        <v>2386</v>
      </c>
      <c r="AW1" s="219" t="s">
        <v>2387</v>
      </c>
      <c r="AX1" s="219" t="s">
        <v>2388</v>
      </c>
      <c r="AY1" s="219" t="s">
        <v>2395</v>
      </c>
      <c r="AZ1" s="219" t="s">
        <v>2373</v>
      </c>
      <c r="BA1" s="219" t="s">
        <v>2393</v>
      </c>
      <c r="BC1" s="219" t="s">
        <v>2406</v>
      </c>
    </row>
    <row r="2" spans="1:56" x14ac:dyDescent="0.2">
      <c r="A2" t="s">
        <v>59</v>
      </c>
      <c r="B2">
        <f>COUNTIFS('Raw data'!$R:$R,$B1,'Raw data'!$E:$E,$A2)</f>
        <v>4</v>
      </c>
      <c r="C2">
        <f>COUNTIFS('Raw data'!$R:$R,C1,'Raw data'!$E:$E,$A2)</f>
        <v>0</v>
      </c>
      <c r="D2">
        <f>COUNTIFS('Raw data'!$R:$R,D1,'Raw data'!$E:$E,$A2)</f>
        <v>0</v>
      </c>
      <c r="E2">
        <f>COUNTIFS('Raw data'!$R:$R,E1,'Raw data'!$E:$E,$A2)</f>
        <v>0</v>
      </c>
      <c r="F2">
        <f>COUNTIFS('Raw data'!$R:$R,F1,'Raw data'!$E:$E,$A2)</f>
        <v>0</v>
      </c>
      <c r="G2">
        <f>COUNTIFS('Raw data'!$R:$R,G1,'Raw data'!$E:$E,$A2)</f>
        <v>0</v>
      </c>
      <c r="H2">
        <f>COUNTIFS('Raw data'!$R:$R,H1,'Raw data'!$E:$E,$A2)</f>
        <v>0</v>
      </c>
      <c r="I2">
        <f>COUNTIFS('Raw data'!$R:$R,I1,'Raw data'!$E:$E,$A2)</f>
        <v>0</v>
      </c>
      <c r="J2">
        <f>COUNTIFS('Raw data'!$R:$R,J1,'Raw data'!$E:$E,$A2)</f>
        <v>0</v>
      </c>
      <c r="K2">
        <f>COUNTIFS('Raw data'!$R:$R,K1,'Raw data'!$E:$E,$A2)</f>
        <v>0</v>
      </c>
      <c r="L2">
        <f>COUNTIFS('Raw data'!$R:$R,L1,'Raw data'!$E:$E,$A2)</f>
        <v>0</v>
      </c>
      <c r="M2">
        <f>COUNTIFS('Raw data'!$R:$R,M1,'Raw data'!$E:$E,$A2)</f>
        <v>0</v>
      </c>
      <c r="N2">
        <f>COUNTIFS('Raw data'!$R:$R,N1,'Raw data'!$E:$E,$A2)</f>
        <v>2</v>
      </c>
      <c r="O2">
        <f>COUNTIFS('Raw data'!$R:$R,O1,'Raw data'!$E:$E,$A2)</f>
        <v>0</v>
      </c>
      <c r="P2">
        <f>COUNTIFS('Raw data'!$R:$R,P1,'Raw data'!$E:$E,$A2)</f>
        <v>5</v>
      </c>
      <c r="Q2">
        <f>COUNTIFS('Raw data'!$R:$R,Q1,'Raw data'!$E:$E,$A2)</f>
        <v>0</v>
      </c>
      <c r="R2">
        <f>COUNTIFS('Raw data'!$R:$R,R1,'Raw data'!$E:$E,$A2)</f>
        <v>0</v>
      </c>
      <c r="S2">
        <f>COUNTIFS('Raw data'!$R:$R,S1,'Raw data'!$E:$E,$A2)</f>
        <v>0</v>
      </c>
      <c r="T2">
        <f>COUNTIFS('Raw data'!$R:$R,T1,'Raw data'!$E:$E,$A2)</f>
        <v>0</v>
      </c>
      <c r="U2">
        <f>COUNTIFS('Raw data'!$R:$R,U1,'Raw data'!$E:$E,$A2)</f>
        <v>0</v>
      </c>
      <c r="V2">
        <f>COUNTIFS('Raw data'!$R:$R,V1,'Raw data'!$E:$E,$A2)</f>
        <v>0</v>
      </c>
      <c r="W2">
        <f>COUNTIFS('Raw data'!$R:$R,W1,'Raw data'!$E:$E,$A2)</f>
        <v>1</v>
      </c>
      <c r="X2">
        <f>COUNTIFS('Raw data'!$R:$R,X1,'Raw data'!$E:$E,$A2)</f>
        <v>2</v>
      </c>
      <c r="Y2">
        <f>COUNTIFS('Raw data'!$R:$R,Y1,'Raw data'!$E:$E,$A2)</f>
        <v>0</v>
      </c>
      <c r="Z2">
        <f>COUNTIFS('Raw data'!$R:$R,Z1,'Raw data'!$E:$E,$A2)</f>
        <v>0</v>
      </c>
      <c r="AA2">
        <f>COUNTIFS('Raw data'!$R:$R,AA1,'Raw data'!$E:$E,$A2)</f>
        <v>0</v>
      </c>
      <c r="AB2">
        <f>COUNTIFS('Raw data'!$R:$R,AB1,'Raw data'!$E:$E,$A2)</f>
        <v>0</v>
      </c>
      <c r="AC2">
        <f>COUNTIFS('Raw data'!$R:$R,AC1,'Raw data'!$E:$E,$A2)</f>
        <v>0</v>
      </c>
      <c r="AD2">
        <f>COUNTIFS('Raw data'!$R:$R,AD1,'Raw data'!$E:$E,$A2)</f>
        <v>1</v>
      </c>
      <c r="AE2">
        <f>COUNTIFS('Raw data'!$R:$R,AE1,'Raw data'!$E:$E,$A2)</f>
        <v>0</v>
      </c>
      <c r="AF2">
        <f>COUNTIFS('Raw data'!$R:$R,AF1,'Raw data'!$E:$E,$A2)</f>
        <v>0</v>
      </c>
      <c r="AG2">
        <f>COUNTIFS('Raw data'!$R:$R,AG1,'Raw data'!$E:$E,$A2)</f>
        <v>0</v>
      </c>
      <c r="AH2">
        <f>COUNTIFS('Raw data'!$R:$R,AH1,'Raw data'!$E:$E,$A2)</f>
        <v>0</v>
      </c>
      <c r="AI2">
        <f>COUNTIFS('Raw data'!$R:$R,AI1,'Raw data'!$E:$E,$A2)</f>
        <v>0</v>
      </c>
      <c r="AJ2">
        <f>COUNTIFS('Raw data'!$R:$R,AJ1,'Raw data'!$E:$E,$A2)</f>
        <v>0</v>
      </c>
      <c r="AK2">
        <f>COUNTIFS('Raw data'!$R:$R,AK1,'Raw data'!$E:$E,$A2)</f>
        <v>0</v>
      </c>
      <c r="AL2">
        <f>COUNTIFS('Raw data'!$R:$R,AL1,'Raw data'!$E:$E,$A2)</f>
        <v>2</v>
      </c>
      <c r="AM2">
        <f>COUNTIFS('Raw data'!$R:$R,AM1,'Raw data'!$E:$E,$A2)</f>
        <v>0</v>
      </c>
      <c r="AN2">
        <f>COUNTIFS('Raw data'!$R:$R,AN1,'Raw data'!$E:$E,$A2)</f>
        <v>0</v>
      </c>
      <c r="AO2">
        <f>COUNTIFS('Raw data'!$R:$R,AO1,'Raw data'!$E:$E,$A2)</f>
        <v>1</v>
      </c>
      <c r="AP2">
        <f>COUNTIFS('Raw data'!$R:$R,AP1,'Raw data'!$E:$E,$A2)</f>
        <v>0</v>
      </c>
      <c r="AQ2">
        <f>COUNTIFS('Raw data'!$R:$R,AQ1,'Raw data'!$E:$E,$A2)</f>
        <v>2</v>
      </c>
      <c r="AR2">
        <f>COUNTIFS('Raw data'!$R:$R,AR1,'Raw data'!$E:$E,$A2)</f>
        <v>1</v>
      </c>
      <c r="AS2">
        <f>COUNTIFS('Raw data'!$R:$R,AS1,'Raw data'!$E:$E,$A2)</f>
        <v>1</v>
      </c>
      <c r="AT2">
        <f>COUNTIFS('Raw data'!$R:$R,AT1,'Raw data'!$E:$E,$A2)</f>
        <v>0</v>
      </c>
      <c r="AU2">
        <f>COUNTIFS('Raw data'!$R:$R,AU1,'Raw data'!$E:$E,$A2)</f>
        <v>0</v>
      </c>
      <c r="AV2">
        <f>COUNTIFS('Raw data'!$R:$R,AV1,'Raw data'!$E:$E,$A2)</f>
        <v>0</v>
      </c>
      <c r="AW2">
        <f>COUNTIFS('Raw data'!$R:$R,AW1,'Raw data'!$E:$E,$A2)</f>
        <v>0</v>
      </c>
      <c r="AX2">
        <f>COUNTIFS('Raw data'!$R:$R,AX1,'Raw data'!$E:$E,$A2)</f>
        <v>0</v>
      </c>
      <c r="AY2">
        <f>COUNTIFS('Raw data'!$R:$R,AY1,'Raw data'!$E:$E,$A2)</f>
        <v>0</v>
      </c>
      <c r="AZ2">
        <f>COUNTIFS('Raw data'!$R:$R,AZ1,'Raw data'!$E:$E,$A2)</f>
        <v>0</v>
      </c>
      <c r="BA2">
        <f>COUNTIFS('Raw data'!$R:$R,BA1,'Raw data'!$E:$E,$A2)</f>
        <v>0</v>
      </c>
      <c r="BC2">
        <f>SUM(B2:BA2)</f>
        <v>22</v>
      </c>
      <c r="BD2">
        <v>5</v>
      </c>
    </row>
    <row r="3" spans="1:56" x14ac:dyDescent="0.2">
      <c r="A3" t="s">
        <v>1646</v>
      </c>
      <c r="B3">
        <f>COUNTIFS('Raw data'!$R:$R,B1,'Raw data'!$E:$E,$A3)</f>
        <v>0</v>
      </c>
      <c r="C3">
        <f>COUNTIFS('Raw data'!$R:$R,C1,'Raw data'!$E:$E,$A3)</f>
        <v>0</v>
      </c>
      <c r="D3">
        <f>COUNTIFS('Raw data'!$R:$R,D1,'Raw data'!$E:$E,$A3)</f>
        <v>0</v>
      </c>
      <c r="E3">
        <f>COUNTIFS('Raw data'!$R:$R,E1,'Raw data'!$E:$E,$A3)</f>
        <v>0</v>
      </c>
      <c r="F3">
        <f>COUNTIFS('Raw data'!$R:$R,F1,'Raw data'!$E:$E,$A3)</f>
        <v>0</v>
      </c>
      <c r="G3">
        <f>COUNTIFS('Raw data'!$R:$R,G1,'Raw data'!$E:$E,$A3)</f>
        <v>0</v>
      </c>
      <c r="H3">
        <f>COUNTIFS('Raw data'!$R:$R,H1,'Raw data'!$E:$E,$A3)</f>
        <v>0</v>
      </c>
      <c r="I3">
        <f>COUNTIFS('Raw data'!$R:$R,I1,'Raw data'!$E:$E,$A3)</f>
        <v>0</v>
      </c>
      <c r="J3">
        <f>COUNTIFS('Raw data'!$R:$R,J1,'Raw data'!$E:$E,$A3)</f>
        <v>0</v>
      </c>
      <c r="K3">
        <f>COUNTIFS('Raw data'!$R:$R,K1,'Raw data'!$E:$E,$A3)</f>
        <v>0</v>
      </c>
      <c r="L3">
        <f>COUNTIFS('Raw data'!$R:$R,L1,'Raw data'!$E:$E,$A3)</f>
        <v>0</v>
      </c>
      <c r="M3">
        <f>COUNTIFS('Raw data'!$R:$R,M1,'Raw data'!$E:$E,$A3)</f>
        <v>1</v>
      </c>
      <c r="N3">
        <f>COUNTIFS('Raw data'!$R:$R,N1,'Raw data'!$E:$E,$A3)</f>
        <v>0</v>
      </c>
      <c r="O3">
        <f>COUNTIFS('Raw data'!$R:$R,O1,'Raw data'!$E:$E,$A3)</f>
        <v>0</v>
      </c>
      <c r="P3">
        <f>COUNTIFS('Raw data'!$R:$R,P1,'Raw data'!$E:$E,$A3)</f>
        <v>1</v>
      </c>
      <c r="Q3">
        <f>COUNTIFS('Raw data'!$R:$R,Q1,'Raw data'!$E:$E,$A3)</f>
        <v>0</v>
      </c>
      <c r="R3">
        <f>COUNTIFS('Raw data'!$R:$R,R1,'Raw data'!$E:$E,$A3)</f>
        <v>0</v>
      </c>
      <c r="S3">
        <f>COUNTIFS('Raw data'!$R:$R,S1,'Raw data'!$E:$E,$A3)</f>
        <v>0</v>
      </c>
      <c r="T3">
        <f>COUNTIFS('Raw data'!$R:$R,T1,'Raw data'!$E:$E,$A3)</f>
        <v>0</v>
      </c>
      <c r="U3">
        <f>COUNTIFS('Raw data'!$R:$R,U1,'Raw data'!$E:$E,$A3)</f>
        <v>0</v>
      </c>
      <c r="V3">
        <f>COUNTIFS('Raw data'!$R:$R,V1,'Raw data'!$E:$E,$A3)</f>
        <v>0</v>
      </c>
      <c r="W3">
        <f>COUNTIFS('Raw data'!$R:$R,W1,'Raw data'!$E:$E,$A3)</f>
        <v>0</v>
      </c>
      <c r="X3">
        <f>COUNTIFS('Raw data'!$R:$R,X1,'Raw data'!$E:$E,$A3)</f>
        <v>0</v>
      </c>
      <c r="Y3">
        <f>COUNTIFS('Raw data'!$R:$R,Y1,'Raw data'!$E:$E,$A3)</f>
        <v>0</v>
      </c>
      <c r="Z3">
        <f>COUNTIFS('Raw data'!$R:$R,Z1,'Raw data'!$E:$E,$A3)</f>
        <v>0</v>
      </c>
      <c r="AA3">
        <f>COUNTIFS('Raw data'!$R:$R,AA1,'Raw data'!$E:$E,$A3)</f>
        <v>0</v>
      </c>
      <c r="AB3">
        <f>COUNTIFS('Raw data'!$R:$R,AB1,'Raw data'!$E:$E,$A3)</f>
        <v>0</v>
      </c>
      <c r="AC3">
        <f>COUNTIFS('Raw data'!$R:$R,AC1,'Raw data'!$E:$E,$A3)</f>
        <v>0</v>
      </c>
      <c r="AD3">
        <f>COUNTIFS('Raw data'!$R:$R,AD1,'Raw data'!$E:$E,$A3)</f>
        <v>0</v>
      </c>
      <c r="AE3">
        <f>COUNTIFS('Raw data'!$R:$R,AE1,'Raw data'!$E:$E,$A3)</f>
        <v>1</v>
      </c>
      <c r="AF3">
        <f>COUNTIFS('Raw data'!$R:$R,AF1,'Raw data'!$E:$E,$A3)</f>
        <v>0</v>
      </c>
      <c r="AG3">
        <f>COUNTIFS('Raw data'!$R:$R,AG1,'Raw data'!$E:$E,$A3)</f>
        <v>0</v>
      </c>
      <c r="AH3">
        <f>COUNTIFS('Raw data'!$R:$R,AH1,'Raw data'!$E:$E,$A3)</f>
        <v>0</v>
      </c>
      <c r="AI3">
        <f>COUNTIFS('Raw data'!$R:$R,AI1,'Raw data'!$E:$E,$A3)</f>
        <v>0</v>
      </c>
      <c r="AJ3">
        <f>COUNTIFS('Raw data'!$R:$R,AJ1,'Raw data'!$E:$E,$A3)</f>
        <v>0</v>
      </c>
      <c r="AK3">
        <f>COUNTIFS('Raw data'!$R:$R,AK1,'Raw data'!$E:$E,$A3)</f>
        <v>0</v>
      </c>
      <c r="AL3">
        <f>COUNTIFS('Raw data'!$R:$R,AL1,'Raw data'!$E:$E,$A3)</f>
        <v>0</v>
      </c>
      <c r="AM3">
        <f>COUNTIFS('Raw data'!$R:$R,AM1,'Raw data'!$E:$E,$A3)</f>
        <v>0</v>
      </c>
      <c r="AN3">
        <f>COUNTIFS('Raw data'!$R:$R,AN1,'Raw data'!$E:$E,$A3)</f>
        <v>0</v>
      </c>
      <c r="AO3">
        <f>COUNTIFS('Raw data'!$R:$R,AO1,'Raw data'!$E:$E,$A3)</f>
        <v>0</v>
      </c>
      <c r="AP3">
        <f>COUNTIFS('Raw data'!$R:$R,AP1,'Raw data'!$E:$E,$A3)</f>
        <v>0</v>
      </c>
      <c r="AQ3">
        <f>COUNTIFS('Raw data'!$R:$R,AQ1,'Raw data'!$E:$E,$A3)</f>
        <v>0</v>
      </c>
      <c r="AR3">
        <f>COUNTIFS('Raw data'!$R:$R,AR1,'Raw data'!$E:$E,$A3)</f>
        <v>0</v>
      </c>
      <c r="AS3">
        <f>COUNTIFS('Raw data'!$R:$R,AS1,'Raw data'!$E:$E,$A3)</f>
        <v>0</v>
      </c>
      <c r="AT3">
        <f>COUNTIFS('Raw data'!$R:$R,AT1,'Raw data'!$E:$E,$A3)</f>
        <v>0</v>
      </c>
      <c r="AU3">
        <f>COUNTIFS('Raw data'!$R:$R,AU1,'Raw data'!$E:$E,$A3)</f>
        <v>0</v>
      </c>
      <c r="AV3">
        <f>COUNTIFS('Raw data'!$R:$R,AV1,'Raw data'!$E:$E,$A3)</f>
        <v>0</v>
      </c>
      <c r="AW3">
        <f>COUNTIFS('Raw data'!$R:$R,AW1,'Raw data'!$E:$E,$A3)</f>
        <v>0</v>
      </c>
      <c r="AX3">
        <f>COUNTIFS('Raw data'!$R:$R,AX1,'Raw data'!$E:$E,$A3)</f>
        <v>0</v>
      </c>
      <c r="AY3">
        <f>COUNTIFS('Raw data'!$R:$R,AY1,'Raw data'!$E:$E,$A3)</f>
        <v>0</v>
      </c>
      <c r="AZ3">
        <f>COUNTIFS('Raw data'!$R:$R,AZ1,'Raw data'!$E:$E,$A3)</f>
        <v>0</v>
      </c>
      <c r="BA3">
        <f>COUNTIFS('Raw data'!$R:$R,BA1,'Raw data'!$E:$E,$A3)</f>
        <v>0</v>
      </c>
      <c r="BC3">
        <f>SUM(B3:BA3)</f>
        <v>3</v>
      </c>
    </row>
    <row r="4" spans="1:56" x14ac:dyDescent="0.2">
      <c r="A4" t="s">
        <v>2007</v>
      </c>
      <c r="B4">
        <f>COUNTIFS('Raw data'!$R:$R,B1,'Raw data'!$E:$E,$A4)</f>
        <v>0</v>
      </c>
      <c r="C4">
        <f>COUNTIFS('Raw data'!$R:$R,C1,'Raw data'!$E:$E,$A4)</f>
        <v>0</v>
      </c>
      <c r="D4">
        <f>COUNTIFS('Raw data'!$R:$R,D1,'Raw data'!$E:$E,$A4)</f>
        <v>0</v>
      </c>
      <c r="E4">
        <f>COUNTIFS('Raw data'!$R:$R,E1,'Raw data'!$E:$E,$A4)</f>
        <v>0</v>
      </c>
      <c r="F4">
        <f>COUNTIFS('Raw data'!$R:$R,F1,'Raw data'!$E:$E,$A4)</f>
        <v>0</v>
      </c>
      <c r="G4">
        <f>COUNTIFS('Raw data'!$R:$R,G1,'Raw data'!$E:$E,$A4)</f>
        <v>0</v>
      </c>
      <c r="H4">
        <f>COUNTIFS('Raw data'!$R:$R,H1,'Raw data'!$E:$E,$A4)</f>
        <v>7</v>
      </c>
      <c r="I4">
        <f>COUNTIFS('Raw data'!$R:$R,I1,'Raw data'!$E:$E,$A4)</f>
        <v>0</v>
      </c>
      <c r="J4">
        <f>COUNTIFS('Raw data'!$R:$R,J1,'Raw data'!$E:$E,$A4)</f>
        <v>0</v>
      </c>
      <c r="K4">
        <f>COUNTIFS('Raw data'!$R:$R,K1,'Raw data'!$E:$E,$A4)</f>
        <v>0</v>
      </c>
      <c r="L4">
        <f>COUNTIFS('Raw data'!$R:$R,L1,'Raw data'!$E:$E,$A4)</f>
        <v>0</v>
      </c>
      <c r="M4">
        <f>COUNTIFS('Raw data'!$R:$R,M1,'Raw data'!$E:$E,$A4)</f>
        <v>0</v>
      </c>
      <c r="N4">
        <f>COUNTIFS('Raw data'!$R:$R,N1,'Raw data'!$E:$E,$A4)</f>
        <v>10</v>
      </c>
      <c r="O4">
        <f>COUNTIFS('Raw data'!$R:$R,O1,'Raw data'!$E:$E,$A4)</f>
        <v>0</v>
      </c>
      <c r="P4">
        <f>COUNTIFS('Raw data'!$R:$R,P1,'Raw data'!$E:$E,$A4)</f>
        <v>0</v>
      </c>
      <c r="Q4">
        <f>COUNTIFS('Raw data'!$R:$R,Q1,'Raw data'!$E:$E,$A4)</f>
        <v>0</v>
      </c>
      <c r="R4">
        <f>COUNTIFS('Raw data'!$R:$R,R1,'Raw data'!$E:$E,$A4)</f>
        <v>0</v>
      </c>
      <c r="S4">
        <f>COUNTIFS('Raw data'!$R:$R,S1,'Raw data'!$E:$E,$A4)</f>
        <v>0</v>
      </c>
      <c r="T4">
        <f>COUNTIFS('Raw data'!$R:$R,T1,'Raw data'!$E:$E,$A4)</f>
        <v>0</v>
      </c>
      <c r="U4">
        <f>COUNTIFS('Raw data'!$R:$R,U1,'Raw data'!$E:$E,$A4)</f>
        <v>0</v>
      </c>
      <c r="V4">
        <f>COUNTIFS('Raw data'!$R:$R,V1,'Raw data'!$E:$E,$A4)</f>
        <v>0</v>
      </c>
      <c r="W4">
        <f>COUNTIFS('Raw data'!$R:$R,W1,'Raw data'!$E:$E,$A4)</f>
        <v>0</v>
      </c>
      <c r="X4">
        <f>COUNTIFS('Raw data'!$R:$R,X1,'Raw data'!$E:$E,$A4)</f>
        <v>0</v>
      </c>
      <c r="Y4">
        <f>COUNTIFS('Raw data'!$R:$R,Y1,'Raw data'!$E:$E,$A4)</f>
        <v>0</v>
      </c>
      <c r="Z4">
        <f>COUNTIFS('Raw data'!$R:$R,Z1,'Raw data'!$E:$E,$A4)</f>
        <v>0</v>
      </c>
      <c r="AA4">
        <f>COUNTIFS('Raw data'!$R:$R,AA1,'Raw data'!$E:$E,$A4)</f>
        <v>0</v>
      </c>
      <c r="AB4">
        <f>COUNTIFS('Raw data'!$R:$R,AB1,'Raw data'!$E:$E,$A4)</f>
        <v>0</v>
      </c>
      <c r="AC4">
        <f>COUNTIFS('Raw data'!$R:$R,AC1,'Raw data'!$E:$E,$A4)</f>
        <v>0</v>
      </c>
      <c r="AD4">
        <f>COUNTIFS('Raw data'!$R:$R,AD1,'Raw data'!$E:$E,$A4)</f>
        <v>0</v>
      </c>
      <c r="AE4">
        <f>COUNTIFS('Raw data'!$R:$R,AE1,'Raw data'!$E:$E,$A4)</f>
        <v>0</v>
      </c>
      <c r="AF4">
        <f>COUNTIFS('Raw data'!$R:$R,AF1,'Raw data'!$E:$E,$A4)</f>
        <v>0</v>
      </c>
      <c r="AG4">
        <f>COUNTIFS('Raw data'!$R:$R,AG1,'Raw data'!$E:$E,$A4)</f>
        <v>0</v>
      </c>
      <c r="AH4">
        <f>COUNTIFS('Raw data'!$R:$R,AH1,'Raw data'!$E:$E,$A4)</f>
        <v>0</v>
      </c>
      <c r="AI4">
        <f>COUNTIFS('Raw data'!$R:$R,AI1,'Raw data'!$E:$E,$A4)</f>
        <v>0</v>
      </c>
      <c r="AJ4">
        <f>COUNTIFS('Raw data'!$R:$R,AJ1,'Raw data'!$E:$E,$A4)</f>
        <v>0</v>
      </c>
      <c r="AK4">
        <f>COUNTIFS('Raw data'!$R:$R,AK1,'Raw data'!$E:$E,$A4)</f>
        <v>0</v>
      </c>
      <c r="AL4">
        <f>COUNTIFS('Raw data'!$R:$R,AL1,'Raw data'!$E:$E,$A4)</f>
        <v>0</v>
      </c>
      <c r="AM4">
        <f>COUNTIFS('Raw data'!$R:$R,AM1,'Raw data'!$E:$E,$A4)</f>
        <v>0</v>
      </c>
      <c r="AN4">
        <f>COUNTIFS('Raw data'!$R:$R,AN1,'Raw data'!$E:$E,$A4)</f>
        <v>0</v>
      </c>
      <c r="AO4">
        <f>COUNTIFS('Raw data'!$R:$R,AO1,'Raw data'!$E:$E,$A4)</f>
        <v>0</v>
      </c>
      <c r="AP4">
        <f>COUNTIFS('Raw data'!$R:$R,AP1,'Raw data'!$E:$E,$A4)</f>
        <v>0</v>
      </c>
      <c r="AQ4">
        <f>COUNTIFS('Raw data'!$R:$R,AQ1,'Raw data'!$E:$E,$A4)</f>
        <v>0</v>
      </c>
      <c r="AR4">
        <f>COUNTIFS('Raw data'!$R:$R,AR1,'Raw data'!$E:$E,$A4)</f>
        <v>0</v>
      </c>
      <c r="AS4">
        <f>COUNTIFS('Raw data'!$R:$R,AS1,'Raw data'!$E:$E,$A4)</f>
        <v>0</v>
      </c>
      <c r="AT4">
        <f>COUNTIFS('Raw data'!$R:$R,AT1,'Raw data'!$E:$E,$A4)</f>
        <v>0</v>
      </c>
      <c r="AU4">
        <f>COUNTIFS('Raw data'!$R:$R,AU1,'Raw data'!$E:$E,$A4)</f>
        <v>0</v>
      </c>
      <c r="AV4">
        <f>COUNTIFS('Raw data'!$R:$R,AV1,'Raw data'!$E:$E,$A4)</f>
        <v>0</v>
      </c>
      <c r="AW4">
        <f>COUNTIFS('Raw data'!$R:$R,AW1,'Raw data'!$E:$E,$A4)</f>
        <v>0</v>
      </c>
      <c r="AX4">
        <f>COUNTIFS('Raw data'!$R:$R,AX1,'Raw data'!$E:$E,$A4)</f>
        <v>0</v>
      </c>
      <c r="AY4">
        <f>COUNTIFS('Raw data'!$R:$R,AY1,'Raw data'!$E:$E,$A4)</f>
        <v>0</v>
      </c>
      <c r="AZ4">
        <f>COUNTIFS('Raw data'!$R:$R,AZ1,'Raw data'!$E:$E,$A4)</f>
        <v>0</v>
      </c>
      <c r="BA4">
        <f>COUNTIFS('Raw data'!$R:$R,BA1,'Raw data'!$E:$E,$A4)</f>
        <v>0</v>
      </c>
      <c r="BC4">
        <f t="shared" ref="BC4:BC47" si="0">SUM(B4:BA4)</f>
        <v>17</v>
      </c>
    </row>
    <row r="5" spans="1:56" x14ac:dyDescent="0.2">
      <c r="A5" t="s">
        <v>105</v>
      </c>
      <c r="B5">
        <f>COUNTIFS('Raw data'!$R:$R,B1,'Raw data'!$E:$E,$A5)</f>
        <v>3</v>
      </c>
      <c r="C5">
        <f>COUNTIFS('Raw data'!$R:$R,C1,'Raw data'!$E:$E,$A5)</f>
        <v>0</v>
      </c>
      <c r="D5">
        <f>COUNTIFS('Raw data'!$R:$R,D1,'Raw data'!$E:$E,$A5)</f>
        <v>1</v>
      </c>
      <c r="E5">
        <f>COUNTIFS('Raw data'!$R:$R,E1,'Raw data'!$E:$E,$A5)</f>
        <v>0</v>
      </c>
      <c r="F5">
        <f>COUNTIFS('Raw data'!$R:$R,F1,'Raw data'!$E:$E,$A5)</f>
        <v>0</v>
      </c>
      <c r="G5">
        <f>COUNTIFS('Raw data'!$R:$R,G1,'Raw data'!$E:$E,$A5)</f>
        <v>0</v>
      </c>
      <c r="H5">
        <f>COUNTIFS('Raw data'!$R:$R,H1,'Raw data'!$E:$E,$A5)</f>
        <v>0</v>
      </c>
      <c r="I5">
        <f>COUNTIFS('Raw data'!$R:$R,I1,'Raw data'!$E:$E,$A5)</f>
        <v>0</v>
      </c>
      <c r="J5">
        <f>COUNTIFS('Raw data'!$R:$R,J1,'Raw data'!$E:$E,$A5)</f>
        <v>0</v>
      </c>
      <c r="K5">
        <f>COUNTIFS('Raw data'!$R:$R,K1,'Raw data'!$E:$E,$A5)</f>
        <v>0</v>
      </c>
      <c r="L5">
        <f>COUNTIFS('Raw data'!$R:$R,L1,'Raw data'!$E:$E,$A5)</f>
        <v>1</v>
      </c>
      <c r="M5">
        <f>COUNTIFS('Raw data'!$R:$R,M1,'Raw data'!$E:$E,$A5)</f>
        <v>2</v>
      </c>
      <c r="N5">
        <f>COUNTIFS('Raw data'!$R:$R,N1,'Raw data'!$E:$E,$A5)</f>
        <v>39</v>
      </c>
      <c r="O5">
        <f>COUNTIFS('Raw data'!$R:$R,O1,'Raw data'!$E:$E,$A5)</f>
        <v>66</v>
      </c>
      <c r="P5">
        <f>COUNTIFS('Raw data'!$R:$R,P1,'Raw data'!$E:$E,$A5)</f>
        <v>77</v>
      </c>
      <c r="Q5">
        <f>COUNTIFS('Raw data'!$R:$R,Q1,'Raw data'!$E:$E,$A5)</f>
        <v>0</v>
      </c>
      <c r="R5">
        <f>COUNTIFS('Raw data'!$R:$R,R1,'Raw data'!$E:$E,$A5)</f>
        <v>0</v>
      </c>
      <c r="S5">
        <f>COUNTIFS('Raw data'!$R:$R,S1,'Raw data'!$E:$E,$A5)</f>
        <v>72</v>
      </c>
      <c r="T5">
        <f>COUNTIFS('Raw data'!$R:$R,T1,'Raw data'!$E:$E,$A5)</f>
        <v>0</v>
      </c>
      <c r="U5">
        <f>COUNTIFS('Raw data'!$R:$R,U1,'Raw data'!$E:$E,$A5)</f>
        <v>0</v>
      </c>
      <c r="V5">
        <f>COUNTIFS('Raw data'!$R:$R,V1,'Raw data'!$E:$E,$A5)</f>
        <v>3</v>
      </c>
      <c r="W5">
        <f>COUNTIFS('Raw data'!$R:$R,W1,'Raw data'!$E:$E,$A5)</f>
        <v>4</v>
      </c>
      <c r="X5">
        <f>COUNTIFS('Raw data'!$R:$R,X1,'Raw data'!$E:$E,$A5)</f>
        <v>0</v>
      </c>
      <c r="Y5">
        <f>COUNTIFS('Raw data'!$R:$R,Y1,'Raw data'!$E:$E,$A5)</f>
        <v>15</v>
      </c>
      <c r="Z5">
        <f>COUNTIFS('Raw data'!$R:$R,Z1,'Raw data'!$E:$E,$A5)</f>
        <v>4</v>
      </c>
      <c r="AA5">
        <f>COUNTIFS('Raw data'!$R:$R,AA1,'Raw data'!$E:$E,$A5)</f>
        <v>11</v>
      </c>
      <c r="AB5">
        <f>COUNTIFS('Raw data'!$R:$R,AB1,'Raw data'!$E:$E,$A5)</f>
        <v>7</v>
      </c>
      <c r="AC5">
        <f>COUNTIFS('Raw data'!$R:$R,AC1,'Raw data'!$E:$E,$A5)</f>
        <v>0</v>
      </c>
      <c r="AD5">
        <f>COUNTIFS('Raw data'!$R:$R,AD1,'Raw data'!$E:$E,$A5)</f>
        <v>4</v>
      </c>
      <c r="AE5">
        <f>COUNTIFS('Raw data'!$R:$R,AE1,'Raw data'!$E:$E,$A5)</f>
        <v>28</v>
      </c>
      <c r="AF5">
        <f>COUNTIFS('Raw data'!$R:$R,AF1,'Raw data'!$E:$E,$A5)</f>
        <v>1</v>
      </c>
      <c r="AG5">
        <f>COUNTIFS('Raw data'!$R:$R,AG1,'Raw data'!$E:$E,$A5)</f>
        <v>0</v>
      </c>
      <c r="AH5">
        <f>COUNTIFS('Raw data'!$R:$R,AH1,'Raw data'!$E:$E,$A5)</f>
        <v>0</v>
      </c>
      <c r="AI5">
        <f>COUNTIFS('Raw data'!$R:$R,AI1,'Raw data'!$E:$E,$A5)</f>
        <v>0</v>
      </c>
      <c r="AJ5">
        <f>COUNTIFS('Raw data'!$R:$R,AJ1,'Raw data'!$E:$E,$A5)</f>
        <v>0</v>
      </c>
      <c r="AK5">
        <f>COUNTIFS('Raw data'!$R:$R,AK1,'Raw data'!$E:$E,$A5)</f>
        <v>0</v>
      </c>
      <c r="AL5">
        <f>COUNTIFS('Raw data'!$R:$R,AL1,'Raw data'!$E:$E,$A5)</f>
        <v>0</v>
      </c>
      <c r="AM5">
        <f>COUNTIFS('Raw data'!$R:$R,AM1,'Raw data'!$E:$E,$A5)</f>
        <v>0</v>
      </c>
      <c r="AN5">
        <f>COUNTIFS('Raw data'!$R:$R,AN1,'Raw data'!$E:$E,$A5)</f>
        <v>0</v>
      </c>
      <c r="AO5">
        <f>COUNTIFS('Raw data'!$R:$R,AO1,'Raw data'!$E:$E,$A5)</f>
        <v>6</v>
      </c>
      <c r="AP5">
        <f>COUNTIFS('Raw data'!$R:$R,AP1,'Raw data'!$E:$E,$A5)</f>
        <v>0</v>
      </c>
      <c r="AQ5">
        <f>COUNTIFS('Raw data'!$R:$R,AQ1,'Raw data'!$E:$E,$A5)</f>
        <v>13</v>
      </c>
      <c r="AR5">
        <f>COUNTIFS('Raw data'!$R:$R,AR1,'Raw data'!$E:$E,$A5)</f>
        <v>15</v>
      </c>
      <c r="AS5">
        <f>COUNTIFS('Raw data'!$R:$R,AS1,'Raw data'!$E:$E,$A5)</f>
        <v>17</v>
      </c>
      <c r="AT5">
        <f>COUNTIFS('Raw data'!$R:$R,AT1,'Raw data'!$E:$E,$A5)</f>
        <v>0</v>
      </c>
      <c r="AU5">
        <f>COUNTIFS('Raw data'!$R:$R,AU1,'Raw data'!$E:$E,$A5)</f>
        <v>1</v>
      </c>
      <c r="AV5">
        <f>COUNTIFS('Raw data'!$R:$R,AV1,'Raw data'!$E:$E,$A5)</f>
        <v>2</v>
      </c>
      <c r="AW5">
        <f>COUNTIFS('Raw data'!$R:$R,AW1,'Raw data'!$E:$E,$A5)</f>
        <v>2</v>
      </c>
      <c r="AX5">
        <f>COUNTIFS('Raw data'!$R:$R,AX1,'Raw data'!$E:$E,$A5)</f>
        <v>0</v>
      </c>
      <c r="AY5">
        <f>COUNTIFS('Raw data'!$R:$R,AY1,'Raw data'!$E:$E,$A5)</f>
        <v>1</v>
      </c>
      <c r="AZ5">
        <f>COUNTIFS('Raw data'!$R:$R,AZ1,'Raw data'!$E:$E,$A5)</f>
        <v>1</v>
      </c>
      <c r="BA5">
        <f>COUNTIFS('Raw data'!$R:$R,BA1,'Raw data'!$E:$E,$A5)</f>
        <v>0</v>
      </c>
      <c r="BC5">
        <f t="shared" si="0"/>
        <v>396</v>
      </c>
    </row>
    <row r="6" spans="1:56" x14ac:dyDescent="0.2">
      <c r="A6" t="s">
        <v>11</v>
      </c>
      <c r="B6">
        <f>COUNTIFS('Raw data'!$R:$R,B1,'Raw data'!$E:$E,$A6)</f>
        <v>2</v>
      </c>
      <c r="C6">
        <f>COUNTIFS('Raw data'!$R:$R,C1,'Raw data'!$E:$E,$A6)</f>
        <v>0</v>
      </c>
      <c r="D6">
        <f>COUNTIFS('Raw data'!$R:$R,D1,'Raw data'!$E:$E,$A6)</f>
        <v>0</v>
      </c>
      <c r="E6">
        <f>COUNTIFS('Raw data'!$R:$R,E1,'Raw data'!$E:$E,$A6)</f>
        <v>1</v>
      </c>
      <c r="F6">
        <f>COUNTIFS('Raw data'!$R:$R,F1,'Raw data'!$E:$E,$A6)</f>
        <v>0</v>
      </c>
      <c r="G6">
        <f>COUNTIFS('Raw data'!$R:$R,G1,'Raw data'!$E:$E,$A6)</f>
        <v>0</v>
      </c>
      <c r="H6">
        <f>COUNTIFS('Raw data'!$R:$R,H1,'Raw data'!$E:$E,$A6)</f>
        <v>0</v>
      </c>
      <c r="I6">
        <f>COUNTIFS('Raw data'!$R:$R,I1,'Raw data'!$E:$E,$A6)</f>
        <v>0</v>
      </c>
      <c r="J6">
        <f>COUNTIFS('Raw data'!$R:$R,J1,'Raw data'!$E:$E,$A6)</f>
        <v>0</v>
      </c>
      <c r="K6">
        <f>COUNTIFS('Raw data'!$R:$R,K1,'Raw data'!$E:$E,$A6)</f>
        <v>1</v>
      </c>
      <c r="L6">
        <f>COUNTIFS('Raw data'!$R:$R,L1,'Raw data'!$E:$E,$A6)</f>
        <v>0</v>
      </c>
      <c r="M6">
        <f>COUNTIFS('Raw data'!$R:$R,M1,'Raw data'!$E:$E,$A6)</f>
        <v>1</v>
      </c>
      <c r="N6">
        <f>COUNTIFS('Raw data'!$R:$R,N1,'Raw data'!$E:$E,$A6)</f>
        <v>8</v>
      </c>
      <c r="O6">
        <f>COUNTIFS('Raw data'!$R:$R,O1,'Raw data'!$E:$E,$A6)</f>
        <v>5</v>
      </c>
      <c r="P6">
        <f>COUNTIFS('Raw data'!$R:$R,P1,'Raw data'!$E:$E,$A6)</f>
        <v>5</v>
      </c>
      <c r="Q6">
        <f>COUNTIFS('Raw data'!$R:$R,Q1,'Raw data'!$E:$E,$A6)</f>
        <v>0</v>
      </c>
      <c r="R6">
        <f>COUNTIFS('Raw data'!$R:$R,R1,'Raw data'!$E:$E,$A6)</f>
        <v>0</v>
      </c>
      <c r="S6">
        <f>COUNTIFS('Raw data'!$R:$R,S1,'Raw data'!$E:$E,$A6)</f>
        <v>1</v>
      </c>
      <c r="T6">
        <f>COUNTIFS('Raw data'!$R:$R,T1,'Raw data'!$E:$E,$A6)</f>
        <v>0</v>
      </c>
      <c r="U6">
        <f>COUNTIFS('Raw data'!$R:$R,U1,'Raw data'!$E:$E,$A6)</f>
        <v>0</v>
      </c>
      <c r="V6">
        <f>COUNTIFS('Raw data'!$R:$R,V1,'Raw data'!$E:$E,$A6)</f>
        <v>0</v>
      </c>
      <c r="W6">
        <f>COUNTIFS('Raw data'!$R:$R,W1,'Raw data'!$E:$E,$A6)</f>
        <v>0</v>
      </c>
      <c r="X6">
        <f>COUNTIFS('Raw data'!$R:$R,X1,'Raw data'!$E:$E,$A6)</f>
        <v>0</v>
      </c>
      <c r="Y6">
        <f>COUNTIFS('Raw data'!$R:$R,Y1,'Raw data'!$E:$E,$A6)</f>
        <v>1</v>
      </c>
      <c r="Z6">
        <f>COUNTIFS('Raw data'!$R:$R,Z1,'Raw data'!$E:$E,$A6)</f>
        <v>4</v>
      </c>
      <c r="AA6">
        <f>COUNTIFS('Raw data'!$R:$R,AA1,'Raw data'!$E:$E,$A6)</f>
        <v>4</v>
      </c>
      <c r="AB6">
        <f>COUNTIFS('Raw data'!$R:$R,AB1,'Raw data'!$E:$E,$A6)</f>
        <v>0</v>
      </c>
      <c r="AC6">
        <f>COUNTIFS('Raw data'!$R:$R,AC1,'Raw data'!$E:$E,$A6)</f>
        <v>0</v>
      </c>
      <c r="AD6">
        <f>COUNTIFS('Raw data'!$R:$R,AD1,'Raw data'!$E:$E,$A6)</f>
        <v>0</v>
      </c>
      <c r="AE6">
        <f>COUNTIFS('Raw data'!$R:$R,AE1,'Raw data'!$E:$E,$A6)</f>
        <v>4</v>
      </c>
      <c r="AF6">
        <f>COUNTIFS('Raw data'!$R:$R,AF1,'Raw data'!$E:$E,$A6)</f>
        <v>0</v>
      </c>
      <c r="AG6">
        <f>COUNTIFS('Raw data'!$R:$R,AG1,'Raw data'!$E:$E,$A6)</f>
        <v>0</v>
      </c>
      <c r="AH6">
        <f>COUNTIFS('Raw data'!$R:$R,AH1,'Raw data'!$E:$E,$A6)</f>
        <v>0</v>
      </c>
      <c r="AI6">
        <f>COUNTIFS('Raw data'!$R:$R,AI1,'Raw data'!$E:$E,$A6)</f>
        <v>0</v>
      </c>
      <c r="AJ6">
        <f>COUNTIFS('Raw data'!$R:$R,AJ1,'Raw data'!$E:$E,$A6)</f>
        <v>0</v>
      </c>
      <c r="AK6">
        <f>COUNTIFS('Raw data'!$R:$R,AK1,'Raw data'!$E:$E,$A6)</f>
        <v>0</v>
      </c>
      <c r="AL6">
        <f>COUNTIFS('Raw data'!$R:$R,AL1,'Raw data'!$E:$E,$A6)</f>
        <v>0</v>
      </c>
      <c r="AM6">
        <f>COUNTIFS('Raw data'!$R:$R,AM1,'Raw data'!$E:$E,$A6)</f>
        <v>0</v>
      </c>
      <c r="AN6">
        <f>COUNTIFS('Raw data'!$R:$R,AN1,'Raw data'!$E:$E,$A6)</f>
        <v>0</v>
      </c>
      <c r="AO6">
        <f>COUNTIFS('Raw data'!$R:$R,AO1,'Raw data'!$E:$E,$A6)</f>
        <v>0</v>
      </c>
      <c r="AP6">
        <f>COUNTIFS('Raw data'!$R:$R,AP1,'Raw data'!$E:$E,$A6)</f>
        <v>0</v>
      </c>
      <c r="AQ6">
        <f>COUNTIFS('Raw data'!$R:$R,AQ1,'Raw data'!$E:$E,$A6)</f>
        <v>5</v>
      </c>
      <c r="AR6">
        <f>COUNTIFS('Raw data'!$R:$R,AR1,'Raw data'!$E:$E,$A6)</f>
        <v>3</v>
      </c>
      <c r="AS6">
        <f>COUNTIFS('Raw data'!$R:$R,AS1,'Raw data'!$E:$E,$A6)</f>
        <v>1</v>
      </c>
      <c r="AT6">
        <f>COUNTIFS('Raw data'!$R:$R,AT1,'Raw data'!$E:$E,$A6)</f>
        <v>0</v>
      </c>
      <c r="AU6">
        <f>COUNTIFS('Raw data'!$R:$R,AU1,'Raw data'!$E:$E,$A6)</f>
        <v>0</v>
      </c>
      <c r="AV6">
        <f>COUNTIFS('Raw data'!$R:$R,AV1,'Raw data'!$E:$E,$A6)</f>
        <v>0</v>
      </c>
      <c r="AW6">
        <f>COUNTIFS('Raw data'!$R:$R,AW1,'Raw data'!$E:$E,$A6)</f>
        <v>0</v>
      </c>
      <c r="AX6">
        <f>COUNTIFS('Raw data'!$R:$R,AX1,'Raw data'!$E:$E,$A6)</f>
        <v>0</v>
      </c>
      <c r="AY6">
        <f>COUNTIFS('Raw data'!$R:$R,AY1,'Raw data'!$E:$E,$A6)</f>
        <v>0</v>
      </c>
      <c r="AZ6">
        <f>COUNTIFS('Raw data'!$R:$R,AZ1,'Raw data'!$E:$E,$A6)</f>
        <v>0</v>
      </c>
      <c r="BA6">
        <f>COUNTIFS('Raw data'!$R:$R,BA1,'Raw data'!$E:$E,$A6)</f>
        <v>0</v>
      </c>
      <c r="BC6">
        <f t="shared" si="0"/>
        <v>46</v>
      </c>
    </row>
    <row r="7" spans="1:56" x14ac:dyDescent="0.2">
      <c r="A7" t="s">
        <v>296</v>
      </c>
      <c r="B7">
        <f>COUNTIFS('Raw data'!$R:$R,B1,'Raw data'!$E:$E,$A7)</f>
        <v>5</v>
      </c>
      <c r="C7">
        <f>COUNTIFS('Raw data'!$R:$R,C1,'Raw data'!$E:$E,$A7)</f>
        <v>0</v>
      </c>
      <c r="D7">
        <f>COUNTIFS('Raw data'!$R:$R,D1,'Raw data'!$E:$E,$A7)</f>
        <v>0</v>
      </c>
      <c r="E7">
        <f>COUNTIFS('Raw data'!$R:$R,E1,'Raw data'!$E:$E,$A7)</f>
        <v>8</v>
      </c>
      <c r="F7">
        <f>COUNTIFS('Raw data'!$R:$R,F1,'Raw data'!$E:$E,$A7)</f>
        <v>0</v>
      </c>
      <c r="G7">
        <f>COUNTIFS('Raw data'!$R:$R,G1,'Raw data'!$E:$E,$A7)</f>
        <v>0</v>
      </c>
      <c r="H7">
        <f>COUNTIFS('Raw data'!$R:$R,H1,'Raw data'!$E:$E,$A7)</f>
        <v>21</v>
      </c>
      <c r="I7">
        <f>COUNTIFS('Raw data'!$R:$R,I1,'Raw data'!$E:$E,$A7)</f>
        <v>0</v>
      </c>
      <c r="J7">
        <f>COUNTIFS('Raw data'!$R:$R,J1,'Raw data'!$E:$E,$A7)</f>
        <v>0</v>
      </c>
      <c r="K7">
        <f>COUNTIFS('Raw data'!$R:$R,K1,'Raw data'!$E:$E,$A7)</f>
        <v>34</v>
      </c>
      <c r="L7">
        <f>COUNTIFS('Raw data'!$R:$R,L1,'Raw data'!$E:$E,$A7)</f>
        <v>0</v>
      </c>
      <c r="M7">
        <f>COUNTIFS('Raw data'!$R:$R,M1,'Raw data'!$E:$E,$A7)</f>
        <v>40</v>
      </c>
      <c r="N7">
        <f>COUNTIFS('Raw data'!$R:$R,N1,'Raw data'!$E:$E,$A7)</f>
        <v>95</v>
      </c>
      <c r="O7">
        <f>COUNTIFS('Raw data'!$R:$R,O1,'Raw data'!$E:$E,$A7)</f>
        <v>4</v>
      </c>
      <c r="P7">
        <f>COUNTIFS('Raw data'!$R:$R,P1,'Raw data'!$E:$E,$A7)</f>
        <v>1</v>
      </c>
      <c r="Q7">
        <f>COUNTIFS('Raw data'!$R:$R,Q1,'Raw data'!$E:$E,$A7)</f>
        <v>0</v>
      </c>
      <c r="R7">
        <f>COUNTIFS('Raw data'!$R:$R,R1,'Raw data'!$E:$E,$A7)</f>
        <v>0</v>
      </c>
      <c r="S7">
        <f>COUNTIFS('Raw data'!$R:$R,S1,'Raw data'!$E:$E,$A7)</f>
        <v>0</v>
      </c>
      <c r="T7">
        <f>COUNTIFS('Raw data'!$R:$R,T1,'Raw data'!$E:$E,$A7)</f>
        <v>2</v>
      </c>
      <c r="U7">
        <f>COUNTIFS('Raw data'!$R:$R,U1,'Raw data'!$E:$E,$A7)</f>
        <v>0</v>
      </c>
      <c r="V7">
        <f>COUNTIFS('Raw data'!$R:$R,V1,'Raw data'!$E:$E,$A7)</f>
        <v>1</v>
      </c>
      <c r="W7">
        <f>COUNTIFS('Raw data'!$R:$R,W1,'Raw data'!$E:$E,$A7)</f>
        <v>6</v>
      </c>
      <c r="X7">
        <f>COUNTIFS('Raw data'!$R:$R,X1,'Raw data'!$E:$E,$A7)</f>
        <v>4</v>
      </c>
      <c r="Y7">
        <f>COUNTIFS('Raw data'!$R:$R,Y1,'Raw data'!$E:$E,$A7)</f>
        <v>1</v>
      </c>
      <c r="Z7">
        <f>COUNTIFS('Raw data'!$R:$R,Z1,'Raw data'!$E:$E,$A7)</f>
        <v>0</v>
      </c>
      <c r="AA7">
        <f>COUNTIFS('Raw data'!$R:$R,AA1,'Raw data'!$E:$E,$A7)</f>
        <v>0</v>
      </c>
      <c r="AB7">
        <f>COUNTIFS('Raw data'!$R:$R,AB1,'Raw data'!$E:$E,$A7)</f>
        <v>0</v>
      </c>
      <c r="AC7">
        <f>COUNTIFS('Raw data'!$R:$R,AC1,'Raw data'!$E:$E,$A7)</f>
        <v>0</v>
      </c>
      <c r="AD7">
        <f>COUNTIFS('Raw data'!$R:$R,AD1,'Raw data'!$E:$E,$A7)</f>
        <v>6</v>
      </c>
      <c r="AE7">
        <f>COUNTIFS('Raw data'!$R:$R,AE1,'Raw data'!$E:$E,$A7)</f>
        <v>0</v>
      </c>
      <c r="AF7">
        <f>COUNTIFS('Raw data'!$R:$R,AF1,'Raw data'!$E:$E,$A7)</f>
        <v>0</v>
      </c>
      <c r="AG7">
        <f>COUNTIFS('Raw data'!$R:$R,AG1,'Raw data'!$E:$E,$A7)</f>
        <v>0</v>
      </c>
      <c r="AH7">
        <f>COUNTIFS('Raw data'!$R:$R,AH1,'Raw data'!$E:$E,$A7)</f>
        <v>2</v>
      </c>
      <c r="AI7">
        <f>COUNTIFS('Raw data'!$R:$R,AI1,'Raw data'!$E:$E,$A7)</f>
        <v>0</v>
      </c>
      <c r="AJ7">
        <f>COUNTIFS('Raw data'!$R:$R,AJ1,'Raw data'!$E:$E,$A7)</f>
        <v>12</v>
      </c>
      <c r="AK7">
        <f>COUNTIFS('Raw data'!$R:$R,AK1,'Raw data'!$E:$E,$A7)</f>
        <v>1</v>
      </c>
      <c r="AL7">
        <f>COUNTIFS('Raw data'!$R:$R,AL1,'Raw data'!$E:$E,$A7)</f>
        <v>12</v>
      </c>
      <c r="AM7">
        <f>COUNTIFS('Raw data'!$R:$R,AM1,'Raw data'!$E:$E,$A7)</f>
        <v>0</v>
      </c>
      <c r="AN7">
        <f>COUNTIFS('Raw data'!$R:$R,AN1,'Raw data'!$E:$E,$A7)</f>
        <v>0</v>
      </c>
      <c r="AO7">
        <f>COUNTIFS('Raw data'!$R:$R,AO1,'Raw data'!$E:$E,$A7)</f>
        <v>15</v>
      </c>
      <c r="AP7">
        <f>COUNTIFS('Raw data'!$R:$R,AP1,'Raw data'!$E:$E,$A7)</f>
        <v>9</v>
      </c>
      <c r="AQ7">
        <f>COUNTIFS('Raw data'!$R:$R,AQ1,'Raw data'!$E:$E,$A7)</f>
        <v>12</v>
      </c>
      <c r="AR7">
        <f>COUNTIFS('Raw data'!$R:$R,AR1,'Raw data'!$E:$E,$A7)</f>
        <v>4</v>
      </c>
      <c r="AS7">
        <f>COUNTIFS('Raw data'!$R:$R,AS1,'Raw data'!$E:$E,$A7)</f>
        <v>0</v>
      </c>
      <c r="AT7">
        <f>COUNTIFS('Raw data'!$R:$R,AT1,'Raw data'!$E:$E,$A7)</f>
        <v>0</v>
      </c>
      <c r="AU7">
        <f>COUNTIFS('Raw data'!$R:$R,AU1,'Raw data'!$E:$E,$A7)</f>
        <v>0</v>
      </c>
      <c r="AV7">
        <f>COUNTIFS('Raw data'!$R:$R,AV1,'Raw data'!$E:$E,$A7)</f>
        <v>0</v>
      </c>
      <c r="AW7">
        <f>COUNTIFS('Raw data'!$R:$R,AW1,'Raw data'!$E:$E,$A7)</f>
        <v>4</v>
      </c>
      <c r="AX7">
        <f>COUNTIFS('Raw data'!$R:$R,AX1,'Raw data'!$E:$E,$A7)</f>
        <v>26</v>
      </c>
      <c r="AY7">
        <f>COUNTIFS('Raw data'!$R:$R,AY1,'Raw data'!$E:$E,$A7)</f>
        <v>0</v>
      </c>
      <c r="AZ7">
        <f>COUNTIFS('Raw data'!$R:$R,AZ1,'Raw data'!$E:$E,$A7)</f>
        <v>0</v>
      </c>
      <c r="BA7">
        <f>COUNTIFS('Raw data'!$R:$R,BA1,'Raw data'!$E:$E,$A7)</f>
        <v>0</v>
      </c>
      <c r="BC7">
        <f t="shared" si="0"/>
        <v>325</v>
      </c>
    </row>
    <row r="8" spans="1:56" x14ac:dyDescent="0.2">
      <c r="A8" t="s">
        <v>819</v>
      </c>
      <c r="B8">
        <f>COUNTIFS('Raw data'!$R:$R,B1,'Raw data'!$E:$E,$A8)</f>
        <v>0</v>
      </c>
      <c r="C8">
        <f>COUNTIFS('Raw data'!$R:$R,C1,'Raw data'!$E:$E,$A8)</f>
        <v>0</v>
      </c>
      <c r="D8">
        <f>COUNTIFS('Raw data'!$R:$R,D1,'Raw data'!$E:$E,$A8)</f>
        <v>0</v>
      </c>
      <c r="E8">
        <f>COUNTIFS('Raw data'!$R:$R,E1,'Raw data'!$E:$E,$A8)</f>
        <v>1</v>
      </c>
      <c r="F8">
        <f>COUNTIFS('Raw data'!$R:$R,F1,'Raw data'!$E:$E,$A8)</f>
        <v>0</v>
      </c>
      <c r="G8">
        <f>COUNTIFS('Raw data'!$R:$R,G1,'Raw data'!$E:$E,$A8)</f>
        <v>0</v>
      </c>
      <c r="H8">
        <f>COUNTIFS('Raw data'!$R:$R,H1,'Raw data'!$E:$E,$A8)</f>
        <v>0</v>
      </c>
      <c r="I8">
        <f>COUNTIFS('Raw data'!$R:$R,I1,'Raw data'!$E:$E,$A8)</f>
        <v>0</v>
      </c>
      <c r="J8">
        <f>COUNTIFS('Raw data'!$R:$R,J1,'Raw data'!$E:$E,$A8)</f>
        <v>0</v>
      </c>
      <c r="K8">
        <f>COUNTIFS('Raw data'!$R:$R,K1,'Raw data'!$E:$E,$A8)</f>
        <v>0</v>
      </c>
      <c r="L8">
        <f>COUNTIFS('Raw data'!$R:$R,L1,'Raw data'!$E:$E,$A8)</f>
        <v>0</v>
      </c>
      <c r="M8">
        <f>COUNTIFS('Raw data'!$R:$R,M1,'Raw data'!$E:$E,$A8)</f>
        <v>0</v>
      </c>
      <c r="N8">
        <f>COUNTIFS('Raw data'!$R:$R,N1,'Raw data'!$E:$E,$A8)</f>
        <v>1</v>
      </c>
      <c r="O8">
        <f>COUNTIFS('Raw data'!$R:$R,O1,'Raw data'!$E:$E,$A8)</f>
        <v>0</v>
      </c>
      <c r="P8">
        <f>COUNTIFS('Raw data'!$R:$R,P1,'Raw data'!$E:$E,$A8)</f>
        <v>2</v>
      </c>
      <c r="Q8">
        <f>COUNTIFS('Raw data'!$R:$R,Q1,'Raw data'!$E:$E,$A8)</f>
        <v>0</v>
      </c>
      <c r="R8">
        <f>COUNTIFS('Raw data'!$R:$R,R1,'Raw data'!$E:$E,$A8)</f>
        <v>0</v>
      </c>
      <c r="S8">
        <f>COUNTIFS('Raw data'!$R:$R,S1,'Raw data'!$E:$E,$A8)</f>
        <v>0</v>
      </c>
      <c r="T8">
        <f>COUNTIFS('Raw data'!$R:$R,T1,'Raw data'!$E:$E,$A8)</f>
        <v>0</v>
      </c>
      <c r="U8">
        <f>COUNTIFS('Raw data'!$R:$R,U1,'Raw data'!$E:$E,$A8)</f>
        <v>0</v>
      </c>
      <c r="V8">
        <f>COUNTIFS('Raw data'!$R:$R,V1,'Raw data'!$E:$E,$A8)</f>
        <v>0</v>
      </c>
      <c r="W8">
        <f>COUNTIFS('Raw data'!$R:$R,W1,'Raw data'!$E:$E,$A8)</f>
        <v>0</v>
      </c>
      <c r="X8">
        <f>COUNTIFS('Raw data'!$R:$R,X1,'Raw data'!$E:$E,$A8)</f>
        <v>0</v>
      </c>
      <c r="Y8">
        <f>COUNTIFS('Raw data'!$R:$R,Y1,'Raw data'!$E:$E,$A8)</f>
        <v>0</v>
      </c>
      <c r="Z8">
        <f>COUNTIFS('Raw data'!$R:$R,Z1,'Raw data'!$E:$E,$A8)</f>
        <v>0</v>
      </c>
      <c r="AA8">
        <f>COUNTIFS('Raw data'!$R:$R,AA1,'Raw data'!$E:$E,$A8)</f>
        <v>0</v>
      </c>
      <c r="AB8">
        <f>COUNTIFS('Raw data'!$R:$R,AB1,'Raw data'!$E:$E,$A8)</f>
        <v>0</v>
      </c>
      <c r="AC8">
        <f>COUNTIFS('Raw data'!$R:$R,AC1,'Raw data'!$E:$E,$A8)</f>
        <v>2</v>
      </c>
      <c r="AD8">
        <f>COUNTIFS('Raw data'!$R:$R,AD1,'Raw data'!$E:$E,$A8)</f>
        <v>0</v>
      </c>
      <c r="AE8">
        <f>COUNTIFS('Raw data'!$R:$R,AE1,'Raw data'!$E:$E,$A8)</f>
        <v>0</v>
      </c>
      <c r="AF8">
        <f>COUNTIFS('Raw data'!$R:$R,AF1,'Raw data'!$E:$E,$A8)</f>
        <v>0</v>
      </c>
      <c r="AG8">
        <f>COUNTIFS('Raw data'!$R:$R,AG1,'Raw data'!$E:$E,$A8)</f>
        <v>0</v>
      </c>
      <c r="AH8">
        <f>COUNTIFS('Raw data'!$R:$R,AH1,'Raw data'!$E:$E,$A8)</f>
        <v>0</v>
      </c>
      <c r="AI8">
        <f>COUNTIFS('Raw data'!$R:$R,AI1,'Raw data'!$E:$E,$A8)</f>
        <v>0</v>
      </c>
      <c r="AJ8">
        <f>COUNTIFS('Raw data'!$R:$R,AJ1,'Raw data'!$E:$E,$A8)</f>
        <v>0</v>
      </c>
      <c r="AK8">
        <f>COUNTIFS('Raw data'!$R:$R,AK1,'Raw data'!$E:$E,$A8)</f>
        <v>0</v>
      </c>
      <c r="AL8">
        <f>COUNTIFS('Raw data'!$R:$R,AL1,'Raw data'!$E:$E,$A8)</f>
        <v>0</v>
      </c>
      <c r="AM8">
        <f>COUNTIFS('Raw data'!$R:$R,AM1,'Raw data'!$E:$E,$A8)</f>
        <v>0</v>
      </c>
      <c r="AN8">
        <f>COUNTIFS('Raw data'!$R:$R,AN1,'Raw data'!$E:$E,$A8)</f>
        <v>0</v>
      </c>
      <c r="AO8">
        <f>COUNTIFS('Raw data'!$R:$R,AO1,'Raw data'!$E:$E,$A8)</f>
        <v>0</v>
      </c>
      <c r="AP8">
        <f>COUNTIFS('Raw data'!$R:$R,AP1,'Raw data'!$E:$E,$A8)</f>
        <v>0</v>
      </c>
      <c r="AQ8">
        <f>COUNTIFS('Raw data'!$R:$R,AQ1,'Raw data'!$E:$E,$A8)</f>
        <v>0</v>
      </c>
      <c r="AR8">
        <f>COUNTIFS('Raw data'!$R:$R,AR1,'Raw data'!$E:$E,$A8)</f>
        <v>0</v>
      </c>
      <c r="AS8">
        <f>COUNTIFS('Raw data'!$R:$R,AS1,'Raw data'!$E:$E,$A8)</f>
        <v>0</v>
      </c>
      <c r="AT8">
        <f>COUNTIFS('Raw data'!$R:$R,AT1,'Raw data'!$E:$E,$A8)</f>
        <v>0</v>
      </c>
      <c r="AU8">
        <f>COUNTIFS('Raw data'!$R:$R,AU1,'Raw data'!$E:$E,$A8)</f>
        <v>0</v>
      </c>
      <c r="AV8">
        <f>COUNTIFS('Raw data'!$R:$R,AV1,'Raw data'!$E:$E,$A8)</f>
        <v>0</v>
      </c>
      <c r="AW8">
        <f>COUNTIFS('Raw data'!$R:$R,AW1,'Raw data'!$E:$E,$A8)</f>
        <v>0</v>
      </c>
      <c r="AX8">
        <f>COUNTIFS('Raw data'!$R:$R,AX1,'Raw data'!$E:$E,$A8)</f>
        <v>0</v>
      </c>
      <c r="AY8">
        <f>COUNTIFS('Raw data'!$R:$R,AY1,'Raw data'!$E:$E,$A8)</f>
        <v>0</v>
      </c>
      <c r="AZ8">
        <f>COUNTIFS('Raw data'!$R:$R,AZ1,'Raw data'!$E:$E,$A8)</f>
        <v>0</v>
      </c>
      <c r="BA8">
        <f>COUNTIFS('Raw data'!$R:$R,BA1,'Raw data'!$E:$E,$A8)</f>
        <v>0</v>
      </c>
      <c r="BC8">
        <f t="shared" si="0"/>
        <v>6</v>
      </c>
    </row>
    <row r="9" spans="1:56" x14ac:dyDescent="0.2">
      <c r="A9" t="s">
        <v>2233</v>
      </c>
      <c r="B9">
        <f>COUNTIFS('Raw data'!$R:$R,B1,'Raw data'!$E:$E,$A9)</f>
        <v>0</v>
      </c>
      <c r="C9">
        <f>COUNTIFS('Raw data'!$R:$R,C1,'Raw data'!$E:$E,$A9)</f>
        <v>0</v>
      </c>
      <c r="D9">
        <f>COUNTIFS('Raw data'!$R:$R,D1,'Raw data'!$E:$E,$A9)</f>
        <v>0</v>
      </c>
      <c r="E9">
        <f>COUNTIFS('Raw data'!$R:$R,E1,'Raw data'!$E:$E,$A9)</f>
        <v>0</v>
      </c>
      <c r="F9">
        <f>COUNTIFS('Raw data'!$R:$R,F1,'Raw data'!$E:$E,$A9)</f>
        <v>0</v>
      </c>
      <c r="G9">
        <f>COUNTIFS('Raw data'!$R:$R,G1,'Raw data'!$E:$E,$A9)</f>
        <v>0</v>
      </c>
      <c r="H9">
        <f>COUNTIFS('Raw data'!$R:$R,H1,'Raw data'!$E:$E,$A9)</f>
        <v>0</v>
      </c>
      <c r="I9">
        <f>COUNTIFS('Raw data'!$R:$R,I1,'Raw data'!$E:$E,$A9)</f>
        <v>0</v>
      </c>
      <c r="J9">
        <f>COUNTIFS('Raw data'!$R:$R,J1,'Raw data'!$E:$E,$A9)</f>
        <v>0</v>
      </c>
      <c r="K9">
        <f>COUNTIFS('Raw data'!$R:$R,K1,'Raw data'!$E:$E,$A9)</f>
        <v>0</v>
      </c>
      <c r="L9">
        <f>COUNTIFS('Raw data'!$R:$R,L1,'Raw data'!$E:$E,$A9)</f>
        <v>0</v>
      </c>
      <c r="M9">
        <f>COUNTIFS('Raw data'!$R:$R,M1,'Raw data'!$E:$E,$A9)</f>
        <v>0</v>
      </c>
      <c r="N9">
        <f>COUNTIFS('Raw data'!$R:$R,N1,'Raw data'!$E:$E,$A9)</f>
        <v>2</v>
      </c>
      <c r="O9">
        <f>COUNTIFS('Raw data'!$R:$R,O1,'Raw data'!$E:$E,$A9)</f>
        <v>0</v>
      </c>
      <c r="P9">
        <f>COUNTIFS('Raw data'!$R:$R,P1,'Raw data'!$E:$E,$A9)</f>
        <v>0</v>
      </c>
      <c r="Q9">
        <f>COUNTIFS('Raw data'!$R:$R,Q1,'Raw data'!$E:$E,$A9)</f>
        <v>0</v>
      </c>
      <c r="R9">
        <f>COUNTIFS('Raw data'!$R:$R,R1,'Raw data'!$E:$E,$A9)</f>
        <v>0</v>
      </c>
      <c r="S9">
        <f>COUNTIFS('Raw data'!$R:$R,S1,'Raw data'!$E:$E,$A9)</f>
        <v>0</v>
      </c>
      <c r="T9">
        <f>COUNTIFS('Raw data'!$R:$R,T1,'Raw data'!$E:$E,$A9)</f>
        <v>0</v>
      </c>
      <c r="U9">
        <f>COUNTIFS('Raw data'!$R:$R,U1,'Raw data'!$E:$E,$A9)</f>
        <v>0</v>
      </c>
      <c r="V9">
        <f>COUNTIFS('Raw data'!$R:$R,V1,'Raw data'!$E:$E,$A9)</f>
        <v>0</v>
      </c>
      <c r="W9">
        <f>COUNTIFS('Raw data'!$R:$R,W1,'Raw data'!$E:$E,$A9)</f>
        <v>0</v>
      </c>
      <c r="X9">
        <f>COUNTIFS('Raw data'!$R:$R,X1,'Raw data'!$E:$E,$A9)</f>
        <v>0</v>
      </c>
      <c r="Y9">
        <f>COUNTIFS('Raw data'!$R:$R,Y1,'Raw data'!$E:$E,$A9)</f>
        <v>0</v>
      </c>
      <c r="Z9">
        <f>COUNTIFS('Raw data'!$R:$R,Z1,'Raw data'!$E:$E,$A9)</f>
        <v>0</v>
      </c>
      <c r="AA9">
        <f>COUNTIFS('Raw data'!$R:$R,AA1,'Raw data'!$E:$E,$A9)</f>
        <v>0</v>
      </c>
      <c r="AB9">
        <f>COUNTIFS('Raw data'!$R:$R,AB1,'Raw data'!$E:$E,$A9)</f>
        <v>0</v>
      </c>
      <c r="AC9">
        <f>COUNTIFS('Raw data'!$R:$R,AC1,'Raw data'!$E:$E,$A9)</f>
        <v>0</v>
      </c>
      <c r="AD9">
        <f>COUNTIFS('Raw data'!$R:$R,AD1,'Raw data'!$E:$E,$A9)</f>
        <v>0</v>
      </c>
      <c r="AE9">
        <f>COUNTIFS('Raw data'!$R:$R,AE1,'Raw data'!$E:$E,$A9)</f>
        <v>0</v>
      </c>
      <c r="AF9">
        <f>COUNTIFS('Raw data'!$R:$R,AF1,'Raw data'!$E:$E,$A9)</f>
        <v>0</v>
      </c>
      <c r="AG9">
        <f>COUNTIFS('Raw data'!$R:$R,AG1,'Raw data'!$E:$E,$A9)</f>
        <v>0</v>
      </c>
      <c r="AH9">
        <f>COUNTIFS('Raw data'!$R:$R,AH1,'Raw data'!$E:$E,$A9)</f>
        <v>0</v>
      </c>
      <c r="AI9">
        <f>COUNTIFS('Raw data'!$R:$R,AI1,'Raw data'!$E:$E,$A9)</f>
        <v>0</v>
      </c>
      <c r="AJ9">
        <f>COUNTIFS('Raw data'!$R:$R,AJ1,'Raw data'!$E:$E,$A9)</f>
        <v>0</v>
      </c>
      <c r="AK9">
        <f>COUNTIFS('Raw data'!$R:$R,AK1,'Raw data'!$E:$E,$A9)</f>
        <v>0</v>
      </c>
      <c r="AL9">
        <f>COUNTIFS('Raw data'!$R:$R,AL1,'Raw data'!$E:$E,$A9)</f>
        <v>0</v>
      </c>
      <c r="AM9">
        <f>COUNTIFS('Raw data'!$R:$R,AM1,'Raw data'!$E:$E,$A9)</f>
        <v>0</v>
      </c>
      <c r="AN9">
        <f>COUNTIFS('Raw data'!$R:$R,AN1,'Raw data'!$E:$E,$A9)</f>
        <v>0</v>
      </c>
      <c r="AO9">
        <f>COUNTIFS('Raw data'!$R:$R,AO1,'Raw data'!$E:$E,$A9)</f>
        <v>0</v>
      </c>
      <c r="AP9">
        <f>COUNTIFS('Raw data'!$R:$R,AP1,'Raw data'!$E:$E,$A9)</f>
        <v>0</v>
      </c>
      <c r="AQ9">
        <f>COUNTIFS('Raw data'!$R:$R,AQ1,'Raw data'!$E:$E,$A9)</f>
        <v>0</v>
      </c>
      <c r="AR9">
        <f>COUNTIFS('Raw data'!$R:$R,AR1,'Raw data'!$E:$E,$A9)</f>
        <v>0</v>
      </c>
      <c r="AS9">
        <f>COUNTIFS('Raw data'!$R:$R,AS1,'Raw data'!$E:$E,$A9)</f>
        <v>0</v>
      </c>
      <c r="AT9">
        <f>COUNTIFS('Raw data'!$R:$R,AT1,'Raw data'!$E:$E,$A9)</f>
        <v>0</v>
      </c>
      <c r="AU9">
        <f>COUNTIFS('Raw data'!$R:$R,AU1,'Raw data'!$E:$E,$A9)</f>
        <v>0</v>
      </c>
      <c r="AV9">
        <f>COUNTIFS('Raw data'!$R:$R,AV1,'Raw data'!$E:$E,$A9)</f>
        <v>0</v>
      </c>
      <c r="AW9">
        <f>COUNTIFS('Raw data'!$R:$R,AW1,'Raw data'!$E:$E,$A9)</f>
        <v>0</v>
      </c>
      <c r="AX9">
        <f>COUNTIFS('Raw data'!$R:$R,AX1,'Raw data'!$E:$E,$A9)</f>
        <v>0</v>
      </c>
      <c r="AY9">
        <f>COUNTIFS('Raw data'!$R:$R,AY1,'Raw data'!$E:$E,$A9)</f>
        <v>0</v>
      </c>
      <c r="AZ9">
        <f>COUNTIFS('Raw data'!$R:$R,AZ1,'Raw data'!$E:$E,$A9)</f>
        <v>0</v>
      </c>
      <c r="BA9">
        <f>COUNTIFS('Raw data'!$R:$R,BA1,'Raw data'!$E:$E,$A9)</f>
        <v>0</v>
      </c>
      <c r="BC9">
        <f t="shared" si="0"/>
        <v>2</v>
      </c>
    </row>
    <row r="10" spans="1:56" x14ac:dyDescent="0.2">
      <c r="A10" t="s">
        <v>10</v>
      </c>
      <c r="B10">
        <f>COUNTIFS('Raw data'!$R:$R,B1,'Raw data'!$E:$E,$A10)</f>
        <v>1</v>
      </c>
      <c r="C10">
        <f>COUNTIFS('Raw data'!$R:$R,C1,'Raw data'!$E:$E,$A10)</f>
        <v>0</v>
      </c>
      <c r="D10">
        <f>COUNTIFS('Raw data'!$R:$R,D1,'Raw data'!$E:$E,$A10)</f>
        <v>0</v>
      </c>
      <c r="E10">
        <f>COUNTIFS('Raw data'!$R:$R,E1,'Raw data'!$E:$E,$A10)</f>
        <v>0</v>
      </c>
      <c r="F10">
        <f>COUNTIFS('Raw data'!$R:$R,F1,'Raw data'!$E:$E,$A10)</f>
        <v>0</v>
      </c>
      <c r="G10">
        <f>COUNTIFS('Raw data'!$R:$R,G1,'Raw data'!$E:$E,$A10)</f>
        <v>0</v>
      </c>
      <c r="H10">
        <f>COUNTIFS('Raw data'!$R:$R,H1,'Raw data'!$E:$E,$A10)</f>
        <v>0</v>
      </c>
      <c r="I10">
        <f>COUNTIFS('Raw data'!$R:$R,I1,'Raw data'!$E:$E,$A10)</f>
        <v>1</v>
      </c>
      <c r="J10">
        <f>COUNTIFS('Raw data'!$R:$R,J1,'Raw data'!$E:$E,$A10)</f>
        <v>1</v>
      </c>
      <c r="K10">
        <f>COUNTIFS('Raw data'!$R:$R,K1,'Raw data'!$E:$E,$A10)</f>
        <v>0</v>
      </c>
      <c r="L10">
        <f>COUNTIFS('Raw data'!$R:$R,L1,'Raw data'!$E:$E,$A10)</f>
        <v>0</v>
      </c>
      <c r="M10">
        <f>COUNTIFS('Raw data'!$R:$R,M1,'Raw data'!$E:$E,$A10)</f>
        <v>0</v>
      </c>
      <c r="N10">
        <f>COUNTIFS('Raw data'!$R:$R,N1,'Raw data'!$E:$E,$A10)</f>
        <v>19</v>
      </c>
      <c r="O10">
        <f>COUNTIFS('Raw data'!$R:$R,O1,'Raw data'!$E:$E,$A10)</f>
        <v>3</v>
      </c>
      <c r="P10">
        <f>COUNTIFS('Raw data'!$R:$R,P1,'Raw data'!$E:$E,$A10)</f>
        <v>1</v>
      </c>
      <c r="Q10">
        <f>COUNTIFS('Raw data'!$R:$R,Q1,'Raw data'!$E:$E,$A10)</f>
        <v>0</v>
      </c>
      <c r="R10">
        <f>COUNTIFS('Raw data'!$R:$R,R1,'Raw data'!$E:$E,$A10)</f>
        <v>0</v>
      </c>
      <c r="S10">
        <f>COUNTIFS('Raw data'!$R:$R,S1,'Raw data'!$E:$E,$A10)</f>
        <v>3</v>
      </c>
      <c r="T10">
        <f>COUNTIFS('Raw data'!$R:$R,T1,'Raw data'!$E:$E,$A10)</f>
        <v>0</v>
      </c>
      <c r="U10">
        <f>COUNTIFS('Raw data'!$R:$R,U1,'Raw data'!$E:$E,$A10)</f>
        <v>2</v>
      </c>
      <c r="V10">
        <f>COUNTIFS('Raw data'!$R:$R,V1,'Raw data'!$E:$E,$A10)</f>
        <v>2</v>
      </c>
      <c r="W10">
        <f>COUNTIFS('Raw data'!$R:$R,W1,'Raw data'!$E:$E,$A10)</f>
        <v>2</v>
      </c>
      <c r="X10">
        <f>COUNTIFS('Raw data'!$R:$R,X1,'Raw data'!$E:$E,$A10)</f>
        <v>2</v>
      </c>
      <c r="Y10">
        <f>COUNTIFS('Raw data'!$R:$R,Y1,'Raw data'!$E:$E,$A10)</f>
        <v>15</v>
      </c>
      <c r="Z10">
        <f>COUNTIFS('Raw data'!$R:$R,Z1,'Raw data'!$E:$E,$A10)</f>
        <v>15</v>
      </c>
      <c r="AA10">
        <f>COUNTIFS('Raw data'!$R:$R,AA1,'Raw data'!$E:$E,$A10)</f>
        <v>11</v>
      </c>
      <c r="AB10">
        <f>COUNTIFS('Raw data'!$R:$R,AB1,'Raw data'!$E:$E,$A10)</f>
        <v>0</v>
      </c>
      <c r="AC10">
        <f>COUNTIFS('Raw data'!$R:$R,AC1,'Raw data'!$E:$E,$A10)</f>
        <v>0</v>
      </c>
      <c r="AD10">
        <f>COUNTIFS('Raw data'!$R:$R,AD1,'Raw data'!$E:$E,$A10)</f>
        <v>1</v>
      </c>
      <c r="AE10">
        <f>COUNTIFS('Raw data'!$R:$R,AE1,'Raw data'!$E:$E,$A10)</f>
        <v>135</v>
      </c>
      <c r="AF10">
        <f>COUNTIFS('Raw data'!$R:$R,AF1,'Raw data'!$E:$E,$A10)</f>
        <v>28</v>
      </c>
      <c r="AG10">
        <f>COUNTIFS('Raw data'!$R:$R,AG1,'Raw data'!$E:$E,$A10)</f>
        <v>5</v>
      </c>
      <c r="AH10">
        <f>COUNTIFS('Raw data'!$R:$R,AH1,'Raw data'!$E:$E,$A10)</f>
        <v>6</v>
      </c>
      <c r="AI10">
        <f>COUNTIFS('Raw data'!$R:$R,AI1,'Raw data'!$E:$E,$A10)</f>
        <v>0</v>
      </c>
      <c r="AJ10">
        <f>COUNTIFS('Raw data'!$R:$R,AJ1,'Raw data'!$E:$E,$A10)</f>
        <v>0</v>
      </c>
      <c r="AK10">
        <f>COUNTIFS('Raw data'!$R:$R,AK1,'Raw data'!$E:$E,$A10)</f>
        <v>10</v>
      </c>
      <c r="AL10">
        <f>COUNTIFS('Raw data'!$R:$R,AL1,'Raw data'!$E:$E,$A10)</f>
        <v>0</v>
      </c>
      <c r="AM10">
        <f>COUNTIFS('Raw data'!$R:$R,AM1,'Raw data'!$E:$E,$A10)</f>
        <v>0</v>
      </c>
      <c r="AN10">
        <f>COUNTIFS('Raw data'!$R:$R,AN1,'Raw data'!$E:$E,$A10)</f>
        <v>0</v>
      </c>
      <c r="AO10">
        <f>COUNTIFS('Raw data'!$R:$R,AO1,'Raw data'!$E:$E,$A10)</f>
        <v>0</v>
      </c>
      <c r="AP10">
        <f>COUNTIFS('Raw data'!$R:$R,AP1,'Raw data'!$E:$E,$A10)</f>
        <v>0</v>
      </c>
      <c r="AQ10">
        <f>COUNTIFS('Raw data'!$R:$R,AQ1,'Raw data'!$E:$E,$A10)</f>
        <v>12</v>
      </c>
      <c r="AR10">
        <f>COUNTIFS('Raw data'!$R:$R,AR1,'Raw data'!$E:$E,$A10)</f>
        <v>6</v>
      </c>
      <c r="AS10">
        <f>COUNTIFS('Raw data'!$R:$R,AS1,'Raw data'!$E:$E,$A10)</f>
        <v>11</v>
      </c>
      <c r="AT10">
        <f>COUNTIFS('Raw data'!$R:$R,AT1,'Raw data'!$E:$E,$A10)</f>
        <v>0</v>
      </c>
      <c r="AU10">
        <f>COUNTIFS('Raw data'!$R:$R,AU1,'Raw data'!$E:$E,$A10)</f>
        <v>2</v>
      </c>
      <c r="AV10">
        <f>COUNTIFS('Raw data'!$R:$R,AV1,'Raw data'!$E:$E,$A10)</f>
        <v>7</v>
      </c>
      <c r="AW10">
        <f>COUNTIFS('Raw data'!$R:$R,AW1,'Raw data'!$E:$E,$A10)</f>
        <v>7</v>
      </c>
      <c r="AX10">
        <f>COUNTIFS('Raw data'!$R:$R,AX1,'Raw data'!$E:$E,$A10)</f>
        <v>1</v>
      </c>
      <c r="AY10">
        <f>COUNTIFS('Raw data'!$R:$R,AY1,'Raw data'!$E:$E,$A10)</f>
        <v>1</v>
      </c>
      <c r="AZ10">
        <f>COUNTIFS('Raw data'!$R:$R,AZ1,'Raw data'!$E:$E,$A10)</f>
        <v>2</v>
      </c>
      <c r="BA10">
        <f>COUNTIFS('Raw data'!$R:$R,BA1,'Raw data'!$E:$E,$A10)</f>
        <v>0</v>
      </c>
      <c r="BC10">
        <f t="shared" si="0"/>
        <v>312</v>
      </c>
    </row>
    <row r="11" spans="1:56" x14ac:dyDescent="0.2">
      <c r="A11" t="s">
        <v>45</v>
      </c>
      <c r="B11">
        <f>COUNTIFS('Raw data'!$R:$R,B1,'Raw data'!$E:$E,$A11)</f>
        <v>0</v>
      </c>
      <c r="C11">
        <f>COUNTIFS('Raw data'!$R:$R,C1,'Raw data'!$E:$E,$A11)</f>
        <v>0</v>
      </c>
      <c r="D11">
        <f>COUNTIFS('Raw data'!$R:$R,D1,'Raw data'!$E:$E,$A11)</f>
        <v>0</v>
      </c>
      <c r="E11">
        <f>COUNTIFS('Raw data'!$R:$R,E1,'Raw data'!$E:$E,$A11)</f>
        <v>0</v>
      </c>
      <c r="F11">
        <f>COUNTIFS('Raw data'!$R:$R,F1,'Raw data'!$E:$E,$A11)</f>
        <v>0</v>
      </c>
      <c r="G11">
        <f>COUNTIFS('Raw data'!$R:$R,G1,'Raw data'!$E:$E,$A11)</f>
        <v>0</v>
      </c>
      <c r="H11">
        <f>COUNTIFS('Raw data'!$R:$R,H1,'Raw data'!$E:$E,$A11)</f>
        <v>0</v>
      </c>
      <c r="I11">
        <f>COUNTIFS('Raw data'!$R:$R,I1,'Raw data'!$E:$E,$A11)</f>
        <v>0</v>
      </c>
      <c r="J11">
        <f>COUNTIFS('Raw data'!$R:$R,J1,'Raw data'!$E:$E,$A11)</f>
        <v>0</v>
      </c>
      <c r="K11">
        <f>COUNTIFS('Raw data'!$R:$R,K1,'Raw data'!$E:$E,$A11)</f>
        <v>0</v>
      </c>
      <c r="L11">
        <f>COUNTIFS('Raw data'!$R:$R,L1,'Raw data'!$E:$E,$A11)</f>
        <v>0</v>
      </c>
      <c r="M11">
        <f>COUNTIFS('Raw data'!$R:$R,M1,'Raw data'!$E:$E,$A11)</f>
        <v>0</v>
      </c>
      <c r="N11">
        <f>COUNTIFS('Raw data'!$R:$R,N1,'Raw data'!$E:$E,$A11)</f>
        <v>1</v>
      </c>
      <c r="O11">
        <f>COUNTIFS('Raw data'!$R:$R,O1,'Raw data'!$E:$E,$A11)</f>
        <v>0</v>
      </c>
      <c r="P11">
        <f>COUNTIFS('Raw data'!$R:$R,P1,'Raw data'!$E:$E,$A11)</f>
        <v>0</v>
      </c>
      <c r="Q11">
        <f>COUNTIFS('Raw data'!$R:$R,Q1,'Raw data'!$E:$E,$A11)</f>
        <v>0</v>
      </c>
      <c r="R11">
        <f>COUNTIFS('Raw data'!$R:$R,R1,'Raw data'!$E:$E,$A11)</f>
        <v>0</v>
      </c>
      <c r="S11">
        <f>COUNTIFS('Raw data'!$R:$R,S1,'Raw data'!$E:$E,$A11)</f>
        <v>0</v>
      </c>
      <c r="T11">
        <f>COUNTIFS('Raw data'!$R:$R,T1,'Raw data'!$E:$E,$A11)</f>
        <v>0</v>
      </c>
      <c r="U11">
        <f>COUNTIFS('Raw data'!$R:$R,U1,'Raw data'!$E:$E,$A11)</f>
        <v>0</v>
      </c>
      <c r="V11">
        <f>COUNTIFS('Raw data'!$R:$R,V1,'Raw data'!$E:$E,$A11)</f>
        <v>0</v>
      </c>
      <c r="W11">
        <f>COUNTIFS('Raw data'!$R:$R,W1,'Raw data'!$E:$E,$A11)</f>
        <v>0</v>
      </c>
      <c r="X11">
        <f>COUNTIFS('Raw data'!$R:$R,X1,'Raw data'!$E:$E,$A11)</f>
        <v>0</v>
      </c>
      <c r="Y11">
        <f>COUNTIFS('Raw data'!$R:$R,Y1,'Raw data'!$E:$E,$A11)</f>
        <v>0</v>
      </c>
      <c r="Z11">
        <f>COUNTIFS('Raw data'!$R:$R,Z1,'Raw data'!$E:$E,$A11)</f>
        <v>0</v>
      </c>
      <c r="AA11">
        <f>COUNTIFS('Raw data'!$R:$R,AA1,'Raw data'!$E:$E,$A11)</f>
        <v>0</v>
      </c>
      <c r="AB11">
        <f>COUNTIFS('Raw data'!$R:$R,AB1,'Raw data'!$E:$E,$A11)</f>
        <v>0</v>
      </c>
      <c r="AC11">
        <f>COUNTIFS('Raw data'!$R:$R,AC1,'Raw data'!$E:$E,$A11)</f>
        <v>0</v>
      </c>
      <c r="AD11">
        <f>COUNTIFS('Raw data'!$R:$R,AD1,'Raw data'!$E:$E,$A11)</f>
        <v>0</v>
      </c>
      <c r="AE11">
        <f>COUNTIFS('Raw data'!$R:$R,AE1,'Raw data'!$E:$E,$A11)</f>
        <v>0</v>
      </c>
      <c r="AF11">
        <f>COUNTIFS('Raw data'!$R:$R,AF1,'Raw data'!$E:$E,$A11)</f>
        <v>0</v>
      </c>
      <c r="AG11">
        <f>COUNTIFS('Raw data'!$R:$R,AG1,'Raw data'!$E:$E,$A11)</f>
        <v>0</v>
      </c>
      <c r="AH11">
        <f>COUNTIFS('Raw data'!$R:$R,AH1,'Raw data'!$E:$E,$A11)</f>
        <v>0</v>
      </c>
      <c r="AI11">
        <f>COUNTIFS('Raw data'!$R:$R,AI1,'Raw data'!$E:$E,$A11)</f>
        <v>0</v>
      </c>
      <c r="AJ11">
        <f>COUNTIFS('Raw data'!$R:$R,AJ1,'Raw data'!$E:$E,$A11)</f>
        <v>0</v>
      </c>
      <c r="AK11">
        <f>COUNTIFS('Raw data'!$R:$R,AK1,'Raw data'!$E:$E,$A11)</f>
        <v>0</v>
      </c>
      <c r="AL11">
        <f>COUNTIFS('Raw data'!$R:$R,AL1,'Raw data'!$E:$E,$A11)</f>
        <v>0</v>
      </c>
      <c r="AM11">
        <f>COUNTIFS('Raw data'!$R:$R,AM1,'Raw data'!$E:$E,$A11)</f>
        <v>0</v>
      </c>
      <c r="AN11">
        <f>COUNTIFS('Raw data'!$R:$R,AN1,'Raw data'!$E:$E,$A11)</f>
        <v>0</v>
      </c>
      <c r="AO11">
        <f>COUNTIFS('Raw data'!$R:$R,AO1,'Raw data'!$E:$E,$A11)</f>
        <v>0</v>
      </c>
      <c r="AP11">
        <f>COUNTIFS('Raw data'!$R:$R,AP1,'Raw data'!$E:$E,$A11)</f>
        <v>0</v>
      </c>
      <c r="AQ11">
        <f>COUNTIFS('Raw data'!$R:$R,AQ1,'Raw data'!$E:$E,$A11)</f>
        <v>0</v>
      </c>
      <c r="AR11">
        <f>COUNTIFS('Raw data'!$R:$R,AR1,'Raw data'!$E:$E,$A11)</f>
        <v>0</v>
      </c>
      <c r="AS11">
        <f>COUNTIFS('Raw data'!$R:$R,AS1,'Raw data'!$E:$E,$A11)</f>
        <v>0</v>
      </c>
      <c r="AT11">
        <f>COUNTIFS('Raw data'!$R:$R,AT1,'Raw data'!$E:$E,$A11)</f>
        <v>0</v>
      </c>
      <c r="AU11">
        <f>COUNTIFS('Raw data'!$R:$R,AU1,'Raw data'!$E:$E,$A11)</f>
        <v>0</v>
      </c>
      <c r="AV11">
        <f>COUNTIFS('Raw data'!$R:$R,AV1,'Raw data'!$E:$E,$A11)</f>
        <v>0</v>
      </c>
      <c r="AW11">
        <f>COUNTIFS('Raw data'!$R:$R,AW1,'Raw data'!$E:$E,$A11)</f>
        <v>0</v>
      </c>
      <c r="AX11">
        <f>COUNTIFS('Raw data'!$R:$R,AX1,'Raw data'!$E:$E,$A11)</f>
        <v>0</v>
      </c>
      <c r="AY11">
        <f>COUNTIFS('Raw data'!$R:$R,AY1,'Raw data'!$E:$E,$A11)</f>
        <v>0</v>
      </c>
      <c r="AZ11">
        <f>COUNTIFS('Raw data'!$R:$R,AZ1,'Raw data'!$E:$E,$A11)</f>
        <v>0</v>
      </c>
      <c r="BA11">
        <f>COUNTIFS('Raw data'!$R:$R,BA1,'Raw data'!$E:$E,$A11)</f>
        <v>0</v>
      </c>
      <c r="BC11">
        <f t="shared" si="0"/>
        <v>1</v>
      </c>
    </row>
    <row r="12" spans="1:56" x14ac:dyDescent="0.2">
      <c r="A12" t="s">
        <v>2092</v>
      </c>
      <c r="B12">
        <f>COUNTIFS('Raw data'!$R:$R,B1,'Raw data'!$E:$E,$A12)</f>
        <v>0</v>
      </c>
      <c r="C12">
        <f>COUNTIFS('Raw data'!$R:$R,C1,'Raw data'!$E:$E,$A12)</f>
        <v>0</v>
      </c>
      <c r="D12">
        <f>COUNTIFS('Raw data'!$R:$R,D1,'Raw data'!$E:$E,$A12)</f>
        <v>0</v>
      </c>
      <c r="E12">
        <f>COUNTIFS('Raw data'!$R:$R,E1,'Raw data'!$E:$E,$A12)</f>
        <v>0</v>
      </c>
      <c r="F12">
        <f>COUNTIFS('Raw data'!$R:$R,F1,'Raw data'!$E:$E,$A12)</f>
        <v>0</v>
      </c>
      <c r="G12">
        <f>COUNTIFS('Raw data'!$R:$R,G1,'Raw data'!$E:$E,$A12)</f>
        <v>0</v>
      </c>
      <c r="H12">
        <f>COUNTIFS('Raw data'!$R:$R,H1,'Raw data'!$E:$E,$A12)</f>
        <v>0</v>
      </c>
      <c r="I12">
        <f>COUNTIFS('Raw data'!$R:$R,I1,'Raw data'!$E:$E,$A12)</f>
        <v>0</v>
      </c>
      <c r="J12">
        <f>COUNTIFS('Raw data'!$R:$R,J1,'Raw data'!$E:$E,$A12)</f>
        <v>0</v>
      </c>
      <c r="K12">
        <f>COUNTIFS('Raw data'!$R:$R,K1,'Raw data'!$E:$E,$A12)</f>
        <v>0</v>
      </c>
      <c r="L12">
        <f>COUNTIFS('Raw data'!$R:$R,L1,'Raw data'!$E:$E,$A12)</f>
        <v>0</v>
      </c>
      <c r="M12">
        <f>COUNTIFS('Raw data'!$R:$R,M1,'Raw data'!$E:$E,$A12)</f>
        <v>0</v>
      </c>
      <c r="N12">
        <f>COUNTIFS('Raw data'!$R:$R,N1,'Raw data'!$E:$E,$A12)</f>
        <v>1</v>
      </c>
      <c r="O12">
        <f>COUNTIFS('Raw data'!$R:$R,O1,'Raw data'!$E:$E,$A12)</f>
        <v>0</v>
      </c>
      <c r="P12">
        <f>COUNTIFS('Raw data'!$R:$R,P1,'Raw data'!$E:$E,$A12)</f>
        <v>0</v>
      </c>
      <c r="Q12">
        <f>COUNTIFS('Raw data'!$R:$R,Q1,'Raw data'!$E:$E,$A12)</f>
        <v>2</v>
      </c>
      <c r="R12">
        <f>COUNTIFS('Raw data'!$R:$R,R1,'Raw data'!$E:$E,$A12)</f>
        <v>0</v>
      </c>
      <c r="S12">
        <f>COUNTIFS('Raw data'!$R:$R,S1,'Raw data'!$E:$E,$A12)</f>
        <v>0</v>
      </c>
      <c r="T12">
        <f>COUNTIFS('Raw data'!$R:$R,T1,'Raw data'!$E:$E,$A12)</f>
        <v>0</v>
      </c>
      <c r="U12">
        <f>COUNTIFS('Raw data'!$R:$R,U1,'Raw data'!$E:$E,$A12)</f>
        <v>0</v>
      </c>
      <c r="V12">
        <f>COUNTIFS('Raw data'!$R:$R,V1,'Raw data'!$E:$E,$A12)</f>
        <v>0</v>
      </c>
      <c r="W12">
        <f>COUNTIFS('Raw data'!$R:$R,W1,'Raw data'!$E:$E,$A12)</f>
        <v>0</v>
      </c>
      <c r="X12">
        <f>COUNTIFS('Raw data'!$R:$R,X1,'Raw data'!$E:$E,$A12)</f>
        <v>0</v>
      </c>
      <c r="Y12">
        <f>COUNTIFS('Raw data'!$R:$R,Y1,'Raw data'!$E:$E,$A12)</f>
        <v>0</v>
      </c>
      <c r="Z12">
        <f>COUNTIFS('Raw data'!$R:$R,Z1,'Raw data'!$E:$E,$A12)</f>
        <v>0</v>
      </c>
      <c r="AA12">
        <f>COUNTIFS('Raw data'!$R:$R,AA1,'Raw data'!$E:$E,$A12)</f>
        <v>0</v>
      </c>
      <c r="AB12">
        <f>COUNTIFS('Raw data'!$R:$R,AB1,'Raw data'!$E:$E,$A12)</f>
        <v>0</v>
      </c>
      <c r="AC12">
        <f>COUNTIFS('Raw data'!$R:$R,AC1,'Raw data'!$E:$E,$A12)</f>
        <v>0</v>
      </c>
      <c r="AD12">
        <f>COUNTIFS('Raw data'!$R:$R,AD1,'Raw data'!$E:$E,$A12)</f>
        <v>0</v>
      </c>
      <c r="AE12">
        <f>COUNTIFS('Raw data'!$R:$R,AE1,'Raw data'!$E:$E,$A12)</f>
        <v>1</v>
      </c>
      <c r="AF12">
        <f>COUNTIFS('Raw data'!$R:$R,AF1,'Raw data'!$E:$E,$A12)</f>
        <v>0</v>
      </c>
      <c r="AG12">
        <f>COUNTIFS('Raw data'!$R:$R,AG1,'Raw data'!$E:$E,$A12)</f>
        <v>0</v>
      </c>
      <c r="AH12">
        <f>COUNTIFS('Raw data'!$R:$R,AH1,'Raw data'!$E:$E,$A12)</f>
        <v>0</v>
      </c>
      <c r="AI12">
        <f>COUNTIFS('Raw data'!$R:$R,AI1,'Raw data'!$E:$E,$A12)</f>
        <v>0</v>
      </c>
      <c r="AJ12">
        <f>COUNTIFS('Raw data'!$R:$R,AJ1,'Raw data'!$E:$E,$A12)</f>
        <v>0</v>
      </c>
      <c r="AK12">
        <f>COUNTIFS('Raw data'!$R:$R,AK1,'Raw data'!$E:$E,$A12)</f>
        <v>0</v>
      </c>
      <c r="AL12">
        <f>COUNTIFS('Raw data'!$R:$R,AL1,'Raw data'!$E:$E,$A12)</f>
        <v>0</v>
      </c>
      <c r="AM12">
        <f>COUNTIFS('Raw data'!$R:$R,AM1,'Raw data'!$E:$E,$A12)</f>
        <v>0</v>
      </c>
      <c r="AN12">
        <f>COUNTIFS('Raw data'!$R:$R,AN1,'Raw data'!$E:$E,$A12)</f>
        <v>0</v>
      </c>
      <c r="AO12">
        <f>COUNTIFS('Raw data'!$R:$R,AO1,'Raw data'!$E:$E,$A12)</f>
        <v>0</v>
      </c>
      <c r="AP12">
        <f>COUNTIFS('Raw data'!$R:$R,AP1,'Raw data'!$E:$E,$A12)</f>
        <v>0</v>
      </c>
      <c r="AQ12">
        <f>COUNTIFS('Raw data'!$R:$R,AQ1,'Raw data'!$E:$E,$A12)</f>
        <v>0</v>
      </c>
      <c r="AR12">
        <f>COUNTIFS('Raw data'!$R:$R,AR1,'Raw data'!$E:$E,$A12)</f>
        <v>0</v>
      </c>
      <c r="AS12">
        <f>COUNTIFS('Raw data'!$R:$R,AS1,'Raw data'!$E:$E,$A12)</f>
        <v>0</v>
      </c>
      <c r="AT12">
        <f>COUNTIFS('Raw data'!$R:$R,AT1,'Raw data'!$E:$E,$A12)</f>
        <v>0</v>
      </c>
      <c r="AU12">
        <f>COUNTIFS('Raw data'!$R:$R,AU1,'Raw data'!$E:$E,$A12)</f>
        <v>0</v>
      </c>
      <c r="AV12">
        <f>COUNTIFS('Raw data'!$R:$R,AV1,'Raw data'!$E:$E,$A12)</f>
        <v>0</v>
      </c>
      <c r="AW12">
        <f>COUNTIFS('Raw data'!$R:$R,AW1,'Raw data'!$E:$E,$A12)</f>
        <v>0</v>
      </c>
      <c r="AX12">
        <f>COUNTIFS('Raw data'!$R:$R,AX1,'Raw data'!$E:$E,$A12)</f>
        <v>0</v>
      </c>
      <c r="AY12">
        <f>COUNTIFS('Raw data'!$R:$R,AY1,'Raw data'!$E:$E,$A12)</f>
        <v>0</v>
      </c>
      <c r="AZ12">
        <f>COUNTIFS('Raw data'!$R:$R,AZ1,'Raw data'!$E:$E,$A12)</f>
        <v>0</v>
      </c>
      <c r="BA12">
        <f>COUNTIFS('Raw data'!$R:$R,BA1,'Raw data'!$E:$E,$A12)</f>
        <v>0</v>
      </c>
      <c r="BC12">
        <f t="shared" si="0"/>
        <v>4</v>
      </c>
    </row>
    <row r="13" spans="1:56" x14ac:dyDescent="0.2">
      <c r="A13" t="s">
        <v>2186</v>
      </c>
      <c r="B13">
        <f>COUNTIFS('Raw data'!$R:$R,B1,'Raw data'!$E:$E,$A13)</f>
        <v>0</v>
      </c>
      <c r="C13">
        <f>COUNTIFS('Raw data'!$R:$R,C1,'Raw data'!$E:$E,$A13)</f>
        <v>0</v>
      </c>
      <c r="D13">
        <f>COUNTIFS('Raw data'!$R:$R,D1,'Raw data'!$E:$E,$A13)</f>
        <v>0</v>
      </c>
      <c r="E13">
        <f>COUNTIFS('Raw data'!$R:$R,E1,'Raw data'!$E:$E,$A13)</f>
        <v>0</v>
      </c>
      <c r="F13">
        <f>COUNTIFS('Raw data'!$R:$R,F1,'Raw data'!$E:$E,$A13)</f>
        <v>0</v>
      </c>
      <c r="G13">
        <f>COUNTIFS('Raw data'!$R:$R,G1,'Raw data'!$E:$E,$A13)</f>
        <v>0</v>
      </c>
      <c r="H13">
        <f>COUNTIFS('Raw data'!$R:$R,H1,'Raw data'!$E:$E,$A13)</f>
        <v>0</v>
      </c>
      <c r="I13">
        <f>COUNTIFS('Raw data'!$R:$R,I1,'Raw data'!$E:$E,$A13)</f>
        <v>0</v>
      </c>
      <c r="J13">
        <f>COUNTIFS('Raw data'!$R:$R,J1,'Raw data'!$E:$E,$A13)</f>
        <v>0</v>
      </c>
      <c r="K13">
        <f>COUNTIFS('Raw data'!$R:$R,K1,'Raw data'!$E:$E,$A13)</f>
        <v>0</v>
      </c>
      <c r="L13">
        <f>COUNTIFS('Raw data'!$R:$R,L1,'Raw data'!$E:$E,$A13)</f>
        <v>0</v>
      </c>
      <c r="M13">
        <f>COUNTIFS('Raw data'!$R:$R,M1,'Raw data'!$E:$E,$A13)</f>
        <v>0</v>
      </c>
      <c r="N13">
        <f>COUNTIFS('Raw data'!$R:$R,N1,'Raw data'!$E:$E,$A13)</f>
        <v>0</v>
      </c>
      <c r="O13">
        <f>COUNTIFS('Raw data'!$R:$R,O1,'Raw data'!$E:$E,$A13)</f>
        <v>0</v>
      </c>
      <c r="P13">
        <f>COUNTIFS('Raw data'!$R:$R,P1,'Raw data'!$E:$E,$A13)</f>
        <v>1</v>
      </c>
      <c r="Q13">
        <f>COUNTIFS('Raw data'!$R:$R,Q1,'Raw data'!$E:$E,$A13)</f>
        <v>0</v>
      </c>
      <c r="R13">
        <f>COUNTIFS('Raw data'!$R:$R,R1,'Raw data'!$E:$E,$A13)</f>
        <v>0</v>
      </c>
      <c r="S13">
        <f>COUNTIFS('Raw data'!$R:$R,S1,'Raw data'!$E:$E,$A13)</f>
        <v>1</v>
      </c>
      <c r="T13">
        <f>COUNTIFS('Raw data'!$R:$R,T1,'Raw data'!$E:$E,$A13)</f>
        <v>0</v>
      </c>
      <c r="U13">
        <f>COUNTIFS('Raw data'!$R:$R,U1,'Raw data'!$E:$E,$A13)</f>
        <v>0</v>
      </c>
      <c r="V13">
        <f>COUNTIFS('Raw data'!$R:$R,V1,'Raw data'!$E:$E,$A13)</f>
        <v>0</v>
      </c>
      <c r="W13">
        <f>COUNTIFS('Raw data'!$R:$R,W1,'Raw data'!$E:$E,$A13)</f>
        <v>0</v>
      </c>
      <c r="X13">
        <f>COUNTIFS('Raw data'!$R:$R,X1,'Raw data'!$E:$E,$A13)</f>
        <v>0</v>
      </c>
      <c r="Y13">
        <f>COUNTIFS('Raw data'!$R:$R,Y1,'Raw data'!$E:$E,$A13)</f>
        <v>0</v>
      </c>
      <c r="Z13">
        <f>COUNTIFS('Raw data'!$R:$R,Z1,'Raw data'!$E:$E,$A13)</f>
        <v>0</v>
      </c>
      <c r="AA13">
        <f>COUNTIFS('Raw data'!$R:$R,AA1,'Raw data'!$E:$E,$A13)</f>
        <v>0</v>
      </c>
      <c r="AB13">
        <f>COUNTIFS('Raw data'!$R:$R,AB1,'Raw data'!$E:$E,$A13)</f>
        <v>0</v>
      </c>
      <c r="AC13">
        <f>COUNTIFS('Raw data'!$R:$R,AC1,'Raw data'!$E:$E,$A13)</f>
        <v>0</v>
      </c>
      <c r="AD13">
        <f>COUNTIFS('Raw data'!$R:$R,AD1,'Raw data'!$E:$E,$A13)</f>
        <v>0</v>
      </c>
      <c r="AE13">
        <f>COUNTIFS('Raw data'!$R:$R,AE1,'Raw data'!$E:$E,$A13)</f>
        <v>0</v>
      </c>
      <c r="AF13">
        <f>COUNTIFS('Raw data'!$R:$R,AF1,'Raw data'!$E:$E,$A13)</f>
        <v>0</v>
      </c>
      <c r="AG13">
        <f>COUNTIFS('Raw data'!$R:$R,AG1,'Raw data'!$E:$E,$A13)</f>
        <v>0</v>
      </c>
      <c r="AH13">
        <f>COUNTIFS('Raw data'!$R:$R,AH1,'Raw data'!$E:$E,$A13)</f>
        <v>0</v>
      </c>
      <c r="AI13">
        <f>COUNTIFS('Raw data'!$R:$R,AI1,'Raw data'!$E:$E,$A13)</f>
        <v>0</v>
      </c>
      <c r="AJ13">
        <f>COUNTIFS('Raw data'!$R:$R,AJ1,'Raw data'!$E:$E,$A13)</f>
        <v>0</v>
      </c>
      <c r="AK13">
        <f>COUNTIFS('Raw data'!$R:$R,AK1,'Raw data'!$E:$E,$A13)</f>
        <v>0</v>
      </c>
      <c r="AL13">
        <f>COUNTIFS('Raw data'!$R:$R,AL1,'Raw data'!$E:$E,$A13)</f>
        <v>0</v>
      </c>
      <c r="AM13">
        <f>COUNTIFS('Raw data'!$R:$R,AM1,'Raw data'!$E:$E,$A13)</f>
        <v>0</v>
      </c>
      <c r="AN13">
        <f>COUNTIFS('Raw data'!$R:$R,AN1,'Raw data'!$E:$E,$A13)</f>
        <v>0</v>
      </c>
      <c r="AO13">
        <f>COUNTIFS('Raw data'!$R:$R,AO1,'Raw data'!$E:$E,$A13)</f>
        <v>0</v>
      </c>
      <c r="AP13">
        <f>COUNTIFS('Raw data'!$R:$R,AP1,'Raw data'!$E:$E,$A13)</f>
        <v>0</v>
      </c>
      <c r="AQ13">
        <f>COUNTIFS('Raw data'!$R:$R,AQ1,'Raw data'!$E:$E,$A13)</f>
        <v>0</v>
      </c>
      <c r="AR13">
        <f>COUNTIFS('Raw data'!$R:$R,AR1,'Raw data'!$E:$E,$A13)</f>
        <v>0</v>
      </c>
      <c r="AS13">
        <f>COUNTIFS('Raw data'!$R:$R,AS1,'Raw data'!$E:$E,$A13)</f>
        <v>0</v>
      </c>
      <c r="AT13">
        <f>COUNTIFS('Raw data'!$R:$R,AT1,'Raw data'!$E:$E,$A13)</f>
        <v>0</v>
      </c>
      <c r="AU13">
        <f>COUNTIFS('Raw data'!$R:$R,AU1,'Raw data'!$E:$E,$A13)</f>
        <v>0</v>
      </c>
      <c r="AV13">
        <f>COUNTIFS('Raw data'!$R:$R,AV1,'Raw data'!$E:$E,$A13)</f>
        <v>0</v>
      </c>
      <c r="AW13">
        <f>COUNTIFS('Raw data'!$R:$R,AW1,'Raw data'!$E:$E,$A13)</f>
        <v>0</v>
      </c>
      <c r="AX13">
        <f>COUNTIFS('Raw data'!$R:$R,AX1,'Raw data'!$E:$E,$A13)</f>
        <v>0</v>
      </c>
      <c r="AY13">
        <f>COUNTIFS('Raw data'!$R:$R,AY1,'Raw data'!$E:$E,$A13)</f>
        <v>0</v>
      </c>
      <c r="AZ13">
        <f>COUNTIFS('Raw data'!$R:$R,AZ1,'Raw data'!$E:$E,$A13)</f>
        <v>0</v>
      </c>
      <c r="BA13">
        <f>COUNTIFS('Raw data'!$R:$R,BA1,'Raw data'!$E:$E,$A13)</f>
        <v>0</v>
      </c>
      <c r="BC13">
        <f t="shared" si="0"/>
        <v>2</v>
      </c>
    </row>
    <row r="14" spans="1:56" x14ac:dyDescent="0.2">
      <c r="A14" t="s">
        <v>2061</v>
      </c>
      <c r="B14">
        <f>COUNTIFS('Raw data'!$R:$R,B1,'Raw data'!$E:$E,$A14)</f>
        <v>0</v>
      </c>
      <c r="C14">
        <f>COUNTIFS('Raw data'!$R:$R,C1,'Raw data'!$E:$E,$A14)</f>
        <v>0</v>
      </c>
      <c r="D14">
        <f>COUNTIFS('Raw data'!$R:$R,D1,'Raw data'!$E:$E,$A14)</f>
        <v>0</v>
      </c>
      <c r="E14">
        <f>COUNTIFS('Raw data'!$R:$R,E1,'Raw data'!$E:$E,$A14)</f>
        <v>0</v>
      </c>
      <c r="F14">
        <f>COUNTIFS('Raw data'!$R:$R,F1,'Raw data'!$E:$E,$A14)</f>
        <v>0</v>
      </c>
      <c r="G14">
        <f>COUNTIFS('Raw data'!$R:$R,G1,'Raw data'!$E:$E,$A14)</f>
        <v>0</v>
      </c>
      <c r="H14">
        <f>COUNTIFS('Raw data'!$R:$R,H1,'Raw data'!$E:$E,$A14)</f>
        <v>0</v>
      </c>
      <c r="I14">
        <f>COUNTIFS('Raw data'!$R:$R,I1,'Raw data'!$E:$E,$A14)</f>
        <v>0</v>
      </c>
      <c r="J14">
        <f>COUNTIFS('Raw data'!$R:$R,J1,'Raw data'!$E:$E,$A14)</f>
        <v>0</v>
      </c>
      <c r="K14">
        <f>COUNTIFS('Raw data'!$R:$R,K1,'Raw data'!$E:$E,$A14)</f>
        <v>0</v>
      </c>
      <c r="L14">
        <f>COUNTIFS('Raw data'!$R:$R,L1,'Raw data'!$E:$E,$A14)</f>
        <v>0</v>
      </c>
      <c r="M14">
        <f>COUNTIFS('Raw data'!$R:$R,M1,'Raw data'!$E:$E,$A14)</f>
        <v>1</v>
      </c>
      <c r="N14">
        <f>COUNTIFS('Raw data'!$R:$R,N1,'Raw data'!$E:$E,$A14)</f>
        <v>0</v>
      </c>
      <c r="O14">
        <f>COUNTIFS('Raw data'!$R:$R,O1,'Raw data'!$E:$E,$A14)</f>
        <v>0</v>
      </c>
      <c r="P14">
        <f>COUNTIFS('Raw data'!$R:$R,P1,'Raw data'!$E:$E,$A14)</f>
        <v>0</v>
      </c>
      <c r="Q14">
        <f>COUNTIFS('Raw data'!$R:$R,Q1,'Raw data'!$E:$E,$A14)</f>
        <v>0</v>
      </c>
      <c r="R14">
        <f>COUNTIFS('Raw data'!$R:$R,R1,'Raw data'!$E:$E,$A14)</f>
        <v>0</v>
      </c>
      <c r="S14">
        <f>COUNTIFS('Raw data'!$R:$R,S1,'Raw data'!$E:$E,$A14)</f>
        <v>0</v>
      </c>
      <c r="T14">
        <f>COUNTIFS('Raw data'!$R:$R,T1,'Raw data'!$E:$E,$A14)</f>
        <v>0</v>
      </c>
      <c r="U14">
        <f>COUNTIFS('Raw data'!$R:$R,U1,'Raw data'!$E:$E,$A14)</f>
        <v>0</v>
      </c>
      <c r="V14">
        <f>COUNTIFS('Raw data'!$R:$R,V1,'Raw data'!$E:$E,$A14)</f>
        <v>0</v>
      </c>
      <c r="W14">
        <f>COUNTIFS('Raw data'!$R:$R,W1,'Raw data'!$E:$E,$A14)</f>
        <v>0</v>
      </c>
      <c r="X14">
        <f>COUNTIFS('Raw data'!$R:$R,X1,'Raw data'!$E:$E,$A14)</f>
        <v>0</v>
      </c>
      <c r="Y14">
        <f>COUNTIFS('Raw data'!$R:$R,Y1,'Raw data'!$E:$E,$A14)</f>
        <v>0</v>
      </c>
      <c r="Z14">
        <f>COUNTIFS('Raw data'!$R:$R,Z1,'Raw data'!$E:$E,$A14)</f>
        <v>0</v>
      </c>
      <c r="AA14">
        <f>COUNTIFS('Raw data'!$R:$R,AA1,'Raw data'!$E:$E,$A14)</f>
        <v>0</v>
      </c>
      <c r="AB14">
        <f>COUNTIFS('Raw data'!$R:$R,AB1,'Raw data'!$E:$E,$A14)</f>
        <v>0</v>
      </c>
      <c r="AC14">
        <f>COUNTIFS('Raw data'!$R:$R,AC1,'Raw data'!$E:$E,$A14)</f>
        <v>0</v>
      </c>
      <c r="AD14">
        <f>COUNTIFS('Raw data'!$R:$R,AD1,'Raw data'!$E:$E,$A14)</f>
        <v>0</v>
      </c>
      <c r="AE14">
        <f>COUNTIFS('Raw data'!$R:$R,AE1,'Raw data'!$E:$E,$A14)</f>
        <v>0</v>
      </c>
      <c r="AF14">
        <f>COUNTIFS('Raw data'!$R:$R,AF1,'Raw data'!$E:$E,$A14)</f>
        <v>0</v>
      </c>
      <c r="AG14">
        <f>COUNTIFS('Raw data'!$R:$R,AG1,'Raw data'!$E:$E,$A14)</f>
        <v>0</v>
      </c>
      <c r="AH14">
        <f>COUNTIFS('Raw data'!$R:$R,AH1,'Raw data'!$E:$E,$A14)</f>
        <v>0</v>
      </c>
      <c r="AI14">
        <f>COUNTIFS('Raw data'!$R:$R,AI1,'Raw data'!$E:$E,$A14)</f>
        <v>0</v>
      </c>
      <c r="AJ14">
        <f>COUNTIFS('Raw data'!$R:$R,AJ1,'Raw data'!$E:$E,$A14)</f>
        <v>0</v>
      </c>
      <c r="AK14">
        <f>COUNTIFS('Raw data'!$R:$R,AK1,'Raw data'!$E:$E,$A14)</f>
        <v>0</v>
      </c>
      <c r="AL14">
        <f>COUNTIFS('Raw data'!$R:$R,AL1,'Raw data'!$E:$E,$A14)</f>
        <v>0</v>
      </c>
      <c r="AM14">
        <f>COUNTIFS('Raw data'!$R:$R,AM1,'Raw data'!$E:$E,$A14)</f>
        <v>0</v>
      </c>
      <c r="AN14">
        <f>COUNTIFS('Raw data'!$R:$R,AN1,'Raw data'!$E:$E,$A14)</f>
        <v>0</v>
      </c>
      <c r="AO14">
        <f>COUNTIFS('Raw data'!$R:$R,AO1,'Raw data'!$E:$E,$A14)</f>
        <v>0</v>
      </c>
      <c r="AP14">
        <f>COUNTIFS('Raw data'!$R:$R,AP1,'Raw data'!$E:$E,$A14)</f>
        <v>0</v>
      </c>
      <c r="AQ14">
        <f>COUNTIFS('Raw data'!$R:$R,AQ1,'Raw data'!$E:$E,$A14)</f>
        <v>0</v>
      </c>
      <c r="AR14">
        <f>COUNTIFS('Raw data'!$R:$R,AR1,'Raw data'!$E:$E,$A14)</f>
        <v>0</v>
      </c>
      <c r="AS14">
        <f>COUNTIFS('Raw data'!$R:$R,AS1,'Raw data'!$E:$E,$A14)</f>
        <v>0</v>
      </c>
      <c r="AT14">
        <f>COUNTIFS('Raw data'!$R:$R,AT1,'Raw data'!$E:$E,$A14)</f>
        <v>0</v>
      </c>
      <c r="AU14">
        <f>COUNTIFS('Raw data'!$R:$R,AU1,'Raw data'!$E:$E,$A14)</f>
        <v>0</v>
      </c>
      <c r="AV14">
        <f>COUNTIFS('Raw data'!$R:$R,AV1,'Raw data'!$E:$E,$A14)</f>
        <v>0</v>
      </c>
      <c r="AW14">
        <f>COUNTIFS('Raw data'!$R:$R,AW1,'Raw data'!$E:$E,$A14)</f>
        <v>0</v>
      </c>
      <c r="AX14">
        <f>COUNTIFS('Raw data'!$R:$R,AX1,'Raw data'!$E:$E,$A14)</f>
        <v>0</v>
      </c>
      <c r="AY14">
        <f>COUNTIFS('Raw data'!$R:$R,AY1,'Raw data'!$E:$E,$A14)</f>
        <v>0</v>
      </c>
      <c r="AZ14">
        <f>COUNTIFS('Raw data'!$R:$R,AZ1,'Raw data'!$E:$E,$A14)</f>
        <v>0</v>
      </c>
      <c r="BA14">
        <f>COUNTIFS('Raw data'!$R:$R,BA1,'Raw data'!$E:$E,$A14)</f>
        <v>0</v>
      </c>
      <c r="BC14">
        <f t="shared" si="0"/>
        <v>1</v>
      </c>
    </row>
    <row r="15" spans="1:56" x14ac:dyDescent="0.2">
      <c r="A15" t="s">
        <v>1641</v>
      </c>
      <c r="B15">
        <f>COUNTIFS('Raw data'!$R:$R,B1,'Raw data'!$E:$E,$A15)</f>
        <v>0</v>
      </c>
      <c r="C15">
        <f>COUNTIFS('Raw data'!$R:$R,C1,'Raw data'!$E:$E,$A15)</f>
        <v>0</v>
      </c>
      <c r="D15">
        <f>COUNTIFS('Raw data'!$R:$R,D1,'Raw data'!$E:$E,$A15)</f>
        <v>0</v>
      </c>
      <c r="E15">
        <f>COUNTIFS('Raw data'!$R:$R,E1,'Raw data'!$E:$E,$A15)</f>
        <v>0</v>
      </c>
      <c r="F15">
        <f>COUNTIFS('Raw data'!$R:$R,F1,'Raw data'!$E:$E,$A15)</f>
        <v>0</v>
      </c>
      <c r="G15">
        <f>COUNTIFS('Raw data'!$R:$R,G1,'Raw data'!$E:$E,$A15)</f>
        <v>0</v>
      </c>
      <c r="H15">
        <f>COUNTIFS('Raw data'!$R:$R,H1,'Raw data'!$E:$E,$A15)</f>
        <v>1</v>
      </c>
      <c r="I15">
        <f>COUNTIFS('Raw data'!$R:$R,I1,'Raw data'!$E:$E,$A15)</f>
        <v>0</v>
      </c>
      <c r="J15">
        <f>COUNTIFS('Raw data'!$R:$R,J1,'Raw data'!$E:$E,$A15)</f>
        <v>0</v>
      </c>
      <c r="K15">
        <f>COUNTIFS('Raw data'!$R:$R,K1,'Raw data'!$E:$E,$A15)</f>
        <v>18</v>
      </c>
      <c r="L15">
        <f>COUNTIFS('Raw data'!$R:$R,L1,'Raw data'!$E:$E,$A15)</f>
        <v>0</v>
      </c>
      <c r="M15">
        <f>COUNTIFS('Raw data'!$R:$R,M1,'Raw data'!$E:$E,$A15)</f>
        <v>0</v>
      </c>
      <c r="N15">
        <f>COUNTIFS('Raw data'!$R:$R,N1,'Raw data'!$E:$E,$A15)</f>
        <v>15</v>
      </c>
      <c r="O15">
        <f>COUNTIFS('Raw data'!$R:$R,O1,'Raw data'!$E:$E,$A15)</f>
        <v>0</v>
      </c>
      <c r="P15">
        <f>COUNTIFS('Raw data'!$R:$R,P1,'Raw data'!$E:$E,$A15)</f>
        <v>0</v>
      </c>
      <c r="Q15">
        <f>COUNTIFS('Raw data'!$R:$R,Q1,'Raw data'!$E:$E,$A15)</f>
        <v>0</v>
      </c>
      <c r="R15">
        <f>COUNTIFS('Raw data'!$R:$R,R1,'Raw data'!$E:$E,$A15)</f>
        <v>0</v>
      </c>
      <c r="S15">
        <f>COUNTIFS('Raw data'!$R:$R,S1,'Raw data'!$E:$E,$A15)</f>
        <v>0</v>
      </c>
      <c r="T15">
        <f>COUNTIFS('Raw data'!$R:$R,T1,'Raw data'!$E:$E,$A15)</f>
        <v>0</v>
      </c>
      <c r="U15">
        <f>COUNTIFS('Raw data'!$R:$R,U1,'Raw data'!$E:$E,$A15)</f>
        <v>0</v>
      </c>
      <c r="V15">
        <f>COUNTIFS('Raw data'!$R:$R,V1,'Raw data'!$E:$E,$A15)</f>
        <v>0</v>
      </c>
      <c r="W15">
        <f>COUNTIFS('Raw data'!$R:$R,W1,'Raw data'!$E:$E,$A15)</f>
        <v>0</v>
      </c>
      <c r="X15">
        <f>COUNTIFS('Raw data'!$R:$R,X1,'Raw data'!$E:$E,$A15)</f>
        <v>4</v>
      </c>
      <c r="Y15">
        <f>COUNTIFS('Raw data'!$R:$R,Y1,'Raw data'!$E:$E,$A15)</f>
        <v>0</v>
      </c>
      <c r="Z15">
        <f>COUNTIFS('Raw data'!$R:$R,Z1,'Raw data'!$E:$E,$A15)</f>
        <v>0</v>
      </c>
      <c r="AA15">
        <f>COUNTIFS('Raw data'!$R:$R,AA1,'Raw data'!$E:$E,$A15)</f>
        <v>0</v>
      </c>
      <c r="AB15">
        <f>COUNTIFS('Raw data'!$R:$R,AB1,'Raw data'!$E:$E,$A15)</f>
        <v>0</v>
      </c>
      <c r="AC15">
        <f>COUNTIFS('Raw data'!$R:$R,AC1,'Raw data'!$E:$E,$A15)</f>
        <v>0</v>
      </c>
      <c r="AD15">
        <f>COUNTIFS('Raw data'!$R:$R,AD1,'Raw data'!$E:$E,$A15)</f>
        <v>0</v>
      </c>
      <c r="AE15">
        <f>COUNTIFS('Raw data'!$R:$R,AE1,'Raw data'!$E:$E,$A15)</f>
        <v>0</v>
      </c>
      <c r="AF15">
        <f>COUNTIFS('Raw data'!$R:$R,AF1,'Raw data'!$E:$E,$A15)</f>
        <v>0</v>
      </c>
      <c r="AG15">
        <f>COUNTIFS('Raw data'!$R:$R,AG1,'Raw data'!$E:$E,$A15)</f>
        <v>0</v>
      </c>
      <c r="AH15">
        <f>COUNTIFS('Raw data'!$R:$R,AH1,'Raw data'!$E:$E,$A15)</f>
        <v>0</v>
      </c>
      <c r="AI15">
        <f>COUNTIFS('Raw data'!$R:$R,AI1,'Raw data'!$E:$E,$A15)</f>
        <v>0</v>
      </c>
      <c r="AJ15">
        <f>COUNTIFS('Raw data'!$R:$R,AJ1,'Raw data'!$E:$E,$A15)</f>
        <v>0</v>
      </c>
      <c r="AK15">
        <f>COUNTIFS('Raw data'!$R:$R,AK1,'Raw data'!$E:$E,$A15)</f>
        <v>0</v>
      </c>
      <c r="AL15">
        <f>COUNTIFS('Raw data'!$R:$R,AL1,'Raw data'!$E:$E,$A15)</f>
        <v>0</v>
      </c>
      <c r="AM15">
        <f>COUNTIFS('Raw data'!$R:$R,AM1,'Raw data'!$E:$E,$A15)</f>
        <v>0</v>
      </c>
      <c r="AN15">
        <f>COUNTIFS('Raw data'!$R:$R,AN1,'Raw data'!$E:$E,$A15)</f>
        <v>0</v>
      </c>
      <c r="AO15">
        <f>COUNTIFS('Raw data'!$R:$R,AO1,'Raw data'!$E:$E,$A15)</f>
        <v>0</v>
      </c>
      <c r="AP15">
        <f>COUNTIFS('Raw data'!$R:$R,AP1,'Raw data'!$E:$E,$A15)</f>
        <v>0</v>
      </c>
      <c r="AQ15">
        <f>COUNTIFS('Raw data'!$R:$R,AQ1,'Raw data'!$E:$E,$A15)</f>
        <v>1</v>
      </c>
      <c r="AR15">
        <f>COUNTIFS('Raw data'!$R:$R,AR1,'Raw data'!$E:$E,$A15)</f>
        <v>0</v>
      </c>
      <c r="AS15">
        <f>COUNTIFS('Raw data'!$R:$R,AS1,'Raw data'!$E:$E,$A15)</f>
        <v>0</v>
      </c>
      <c r="AT15">
        <f>COUNTIFS('Raw data'!$R:$R,AT1,'Raw data'!$E:$E,$A15)</f>
        <v>0</v>
      </c>
      <c r="AU15">
        <f>COUNTIFS('Raw data'!$R:$R,AU1,'Raw data'!$E:$E,$A15)</f>
        <v>0</v>
      </c>
      <c r="AV15">
        <f>COUNTIFS('Raw data'!$R:$R,AV1,'Raw data'!$E:$E,$A15)</f>
        <v>0</v>
      </c>
      <c r="AW15">
        <f>COUNTIFS('Raw data'!$R:$R,AW1,'Raw data'!$E:$E,$A15)</f>
        <v>1</v>
      </c>
      <c r="AX15">
        <f>COUNTIFS('Raw data'!$R:$R,AX1,'Raw data'!$E:$E,$A15)</f>
        <v>3</v>
      </c>
      <c r="AY15">
        <f>COUNTIFS('Raw data'!$R:$R,AY1,'Raw data'!$E:$E,$A15)</f>
        <v>0</v>
      </c>
      <c r="AZ15">
        <f>COUNTIFS('Raw data'!$R:$R,AZ1,'Raw data'!$E:$E,$A15)</f>
        <v>0</v>
      </c>
      <c r="BA15">
        <f>COUNTIFS('Raw data'!$R:$R,BA1,'Raw data'!$E:$E,$A15)</f>
        <v>0</v>
      </c>
      <c r="BC15">
        <f t="shared" si="0"/>
        <v>43</v>
      </c>
    </row>
    <row r="16" spans="1:56" x14ac:dyDescent="0.2">
      <c r="A16" t="s">
        <v>1618</v>
      </c>
      <c r="B16">
        <f>COUNTIFS('Raw data'!$R:$R,B1,'Raw data'!$E:$E,$A16)</f>
        <v>0</v>
      </c>
      <c r="C16">
        <f>COUNTIFS('Raw data'!$R:$R,C1,'Raw data'!$E:$E,$A16)</f>
        <v>0</v>
      </c>
      <c r="D16">
        <f>COUNTIFS('Raw data'!$R:$R,D1,'Raw data'!$E:$E,$A16)</f>
        <v>0</v>
      </c>
      <c r="E16">
        <f>COUNTIFS('Raw data'!$R:$R,E1,'Raw data'!$E:$E,$A16)</f>
        <v>0</v>
      </c>
      <c r="F16">
        <f>COUNTIFS('Raw data'!$R:$R,F1,'Raw data'!$E:$E,$A16)</f>
        <v>0</v>
      </c>
      <c r="G16">
        <f>COUNTIFS('Raw data'!$R:$R,G1,'Raw data'!$E:$E,$A16)</f>
        <v>0</v>
      </c>
      <c r="H16">
        <f>COUNTIFS('Raw data'!$R:$R,H1,'Raw data'!$E:$E,$A16)</f>
        <v>5</v>
      </c>
      <c r="I16">
        <f>COUNTIFS('Raw data'!$R:$R,I1,'Raw data'!$E:$E,$A16)</f>
        <v>0</v>
      </c>
      <c r="J16">
        <f>COUNTIFS('Raw data'!$R:$R,J1,'Raw data'!$E:$E,$A16)</f>
        <v>0</v>
      </c>
      <c r="K16">
        <f>COUNTIFS('Raw data'!$R:$R,K1,'Raw data'!$E:$E,$A16)</f>
        <v>4</v>
      </c>
      <c r="L16">
        <f>COUNTIFS('Raw data'!$R:$R,L1,'Raw data'!$E:$E,$A16)</f>
        <v>0</v>
      </c>
      <c r="M16">
        <f>COUNTIFS('Raw data'!$R:$R,M1,'Raw data'!$E:$E,$A16)</f>
        <v>4</v>
      </c>
      <c r="N16">
        <f>COUNTIFS('Raw data'!$R:$R,N1,'Raw data'!$E:$E,$A16)</f>
        <v>24</v>
      </c>
      <c r="O16">
        <f>COUNTIFS('Raw data'!$R:$R,O1,'Raw data'!$E:$E,$A16)</f>
        <v>0</v>
      </c>
      <c r="P16">
        <f>COUNTIFS('Raw data'!$R:$R,P1,'Raw data'!$E:$E,$A16)</f>
        <v>0</v>
      </c>
      <c r="Q16">
        <f>COUNTIFS('Raw data'!$R:$R,Q1,'Raw data'!$E:$E,$A16)</f>
        <v>0</v>
      </c>
      <c r="R16">
        <f>COUNTIFS('Raw data'!$R:$R,R1,'Raw data'!$E:$E,$A16)</f>
        <v>0</v>
      </c>
      <c r="S16">
        <f>COUNTIFS('Raw data'!$R:$R,S1,'Raw data'!$E:$E,$A16)</f>
        <v>0</v>
      </c>
      <c r="T16">
        <f>COUNTIFS('Raw data'!$R:$R,T1,'Raw data'!$E:$E,$A16)</f>
        <v>0</v>
      </c>
      <c r="U16">
        <f>COUNTIFS('Raw data'!$R:$R,U1,'Raw data'!$E:$E,$A16)</f>
        <v>0</v>
      </c>
      <c r="V16">
        <f>COUNTIFS('Raw data'!$R:$R,V1,'Raw data'!$E:$E,$A16)</f>
        <v>0</v>
      </c>
      <c r="W16">
        <f>COUNTIFS('Raw data'!$R:$R,W1,'Raw data'!$E:$E,$A16)</f>
        <v>0</v>
      </c>
      <c r="X16">
        <f>COUNTIFS('Raw data'!$R:$R,X1,'Raw data'!$E:$E,$A16)</f>
        <v>0</v>
      </c>
      <c r="Y16">
        <f>COUNTIFS('Raw data'!$R:$R,Y1,'Raw data'!$E:$E,$A16)</f>
        <v>0</v>
      </c>
      <c r="Z16">
        <f>COUNTIFS('Raw data'!$R:$R,Z1,'Raw data'!$E:$E,$A16)</f>
        <v>0</v>
      </c>
      <c r="AA16">
        <f>COUNTIFS('Raw data'!$R:$R,AA1,'Raw data'!$E:$E,$A16)</f>
        <v>0</v>
      </c>
      <c r="AB16">
        <f>COUNTIFS('Raw data'!$R:$R,AB1,'Raw data'!$E:$E,$A16)</f>
        <v>0</v>
      </c>
      <c r="AC16">
        <f>COUNTIFS('Raw data'!$R:$R,AC1,'Raw data'!$E:$E,$A16)</f>
        <v>0</v>
      </c>
      <c r="AD16">
        <f>COUNTIFS('Raw data'!$R:$R,AD1,'Raw data'!$E:$E,$A16)</f>
        <v>0</v>
      </c>
      <c r="AE16">
        <f>COUNTIFS('Raw data'!$R:$R,AE1,'Raw data'!$E:$E,$A16)</f>
        <v>0</v>
      </c>
      <c r="AF16">
        <f>COUNTIFS('Raw data'!$R:$R,AF1,'Raw data'!$E:$E,$A16)</f>
        <v>0</v>
      </c>
      <c r="AG16">
        <f>COUNTIFS('Raw data'!$R:$R,AG1,'Raw data'!$E:$E,$A16)</f>
        <v>0</v>
      </c>
      <c r="AH16">
        <f>COUNTIFS('Raw data'!$R:$R,AH1,'Raw data'!$E:$E,$A16)</f>
        <v>0</v>
      </c>
      <c r="AI16">
        <f>COUNTIFS('Raw data'!$R:$R,AI1,'Raw data'!$E:$E,$A16)</f>
        <v>0</v>
      </c>
      <c r="AJ16">
        <f>COUNTIFS('Raw data'!$R:$R,AJ1,'Raw data'!$E:$E,$A16)</f>
        <v>0</v>
      </c>
      <c r="AK16">
        <f>COUNTIFS('Raw data'!$R:$R,AK1,'Raw data'!$E:$E,$A16)</f>
        <v>0</v>
      </c>
      <c r="AL16">
        <f>COUNTIFS('Raw data'!$R:$R,AL1,'Raw data'!$E:$E,$A16)</f>
        <v>0</v>
      </c>
      <c r="AM16">
        <f>COUNTIFS('Raw data'!$R:$R,AM1,'Raw data'!$E:$E,$A16)</f>
        <v>0</v>
      </c>
      <c r="AN16">
        <f>COUNTIFS('Raw data'!$R:$R,AN1,'Raw data'!$E:$E,$A16)</f>
        <v>0</v>
      </c>
      <c r="AO16">
        <f>COUNTIFS('Raw data'!$R:$R,AO1,'Raw data'!$E:$E,$A16)</f>
        <v>3</v>
      </c>
      <c r="AP16">
        <f>COUNTIFS('Raw data'!$R:$R,AP1,'Raw data'!$E:$E,$A16)</f>
        <v>0</v>
      </c>
      <c r="AQ16">
        <f>COUNTIFS('Raw data'!$R:$R,AQ1,'Raw data'!$E:$E,$A16)</f>
        <v>1</v>
      </c>
      <c r="AR16">
        <f>COUNTIFS('Raw data'!$R:$R,AR1,'Raw data'!$E:$E,$A16)</f>
        <v>0</v>
      </c>
      <c r="AS16">
        <f>COUNTIFS('Raw data'!$R:$R,AS1,'Raw data'!$E:$E,$A16)</f>
        <v>0</v>
      </c>
      <c r="AT16">
        <f>COUNTIFS('Raw data'!$R:$R,AT1,'Raw data'!$E:$E,$A16)</f>
        <v>0</v>
      </c>
      <c r="AU16">
        <f>COUNTIFS('Raw data'!$R:$R,AU1,'Raw data'!$E:$E,$A16)</f>
        <v>0</v>
      </c>
      <c r="AV16">
        <f>COUNTIFS('Raw data'!$R:$R,AV1,'Raw data'!$E:$E,$A16)</f>
        <v>0</v>
      </c>
      <c r="AW16">
        <f>COUNTIFS('Raw data'!$R:$R,AW1,'Raw data'!$E:$E,$A16)</f>
        <v>0</v>
      </c>
      <c r="AX16">
        <f>COUNTIFS('Raw data'!$R:$R,AX1,'Raw data'!$E:$E,$A16)</f>
        <v>0</v>
      </c>
      <c r="AY16">
        <f>COUNTIFS('Raw data'!$R:$R,AY1,'Raw data'!$E:$E,$A16)</f>
        <v>0</v>
      </c>
      <c r="AZ16">
        <f>COUNTIFS('Raw data'!$R:$R,AZ1,'Raw data'!$E:$E,$A16)</f>
        <v>0</v>
      </c>
      <c r="BA16">
        <f>COUNTIFS('Raw data'!$R:$R,BA1,'Raw data'!$E:$E,$A16)</f>
        <v>0</v>
      </c>
      <c r="BC16">
        <f t="shared" si="0"/>
        <v>41</v>
      </c>
    </row>
    <row r="17" spans="1:56" x14ac:dyDescent="0.2">
      <c r="A17" t="s">
        <v>1697</v>
      </c>
      <c r="B17">
        <f>COUNTIFS('Raw data'!$R:$R,B1,'Raw data'!$E:$E,$A17)</f>
        <v>0</v>
      </c>
      <c r="C17">
        <f>COUNTIFS('Raw data'!$R:$R,C1,'Raw data'!$E:$E,$A17)</f>
        <v>0</v>
      </c>
      <c r="D17">
        <f>COUNTIFS('Raw data'!$R:$R,D1,'Raw data'!$E:$E,$A17)</f>
        <v>0</v>
      </c>
      <c r="E17">
        <f>COUNTIFS('Raw data'!$R:$R,E1,'Raw data'!$E:$E,$A17)</f>
        <v>1</v>
      </c>
      <c r="F17">
        <f>COUNTIFS('Raw data'!$R:$R,F1,'Raw data'!$E:$E,$A17)</f>
        <v>0</v>
      </c>
      <c r="G17">
        <f>COUNTIFS('Raw data'!$R:$R,G1,'Raw data'!$E:$E,$A17)</f>
        <v>0</v>
      </c>
      <c r="H17">
        <f>COUNTIFS('Raw data'!$R:$R,H1,'Raw data'!$E:$E,$A17)</f>
        <v>7</v>
      </c>
      <c r="I17">
        <f>COUNTIFS('Raw data'!$R:$R,I1,'Raw data'!$E:$E,$A17)</f>
        <v>0</v>
      </c>
      <c r="J17">
        <f>COUNTIFS('Raw data'!$R:$R,J1,'Raw data'!$E:$E,$A17)</f>
        <v>0</v>
      </c>
      <c r="K17">
        <f>COUNTIFS('Raw data'!$R:$R,K1,'Raw data'!$E:$E,$A17)</f>
        <v>1</v>
      </c>
      <c r="L17">
        <f>COUNTIFS('Raw data'!$R:$R,L1,'Raw data'!$E:$E,$A17)</f>
        <v>0</v>
      </c>
      <c r="M17">
        <f>COUNTIFS('Raw data'!$R:$R,M1,'Raw data'!$E:$E,$A17)</f>
        <v>1</v>
      </c>
      <c r="N17">
        <f>COUNTIFS('Raw data'!$R:$R,N1,'Raw data'!$E:$E,$A17)</f>
        <v>21</v>
      </c>
      <c r="O17">
        <f>COUNTIFS('Raw data'!$R:$R,O1,'Raw data'!$E:$E,$A17)</f>
        <v>0</v>
      </c>
      <c r="P17">
        <f>COUNTIFS('Raw data'!$R:$R,P1,'Raw data'!$E:$E,$A17)</f>
        <v>0</v>
      </c>
      <c r="Q17">
        <f>COUNTIFS('Raw data'!$R:$R,Q1,'Raw data'!$E:$E,$A17)</f>
        <v>0</v>
      </c>
      <c r="R17">
        <f>COUNTIFS('Raw data'!$R:$R,R1,'Raw data'!$E:$E,$A17)</f>
        <v>0</v>
      </c>
      <c r="S17">
        <f>COUNTIFS('Raw data'!$R:$R,S1,'Raw data'!$E:$E,$A17)</f>
        <v>0</v>
      </c>
      <c r="T17">
        <f>COUNTIFS('Raw data'!$R:$R,T1,'Raw data'!$E:$E,$A17)</f>
        <v>0</v>
      </c>
      <c r="U17">
        <f>COUNTIFS('Raw data'!$R:$R,U1,'Raw data'!$E:$E,$A17)</f>
        <v>0</v>
      </c>
      <c r="V17">
        <f>COUNTIFS('Raw data'!$R:$R,V1,'Raw data'!$E:$E,$A17)</f>
        <v>0</v>
      </c>
      <c r="W17">
        <f>COUNTIFS('Raw data'!$R:$R,W1,'Raw data'!$E:$E,$A17)</f>
        <v>0</v>
      </c>
      <c r="X17">
        <f>COUNTIFS('Raw data'!$R:$R,X1,'Raw data'!$E:$E,$A17)</f>
        <v>1</v>
      </c>
      <c r="Y17">
        <f>COUNTIFS('Raw data'!$R:$R,Y1,'Raw data'!$E:$E,$A17)</f>
        <v>3</v>
      </c>
      <c r="Z17">
        <f>COUNTIFS('Raw data'!$R:$R,Z1,'Raw data'!$E:$E,$A17)</f>
        <v>0</v>
      </c>
      <c r="AA17">
        <f>COUNTIFS('Raw data'!$R:$R,AA1,'Raw data'!$E:$E,$A17)</f>
        <v>0</v>
      </c>
      <c r="AB17">
        <f>COUNTIFS('Raw data'!$R:$R,AB1,'Raw data'!$E:$E,$A17)</f>
        <v>0</v>
      </c>
      <c r="AC17">
        <f>COUNTIFS('Raw data'!$R:$R,AC1,'Raw data'!$E:$E,$A17)</f>
        <v>0</v>
      </c>
      <c r="AD17">
        <f>COUNTIFS('Raw data'!$R:$R,AD1,'Raw data'!$E:$E,$A17)</f>
        <v>1</v>
      </c>
      <c r="AE17">
        <f>COUNTIFS('Raw data'!$R:$R,AE1,'Raw data'!$E:$E,$A17)</f>
        <v>0</v>
      </c>
      <c r="AF17">
        <f>COUNTIFS('Raw data'!$R:$R,AF1,'Raw data'!$E:$E,$A17)</f>
        <v>0</v>
      </c>
      <c r="AG17">
        <f>COUNTIFS('Raw data'!$R:$R,AG1,'Raw data'!$E:$E,$A17)</f>
        <v>0</v>
      </c>
      <c r="AH17">
        <f>COUNTIFS('Raw data'!$R:$R,AH1,'Raw data'!$E:$E,$A17)</f>
        <v>0</v>
      </c>
      <c r="AI17">
        <f>COUNTIFS('Raw data'!$R:$R,AI1,'Raw data'!$E:$E,$A17)</f>
        <v>0</v>
      </c>
      <c r="AJ17">
        <f>COUNTIFS('Raw data'!$R:$R,AJ1,'Raw data'!$E:$E,$A17)</f>
        <v>1</v>
      </c>
      <c r="AK17">
        <f>COUNTIFS('Raw data'!$R:$R,AK1,'Raw data'!$E:$E,$A17)</f>
        <v>0</v>
      </c>
      <c r="AL17">
        <f>COUNTIFS('Raw data'!$R:$R,AL1,'Raw data'!$E:$E,$A17)</f>
        <v>0</v>
      </c>
      <c r="AM17">
        <f>COUNTIFS('Raw data'!$R:$R,AM1,'Raw data'!$E:$E,$A17)</f>
        <v>0</v>
      </c>
      <c r="AN17">
        <f>COUNTIFS('Raw data'!$R:$R,AN1,'Raw data'!$E:$E,$A17)</f>
        <v>0</v>
      </c>
      <c r="AO17">
        <f>COUNTIFS('Raw data'!$R:$R,AO1,'Raw data'!$E:$E,$A17)</f>
        <v>0</v>
      </c>
      <c r="AP17">
        <f>COUNTIFS('Raw data'!$R:$R,AP1,'Raw data'!$E:$E,$A17)</f>
        <v>0</v>
      </c>
      <c r="AQ17">
        <f>COUNTIFS('Raw data'!$R:$R,AQ1,'Raw data'!$E:$E,$A17)</f>
        <v>0</v>
      </c>
      <c r="AR17">
        <f>COUNTIFS('Raw data'!$R:$R,AR1,'Raw data'!$E:$E,$A17)</f>
        <v>0</v>
      </c>
      <c r="AS17">
        <f>COUNTIFS('Raw data'!$R:$R,AS1,'Raw data'!$E:$E,$A17)</f>
        <v>0</v>
      </c>
      <c r="AT17">
        <f>COUNTIFS('Raw data'!$R:$R,AT1,'Raw data'!$E:$E,$A17)</f>
        <v>0</v>
      </c>
      <c r="AU17">
        <f>COUNTIFS('Raw data'!$R:$R,AU1,'Raw data'!$E:$E,$A17)</f>
        <v>0</v>
      </c>
      <c r="AV17">
        <f>COUNTIFS('Raw data'!$R:$R,AV1,'Raw data'!$E:$E,$A17)</f>
        <v>0</v>
      </c>
      <c r="AW17">
        <f>COUNTIFS('Raw data'!$R:$R,AW1,'Raw data'!$E:$E,$A17)</f>
        <v>0</v>
      </c>
      <c r="AX17">
        <f>COUNTIFS('Raw data'!$R:$R,AX1,'Raw data'!$E:$E,$A17)</f>
        <v>0</v>
      </c>
      <c r="AY17">
        <f>COUNTIFS('Raw data'!$R:$R,AY1,'Raw data'!$E:$E,$A17)</f>
        <v>0</v>
      </c>
      <c r="AZ17">
        <f>COUNTIFS('Raw data'!$R:$R,AZ1,'Raw data'!$E:$E,$A17)</f>
        <v>0</v>
      </c>
      <c r="BA17">
        <f>COUNTIFS('Raw data'!$R:$R,BA1,'Raw data'!$E:$E,$A17)</f>
        <v>0</v>
      </c>
      <c r="BC17">
        <f t="shared" si="0"/>
        <v>37</v>
      </c>
    </row>
    <row r="18" spans="1:56" x14ac:dyDescent="0.2">
      <c r="A18" t="s">
        <v>49</v>
      </c>
      <c r="B18">
        <f>COUNTIFS('Raw data'!$R:$R,B1,'Raw data'!$E:$E,$A18)</f>
        <v>0</v>
      </c>
      <c r="C18">
        <f>COUNTIFS('Raw data'!$R:$R,C1,'Raw data'!$E:$E,$A18)</f>
        <v>10</v>
      </c>
      <c r="D18">
        <f>COUNTIFS('Raw data'!$R:$R,D1,'Raw data'!$E:$E,$A18)</f>
        <v>0</v>
      </c>
      <c r="E18">
        <f>COUNTIFS('Raw data'!$R:$R,E1,'Raw data'!$E:$E,$A18)</f>
        <v>0</v>
      </c>
      <c r="F18">
        <f>COUNTIFS('Raw data'!$R:$R,F1,'Raw data'!$E:$E,$A18)</f>
        <v>0</v>
      </c>
      <c r="G18">
        <f>COUNTIFS('Raw data'!$R:$R,G1,'Raw data'!$E:$E,$A18)</f>
        <v>0</v>
      </c>
      <c r="H18">
        <f>COUNTIFS('Raw data'!$R:$R,H1,'Raw data'!$E:$E,$A18)</f>
        <v>0</v>
      </c>
      <c r="I18">
        <f>COUNTIFS('Raw data'!$R:$R,I1,'Raw data'!$E:$E,$A18)</f>
        <v>0</v>
      </c>
      <c r="J18">
        <f>COUNTIFS('Raw data'!$R:$R,J1,'Raw data'!$E:$E,$A18)</f>
        <v>0</v>
      </c>
      <c r="K18">
        <f>COUNTIFS('Raw data'!$R:$R,K1,'Raw data'!$E:$E,$A18)</f>
        <v>2</v>
      </c>
      <c r="L18">
        <f>COUNTIFS('Raw data'!$R:$R,L1,'Raw data'!$E:$E,$A18)</f>
        <v>0</v>
      </c>
      <c r="M18">
        <f>COUNTIFS('Raw data'!$R:$R,M1,'Raw data'!$E:$E,$A18)</f>
        <v>1</v>
      </c>
      <c r="N18">
        <f>COUNTIFS('Raw data'!$R:$R,N1,'Raw data'!$E:$E,$A18)</f>
        <v>0</v>
      </c>
      <c r="O18">
        <f>COUNTIFS('Raw data'!$R:$R,O1,'Raw data'!$E:$E,$A18)</f>
        <v>0</v>
      </c>
      <c r="P18">
        <f>COUNTIFS('Raw data'!$R:$R,P1,'Raw data'!$E:$E,$A18)</f>
        <v>0</v>
      </c>
      <c r="Q18">
        <f>COUNTIFS('Raw data'!$R:$R,Q1,'Raw data'!$E:$E,$A18)</f>
        <v>0</v>
      </c>
      <c r="R18">
        <f>COUNTIFS('Raw data'!$R:$R,R1,'Raw data'!$E:$E,$A18)</f>
        <v>0</v>
      </c>
      <c r="S18">
        <f>COUNTIFS('Raw data'!$R:$R,S1,'Raw data'!$E:$E,$A18)</f>
        <v>0</v>
      </c>
      <c r="T18">
        <f>COUNTIFS('Raw data'!$R:$R,T1,'Raw data'!$E:$E,$A18)</f>
        <v>0</v>
      </c>
      <c r="U18">
        <f>COUNTIFS('Raw data'!$R:$R,U1,'Raw data'!$E:$E,$A18)</f>
        <v>0</v>
      </c>
      <c r="V18">
        <f>COUNTIFS('Raw data'!$R:$R,V1,'Raw data'!$E:$E,$A18)</f>
        <v>0</v>
      </c>
      <c r="W18">
        <f>COUNTIFS('Raw data'!$R:$R,W1,'Raw data'!$E:$E,$A18)</f>
        <v>0</v>
      </c>
      <c r="X18">
        <f>COUNTIFS('Raw data'!$R:$R,X1,'Raw data'!$E:$E,$A18)</f>
        <v>0</v>
      </c>
      <c r="Y18">
        <f>COUNTIFS('Raw data'!$R:$R,Y1,'Raw data'!$E:$E,$A18)</f>
        <v>0</v>
      </c>
      <c r="Z18">
        <f>COUNTIFS('Raw data'!$R:$R,Z1,'Raw data'!$E:$E,$A18)</f>
        <v>0</v>
      </c>
      <c r="AA18">
        <f>COUNTIFS('Raw data'!$R:$R,AA1,'Raw data'!$E:$E,$A18)</f>
        <v>6</v>
      </c>
      <c r="AB18">
        <f>COUNTIFS('Raw data'!$R:$R,AB1,'Raw data'!$E:$E,$A18)</f>
        <v>0</v>
      </c>
      <c r="AC18">
        <f>COUNTIFS('Raw data'!$R:$R,AC1,'Raw data'!$E:$E,$A18)</f>
        <v>0</v>
      </c>
      <c r="AD18">
        <f>COUNTIFS('Raw data'!$R:$R,AD1,'Raw data'!$E:$E,$A18)</f>
        <v>0</v>
      </c>
      <c r="AE18">
        <f>COUNTIFS('Raw data'!$R:$R,AE1,'Raw data'!$E:$E,$A18)</f>
        <v>2</v>
      </c>
      <c r="AF18">
        <f>COUNTIFS('Raw data'!$R:$R,AF1,'Raw data'!$E:$E,$A18)</f>
        <v>0</v>
      </c>
      <c r="AG18">
        <f>COUNTIFS('Raw data'!$R:$R,AG1,'Raw data'!$E:$E,$A18)</f>
        <v>0</v>
      </c>
      <c r="AH18">
        <f>COUNTIFS('Raw data'!$R:$R,AH1,'Raw data'!$E:$E,$A18)</f>
        <v>0</v>
      </c>
      <c r="AI18">
        <f>COUNTIFS('Raw data'!$R:$R,AI1,'Raw data'!$E:$E,$A18)</f>
        <v>0</v>
      </c>
      <c r="AJ18">
        <f>COUNTIFS('Raw data'!$R:$R,AJ1,'Raw data'!$E:$E,$A18)</f>
        <v>0</v>
      </c>
      <c r="AK18">
        <f>COUNTIFS('Raw data'!$R:$R,AK1,'Raw data'!$E:$E,$A18)</f>
        <v>0</v>
      </c>
      <c r="AL18">
        <f>COUNTIFS('Raw data'!$R:$R,AL1,'Raw data'!$E:$E,$A18)</f>
        <v>0</v>
      </c>
      <c r="AM18">
        <f>COUNTIFS('Raw data'!$R:$R,AM1,'Raw data'!$E:$E,$A18)</f>
        <v>11</v>
      </c>
      <c r="AN18">
        <f>COUNTIFS('Raw data'!$R:$R,AN1,'Raw data'!$E:$E,$A18)</f>
        <v>0</v>
      </c>
      <c r="AO18">
        <f>COUNTIFS('Raw data'!$R:$R,AO1,'Raw data'!$E:$E,$A18)</f>
        <v>0</v>
      </c>
      <c r="AP18">
        <f>COUNTIFS('Raw data'!$R:$R,AP1,'Raw data'!$E:$E,$A18)</f>
        <v>0</v>
      </c>
      <c r="AQ18">
        <f>COUNTIFS('Raw data'!$R:$R,AQ1,'Raw data'!$E:$E,$A18)</f>
        <v>0</v>
      </c>
      <c r="AR18">
        <f>COUNTIFS('Raw data'!$R:$R,AR1,'Raw data'!$E:$E,$A18)</f>
        <v>0</v>
      </c>
      <c r="AS18">
        <f>COUNTIFS('Raw data'!$R:$R,AS1,'Raw data'!$E:$E,$A18)</f>
        <v>0</v>
      </c>
      <c r="AT18">
        <f>COUNTIFS('Raw data'!$R:$R,AT1,'Raw data'!$E:$E,$A18)</f>
        <v>0</v>
      </c>
      <c r="AU18">
        <f>COUNTIFS('Raw data'!$R:$R,AU1,'Raw data'!$E:$E,$A18)</f>
        <v>0</v>
      </c>
      <c r="AV18">
        <f>COUNTIFS('Raw data'!$R:$R,AV1,'Raw data'!$E:$E,$A18)</f>
        <v>0</v>
      </c>
      <c r="AW18">
        <f>COUNTIFS('Raw data'!$R:$R,AW1,'Raw data'!$E:$E,$A18)</f>
        <v>0</v>
      </c>
      <c r="AX18">
        <f>COUNTIFS('Raw data'!$R:$R,AX1,'Raw data'!$E:$E,$A18)</f>
        <v>0</v>
      </c>
      <c r="AY18">
        <f>COUNTIFS('Raw data'!$R:$R,AY1,'Raw data'!$E:$E,$A18)</f>
        <v>0</v>
      </c>
      <c r="AZ18">
        <f>COUNTIFS('Raw data'!$R:$R,AZ1,'Raw data'!$E:$E,$A18)</f>
        <v>0</v>
      </c>
      <c r="BA18">
        <f>COUNTIFS('Raw data'!$R:$R,BA1,'Raw data'!$E:$E,$A18)</f>
        <v>0</v>
      </c>
      <c r="BC18">
        <f t="shared" si="0"/>
        <v>32</v>
      </c>
    </row>
    <row r="19" spans="1:56" x14ac:dyDescent="0.2">
      <c r="A19" t="s">
        <v>50</v>
      </c>
      <c r="B19">
        <f>COUNTIFS('Raw data'!$R:$R,B1,'Raw data'!$E:$E,$A19)</f>
        <v>0</v>
      </c>
      <c r="C19">
        <f>COUNTIFS('Raw data'!$R:$R,C1,'Raw data'!$E:$E,$A19)</f>
        <v>0</v>
      </c>
      <c r="D19">
        <f>COUNTIFS('Raw data'!$R:$R,D1,'Raw data'!$E:$E,$A19)</f>
        <v>0</v>
      </c>
      <c r="E19">
        <f>COUNTIFS('Raw data'!$R:$R,E1,'Raw data'!$E:$E,$A19)</f>
        <v>0</v>
      </c>
      <c r="F19">
        <f>COUNTIFS('Raw data'!$R:$R,F1,'Raw data'!$E:$E,$A19)</f>
        <v>0</v>
      </c>
      <c r="G19">
        <f>COUNTIFS('Raw data'!$R:$R,G1,'Raw data'!$E:$E,$A19)</f>
        <v>0</v>
      </c>
      <c r="H19">
        <f>COUNTIFS('Raw data'!$R:$R,H1,'Raw data'!$E:$E,$A19)</f>
        <v>0</v>
      </c>
      <c r="I19">
        <f>COUNTIFS('Raw data'!$R:$R,I1,'Raw data'!$E:$E,$A19)</f>
        <v>0</v>
      </c>
      <c r="J19">
        <f>COUNTIFS('Raw data'!$R:$R,J1,'Raw data'!$E:$E,$A19)</f>
        <v>0</v>
      </c>
      <c r="K19">
        <f>COUNTIFS('Raw data'!$R:$R,K1,'Raw data'!$E:$E,$A19)</f>
        <v>8</v>
      </c>
      <c r="L19">
        <f>COUNTIFS('Raw data'!$R:$R,L1,'Raw data'!$E:$E,$A19)</f>
        <v>0</v>
      </c>
      <c r="M19">
        <f>COUNTIFS('Raw data'!$R:$R,M1,'Raw data'!$E:$E,$A19)</f>
        <v>14</v>
      </c>
      <c r="N19">
        <f>COUNTIFS('Raw data'!$R:$R,N1,'Raw data'!$E:$E,$A19)</f>
        <v>0</v>
      </c>
      <c r="O19">
        <f>COUNTIFS('Raw data'!$R:$R,O1,'Raw data'!$E:$E,$A19)</f>
        <v>1</v>
      </c>
      <c r="P19">
        <f>COUNTIFS('Raw data'!$R:$R,P1,'Raw data'!$E:$E,$A19)</f>
        <v>0</v>
      </c>
      <c r="Q19">
        <f>COUNTIFS('Raw data'!$R:$R,Q1,'Raw data'!$E:$E,$A19)</f>
        <v>0</v>
      </c>
      <c r="R19">
        <f>COUNTIFS('Raw data'!$R:$R,R1,'Raw data'!$E:$E,$A19)</f>
        <v>0</v>
      </c>
      <c r="S19">
        <f>COUNTIFS('Raw data'!$R:$R,S1,'Raw data'!$E:$E,$A19)</f>
        <v>8</v>
      </c>
      <c r="T19">
        <f>COUNTIFS('Raw data'!$R:$R,T1,'Raw data'!$E:$E,$A19)</f>
        <v>0</v>
      </c>
      <c r="U19">
        <f>COUNTIFS('Raw data'!$R:$R,U1,'Raw data'!$E:$E,$A19)</f>
        <v>0</v>
      </c>
      <c r="V19">
        <f>COUNTIFS('Raw data'!$R:$R,V1,'Raw data'!$E:$E,$A19)</f>
        <v>0</v>
      </c>
      <c r="W19">
        <f>COUNTIFS('Raw data'!$R:$R,W1,'Raw data'!$E:$E,$A19)</f>
        <v>0</v>
      </c>
      <c r="X19">
        <f>COUNTIFS('Raw data'!$R:$R,X1,'Raw data'!$E:$E,$A19)</f>
        <v>0</v>
      </c>
      <c r="Y19">
        <f>COUNTIFS('Raw data'!$R:$R,Y1,'Raw data'!$E:$E,$A19)</f>
        <v>2</v>
      </c>
      <c r="Z19">
        <f>COUNTIFS('Raw data'!$R:$R,Z1,'Raw data'!$E:$E,$A19)</f>
        <v>3</v>
      </c>
      <c r="AA19">
        <f>COUNTIFS('Raw data'!$R:$R,AA1,'Raw data'!$E:$E,$A19)</f>
        <v>7</v>
      </c>
      <c r="AB19">
        <f>COUNTIFS('Raw data'!$R:$R,AB1,'Raw data'!$E:$E,$A19)</f>
        <v>0</v>
      </c>
      <c r="AC19">
        <f>COUNTIFS('Raw data'!$R:$R,AC1,'Raw data'!$E:$E,$A19)</f>
        <v>0</v>
      </c>
      <c r="AD19">
        <f>COUNTIFS('Raw data'!$R:$R,AD1,'Raw data'!$E:$E,$A19)</f>
        <v>0</v>
      </c>
      <c r="AE19">
        <f>COUNTIFS('Raw data'!$R:$R,AE1,'Raw data'!$E:$E,$A19)</f>
        <v>15</v>
      </c>
      <c r="AF19">
        <f>COUNTIFS('Raw data'!$R:$R,AF1,'Raw data'!$E:$E,$A19)</f>
        <v>0</v>
      </c>
      <c r="AG19">
        <f>COUNTIFS('Raw data'!$R:$R,AG1,'Raw data'!$E:$E,$A19)</f>
        <v>0</v>
      </c>
      <c r="AH19">
        <f>COUNTIFS('Raw data'!$R:$R,AH1,'Raw data'!$E:$E,$A19)</f>
        <v>0</v>
      </c>
      <c r="AI19">
        <f>COUNTIFS('Raw data'!$R:$R,AI1,'Raw data'!$E:$E,$A19)</f>
        <v>0</v>
      </c>
      <c r="AJ19">
        <f>COUNTIFS('Raw data'!$R:$R,AJ1,'Raw data'!$E:$E,$A19)</f>
        <v>0</v>
      </c>
      <c r="AK19">
        <f>COUNTIFS('Raw data'!$R:$R,AK1,'Raw data'!$E:$E,$A19)</f>
        <v>0</v>
      </c>
      <c r="AL19">
        <f>COUNTIFS('Raw data'!$R:$R,AL1,'Raw data'!$E:$E,$A19)</f>
        <v>0</v>
      </c>
      <c r="AM19">
        <f>COUNTIFS('Raw data'!$R:$R,AM1,'Raw data'!$E:$E,$A19)</f>
        <v>0</v>
      </c>
      <c r="AN19">
        <f>COUNTIFS('Raw data'!$R:$R,AN1,'Raw data'!$E:$E,$A19)</f>
        <v>0</v>
      </c>
      <c r="AO19">
        <f>COUNTIFS('Raw data'!$R:$R,AO1,'Raw data'!$E:$E,$A19)</f>
        <v>0</v>
      </c>
      <c r="AP19">
        <f>COUNTIFS('Raw data'!$R:$R,AP1,'Raw data'!$E:$E,$A19)</f>
        <v>0</v>
      </c>
      <c r="AQ19">
        <f>COUNTIFS('Raw data'!$R:$R,AQ1,'Raw data'!$E:$E,$A19)</f>
        <v>0</v>
      </c>
      <c r="AR19">
        <f>COUNTIFS('Raw data'!$R:$R,AR1,'Raw data'!$E:$E,$A19)</f>
        <v>0</v>
      </c>
      <c r="AS19">
        <f>COUNTIFS('Raw data'!$R:$R,AS1,'Raw data'!$E:$E,$A19)</f>
        <v>2</v>
      </c>
      <c r="AT19">
        <f>COUNTIFS('Raw data'!$R:$R,AT1,'Raw data'!$E:$E,$A19)</f>
        <v>0</v>
      </c>
      <c r="AU19">
        <f>COUNTIFS('Raw data'!$R:$R,AU1,'Raw data'!$E:$E,$A19)</f>
        <v>0</v>
      </c>
      <c r="AV19">
        <f>COUNTIFS('Raw data'!$R:$R,AV1,'Raw data'!$E:$E,$A19)</f>
        <v>0</v>
      </c>
      <c r="AW19">
        <f>COUNTIFS('Raw data'!$R:$R,AW1,'Raw data'!$E:$E,$A19)</f>
        <v>0</v>
      </c>
      <c r="AX19">
        <f>COUNTIFS('Raw data'!$R:$R,AX1,'Raw data'!$E:$E,$A19)</f>
        <v>0</v>
      </c>
      <c r="AY19">
        <f>COUNTIFS('Raw data'!$R:$R,AY1,'Raw data'!$E:$E,$A19)</f>
        <v>0</v>
      </c>
      <c r="AZ19">
        <f>COUNTIFS('Raw data'!$R:$R,AZ1,'Raw data'!$E:$E,$A19)</f>
        <v>4</v>
      </c>
      <c r="BA19">
        <f>COUNTIFS('Raw data'!$R:$R,BA1,'Raw data'!$E:$E,$A19)</f>
        <v>0</v>
      </c>
      <c r="BC19">
        <f t="shared" si="0"/>
        <v>64</v>
      </c>
    </row>
    <row r="20" spans="1:56" x14ac:dyDescent="0.2">
      <c r="A20" t="s">
        <v>2041</v>
      </c>
      <c r="B20">
        <f>COUNTIFS('Raw data'!$R:$R,B1,'Raw data'!$E:$E,$A20)</f>
        <v>0</v>
      </c>
      <c r="C20">
        <f>COUNTIFS('Raw data'!$R:$R,C1,'Raw data'!$E:$E,$A20)</f>
        <v>0</v>
      </c>
      <c r="D20">
        <f>COUNTIFS('Raw data'!$R:$R,D1,'Raw data'!$E:$E,$A20)</f>
        <v>0</v>
      </c>
      <c r="E20">
        <f>COUNTIFS('Raw data'!$R:$R,E1,'Raw data'!$E:$E,$A20)</f>
        <v>0</v>
      </c>
      <c r="F20">
        <f>COUNTIFS('Raw data'!$R:$R,F1,'Raw data'!$E:$E,$A20)</f>
        <v>0</v>
      </c>
      <c r="G20">
        <f>COUNTIFS('Raw data'!$R:$R,G1,'Raw data'!$E:$E,$A20)</f>
        <v>0</v>
      </c>
      <c r="H20">
        <f>COUNTIFS('Raw data'!$R:$R,H1,'Raw data'!$E:$E,$A20)</f>
        <v>0</v>
      </c>
      <c r="I20">
        <f>COUNTIFS('Raw data'!$R:$R,I1,'Raw data'!$E:$E,$A20)</f>
        <v>0</v>
      </c>
      <c r="J20">
        <f>COUNTIFS('Raw data'!$R:$R,J1,'Raw data'!$E:$E,$A20)</f>
        <v>0</v>
      </c>
      <c r="K20">
        <f>COUNTIFS('Raw data'!$R:$R,K1,'Raw data'!$E:$E,$A20)</f>
        <v>1</v>
      </c>
      <c r="L20">
        <f>COUNTIFS('Raw data'!$R:$R,L1,'Raw data'!$E:$E,$A20)</f>
        <v>0</v>
      </c>
      <c r="M20">
        <f>COUNTIFS('Raw data'!$R:$R,M1,'Raw data'!$E:$E,$A20)</f>
        <v>3</v>
      </c>
      <c r="N20">
        <f>COUNTIFS('Raw data'!$R:$R,N1,'Raw data'!$E:$E,$A20)</f>
        <v>0</v>
      </c>
      <c r="O20">
        <f>COUNTIFS('Raw data'!$R:$R,O1,'Raw data'!$E:$E,$A20)</f>
        <v>0</v>
      </c>
      <c r="P20">
        <f>COUNTIFS('Raw data'!$R:$R,P1,'Raw data'!$E:$E,$A20)</f>
        <v>0</v>
      </c>
      <c r="Q20">
        <f>COUNTIFS('Raw data'!$R:$R,Q1,'Raw data'!$E:$E,$A20)</f>
        <v>0</v>
      </c>
      <c r="R20">
        <f>COUNTIFS('Raw data'!$R:$R,R1,'Raw data'!$E:$E,$A20)</f>
        <v>0</v>
      </c>
      <c r="S20">
        <f>COUNTIFS('Raw data'!$R:$R,S1,'Raw data'!$E:$E,$A20)</f>
        <v>0</v>
      </c>
      <c r="T20">
        <f>COUNTIFS('Raw data'!$R:$R,T1,'Raw data'!$E:$E,$A20)</f>
        <v>0</v>
      </c>
      <c r="U20">
        <f>COUNTIFS('Raw data'!$R:$R,U1,'Raw data'!$E:$E,$A20)</f>
        <v>0</v>
      </c>
      <c r="V20">
        <f>COUNTIFS('Raw data'!$R:$R,V1,'Raw data'!$E:$E,$A20)</f>
        <v>0</v>
      </c>
      <c r="W20">
        <f>COUNTIFS('Raw data'!$R:$R,W1,'Raw data'!$E:$E,$A20)</f>
        <v>0</v>
      </c>
      <c r="X20">
        <f>COUNTIFS('Raw data'!$R:$R,X1,'Raw data'!$E:$E,$A20)</f>
        <v>0</v>
      </c>
      <c r="Y20">
        <f>COUNTIFS('Raw data'!$R:$R,Y1,'Raw data'!$E:$E,$A20)</f>
        <v>0</v>
      </c>
      <c r="Z20">
        <f>COUNTIFS('Raw data'!$R:$R,Z1,'Raw data'!$E:$E,$A20)</f>
        <v>0</v>
      </c>
      <c r="AA20">
        <f>COUNTIFS('Raw data'!$R:$R,AA1,'Raw data'!$E:$E,$A20)</f>
        <v>0</v>
      </c>
      <c r="AB20">
        <f>COUNTIFS('Raw data'!$R:$R,AB1,'Raw data'!$E:$E,$A20)</f>
        <v>0</v>
      </c>
      <c r="AC20">
        <f>COUNTIFS('Raw data'!$R:$R,AC1,'Raw data'!$E:$E,$A20)</f>
        <v>0</v>
      </c>
      <c r="AD20">
        <f>COUNTIFS('Raw data'!$R:$R,AD1,'Raw data'!$E:$E,$A20)</f>
        <v>0</v>
      </c>
      <c r="AE20">
        <f>COUNTIFS('Raw data'!$R:$R,AE1,'Raw data'!$E:$E,$A20)</f>
        <v>0</v>
      </c>
      <c r="AF20">
        <f>COUNTIFS('Raw data'!$R:$R,AF1,'Raw data'!$E:$E,$A20)</f>
        <v>0</v>
      </c>
      <c r="AG20">
        <f>COUNTIFS('Raw data'!$R:$R,AG1,'Raw data'!$E:$E,$A20)</f>
        <v>0</v>
      </c>
      <c r="AH20">
        <f>COUNTIFS('Raw data'!$R:$R,AH1,'Raw data'!$E:$E,$A20)</f>
        <v>0</v>
      </c>
      <c r="AI20">
        <f>COUNTIFS('Raw data'!$R:$R,AI1,'Raw data'!$E:$E,$A20)</f>
        <v>0</v>
      </c>
      <c r="AJ20">
        <f>COUNTIFS('Raw data'!$R:$R,AJ1,'Raw data'!$E:$E,$A20)</f>
        <v>0</v>
      </c>
      <c r="AK20">
        <f>COUNTIFS('Raw data'!$R:$R,AK1,'Raw data'!$E:$E,$A20)</f>
        <v>0</v>
      </c>
      <c r="AL20">
        <f>COUNTIFS('Raw data'!$R:$R,AL1,'Raw data'!$E:$E,$A20)</f>
        <v>0</v>
      </c>
      <c r="AM20">
        <f>COUNTIFS('Raw data'!$R:$R,AM1,'Raw data'!$E:$E,$A20)</f>
        <v>0</v>
      </c>
      <c r="AN20">
        <f>COUNTIFS('Raw data'!$R:$R,AN1,'Raw data'!$E:$E,$A20)</f>
        <v>0</v>
      </c>
      <c r="AO20">
        <f>COUNTIFS('Raw data'!$R:$R,AO1,'Raw data'!$E:$E,$A20)</f>
        <v>1</v>
      </c>
      <c r="AP20">
        <f>COUNTIFS('Raw data'!$R:$R,AP1,'Raw data'!$E:$E,$A20)</f>
        <v>0</v>
      </c>
      <c r="AQ20">
        <f>COUNTIFS('Raw data'!$R:$R,AQ1,'Raw data'!$E:$E,$A20)</f>
        <v>0</v>
      </c>
      <c r="AR20">
        <f>COUNTIFS('Raw data'!$R:$R,AR1,'Raw data'!$E:$E,$A20)</f>
        <v>0</v>
      </c>
      <c r="AS20">
        <f>COUNTIFS('Raw data'!$R:$R,AS1,'Raw data'!$E:$E,$A20)</f>
        <v>0</v>
      </c>
      <c r="AT20">
        <f>COUNTIFS('Raw data'!$R:$R,AT1,'Raw data'!$E:$E,$A20)</f>
        <v>0</v>
      </c>
      <c r="AU20">
        <f>COUNTIFS('Raw data'!$R:$R,AU1,'Raw data'!$E:$E,$A20)</f>
        <v>0</v>
      </c>
      <c r="AV20">
        <f>COUNTIFS('Raw data'!$R:$R,AV1,'Raw data'!$E:$E,$A20)</f>
        <v>0</v>
      </c>
      <c r="AW20">
        <f>COUNTIFS('Raw data'!$R:$R,AW1,'Raw data'!$E:$E,$A20)</f>
        <v>0</v>
      </c>
      <c r="AX20">
        <f>COUNTIFS('Raw data'!$R:$R,AX1,'Raw data'!$E:$E,$A20)</f>
        <v>0</v>
      </c>
      <c r="AY20">
        <f>COUNTIFS('Raw data'!$R:$R,AY1,'Raw data'!$E:$E,$A20)</f>
        <v>0</v>
      </c>
      <c r="AZ20">
        <f>COUNTIFS('Raw data'!$R:$R,AZ1,'Raw data'!$E:$E,$A20)</f>
        <v>0</v>
      </c>
      <c r="BA20">
        <f>COUNTIFS('Raw data'!$R:$R,BA1,'Raw data'!$E:$E,$A20)</f>
        <v>0</v>
      </c>
      <c r="BC20">
        <f t="shared" si="0"/>
        <v>5</v>
      </c>
    </row>
    <row r="21" spans="1:56" x14ac:dyDescent="0.2">
      <c r="A21" t="s">
        <v>1241</v>
      </c>
      <c r="B21">
        <f>COUNTIFS('Raw data'!$R:$R,B1,'Raw data'!$E:$E,$A21)</f>
        <v>0</v>
      </c>
      <c r="C21">
        <f>COUNTIFS('Raw data'!$R:$R,C1,'Raw data'!$E:$E,$A21)</f>
        <v>0</v>
      </c>
      <c r="D21">
        <f>COUNTIFS('Raw data'!$R:$R,D1,'Raw data'!$E:$E,$A21)</f>
        <v>0</v>
      </c>
      <c r="E21">
        <f>COUNTIFS('Raw data'!$R:$R,E1,'Raw data'!$E:$E,$A21)</f>
        <v>0</v>
      </c>
      <c r="F21">
        <f>COUNTIFS('Raw data'!$R:$R,F1,'Raw data'!$E:$E,$A21)</f>
        <v>0</v>
      </c>
      <c r="G21">
        <f>COUNTIFS('Raw data'!$R:$R,G1,'Raw data'!$E:$E,$A21)</f>
        <v>0</v>
      </c>
      <c r="H21">
        <f>COUNTIFS('Raw data'!$R:$R,H1,'Raw data'!$E:$E,$A21)</f>
        <v>6</v>
      </c>
      <c r="I21">
        <f>COUNTIFS('Raw data'!$R:$R,I1,'Raw data'!$E:$E,$A21)</f>
        <v>0</v>
      </c>
      <c r="J21">
        <f>COUNTIFS('Raw data'!$R:$R,J1,'Raw data'!$E:$E,$A21)</f>
        <v>0</v>
      </c>
      <c r="K21">
        <f>COUNTIFS('Raw data'!$R:$R,K1,'Raw data'!$E:$E,$A21)</f>
        <v>0</v>
      </c>
      <c r="L21">
        <f>COUNTIFS('Raw data'!$R:$R,L1,'Raw data'!$E:$E,$A21)</f>
        <v>0</v>
      </c>
      <c r="M21">
        <f>COUNTIFS('Raw data'!$R:$R,M1,'Raw data'!$E:$E,$A21)</f>
        <v>1</v>
      </c>
      <c r="N21">
        <f>COUNTIFS('Raw data'!$R:$R,N1,'Raw data'!$E:$E,$A21)</f>
        <v>13</v>
      </c>
      <c r="O21">
        <f>COUNTIFS('Raw data'!$R:$R,O1,'Raw data'!$E:$E,$A21)</f>
        <v>4</v>
      </c>
      <c r="P21">
        <f>COUNTIFS('Raw data'!$R:$R,P1,'Raw data'!$E:$E,$A21)</f>
        <v>0</v>
      </c>
      <c r="Q21">
        <f>COUNTIFS('Raw data'!$R:$R,Q1,'Raw data'!$E:$E,$A21)</f>
        <v>0</v>
      </c>
      <c r="R21">
        <f>COUNTIFS('Raw data'!$R:$R,R1,'Raw data'!$E:$E,$A21)</f>
        <v>0</v>
      </c>
      <c r="S21">
        <f>COUNTIFS('Raw data'!$R:$R,S1,'Raw data'!$E:$E,$A21)</f>
        <v>1</v>
      </c>
      <c r="T21">
        <f>COUNTIFS('Raw data'!$R:$R,T1,'Raw data'!$E:$E,$A21)</f>
        <v>0</v>
      </c>
      <c r="U21">
        <f>COUNTIFS('Raw data'!$R:$R,U1,'Raw data'!$E:$E,$A21)</f>
        <v>0</v>
      </c>
      <c r="V21">
        <f>COUNTIFS('Raw data'!$R:$R,V1,'Raw data'!$E:$E,$A21)</f>
        <v>0</v>
      </c>
      <c r="W21">
        <f>COUNTIFS('Raw data'!$R:$R,W1,'Raw data'!$E:$E,$A21)</f>
        <v>0</v>
      </c>
      <c r="X21">
        <f>COUNTIFS('Raw data'!$R:$R,X1,'Raw data'!$E:$E,$A21)</f>
        <v>0</v>
      </c>
      <c r="Y21">
        <f>COUNTIFS('Raw data'!$R:$R,Y1,'Raw data'!$E:$E,$A21)</f>
        <v>0</v>
      </c>
      <c r="Z21">
        <f>COUNTIFS('Raw data'!$R:$R,Z1,'Raw data'!$E:$E,$A21)</f>
        <v>0</v>
      </c>
      <c r="AA21">
        <f>COUNTIFS('Raw data'!$R:$R,AA1,'Raw data'!$E:$E,$A21)</f>
        <v>0</v>
      </c>
      <c r="AB21">
        <f>COUNTIFS('Raw data'!$R:$R,AB1,'Raw data'!$E:$E,$A21)</f>
        <v>0</v>
      </c>
      <c r="AC21">
        <f>COUNTIFS('Raw data'!$R:$R,AC1,'Raw data'!$E:$E,$A21)</f>
        <v>0</v>
      </c>
      <c r="AD21">
        <f>COUNTIFS('Raw data'!$R:$R,AD1,'Raw data'!$E:$E,$A21)</f>
        <v>0</v>
      </c>
      <c r="AE21">
        <f>COUNTIFS('Raw data'!$R:$R,AE1,'Raw data'!$E:$E,$A21)</f>
        <v>0</v>
      </c>
      <c r="AF21">
        <f>COUNTIFS('Raw data'!$R:$R,AF1,'Raw data'!$E:$E,$A21)</f>
        <v>0</v>
      </c>
      <c r="AG21">
        <f>COUNTIFS('Raw data'!$R:$R,AG1,'Raw data'!$E:$E,$A21)</f>
        <v>0</v>
      </c>
      <c r="AH21">
        <f>COUNTIFS('Raw data'!$R:$R,AH1,'Raw data'!$E:$E,$A21)</f>
        <v>0</v>
      </c>
      <c r="AI21">
        <f>COUNTIFS('Raw data'!$R:$R,AI1,'Raw data'!$E:$E,$A21)</f>
        <v>0</v>
      </c>
      <c r="AJ21">
        <f>COUNTIFS('Raw data'!$R:$R,AJ1,'Raw data'!$E:$E,$A21)</f>
        <v>0</v>
      </c>
      <c r="AK21">
        <f>COUNTIFS('Raw data'!$R:$R,AK1,'Raw data'!$E:$E,$A21)</f>
        <v>0</v>
      </c>
      <c r="AL21">
        <f>COUNTIFS('Raw data'!$R:$R,AL1,'Raw data'!$E:$E,$A21)</f>
        <v>0</v>
      </c>
      <c r="AM21">
        <f>COUNTIFS('Raw data'!$R:$R,AM1,'Raw data'!$E:$E,$A21)</f>
        <v>0</v>
      </c>
      <c r="AN21">
        <f>COUNTIFS('Raw data'!$R:$R,AN1,'Raw data'!$E:$E,$A21)</f>
        <v>0</v>
      </c>
      <c r="AO21">
        <f>COUNTIFS('Raw data'!$R:$R,AO1,'Raw data'!$E:$E,$A21)</f>
        <v>0</v>
      </c>
      <c r="AP21">
        <f>COUNTIFS('Raw data'!$R:$R,AP1,'Raw data'!$E:$E,$A21)</f>
        <v>0</v>
      </c>
      <c r="AQ21">
        <f>COUNTIFS('Raw data'!$R:$R,AQ1,'Raw data'!$E:$E,$A21)</f>
        <v>2</v>
      </c>
      <c r="AR21">
        <f>COUNTIFS('Raw data'!$R:$R,AR1,'Raw data'!$E:$E,$A21)</f>
        <v>0</v>
      </c>
      <c r="AS21">
        <f>COUNTIFS('Raw data'!$R:$R,AS1,'Raw data'!$E:$E,$A21)</f>
        <v>0</v>
      </c>
      <c r="AT21">
        <f>COUNTIFS('Raw data'!$R:$R,AT1,'Raw data'!$E:$E,$A21)</f>
        <v>0</v>
      </c>
      <c r="AU21">
        <f>COUNTIFS('Raw data'!$R:$R,AU1,'Raw data'!$E:$E,$A21)</f>
        <v>0</v>
      </c>
      <c r="AV21">
        <f>COUNTIFS('Raw data'!$R:$R,AV1,'Raw data'!$E:$E,$A21)</f>
        <v>0</v>
      </c>
      <c r="AW21">
        <f>COUNTIFS('Raw data'!$R:$R,AW1,'Raw data'!$E:$E,$A21)</f>
        <v>0</v>
      </c>
      <c r="AX21">
        <f>COUNTIFS('Raw data'!$R:$R,AX1,'Raw data'!$E:$E,$A21)</f>
        <v>1</v>
      </c>
      <c r="AY21">
        <f>COUNTIFS('Raw data'!$R:$R,AY1,'Raw data'!$E:$E,$A21)</f>
        <v>0</v>
      </c>
      <c r="AZ21">
        <f>COUNTIFS('Raw data'!$R:$R,AZ1,'Raw data'!$E:$E,$A21)</f>
        <v>0</v>
      </c>
      <c r="BA21">
        <f>COUNTIFS('Raw data'!$R:$R,BA1,'Raw data'!$E:$E,$A21)</f>
        <v>0</v>
      </c>
      <c r="BC21">
        <f t="shared" si="0"/>
        <v>28</v>
      </c>
    </row>
    <row r="22" spans="1:56" x14ac:dyDescent="0.2">
      <c r="A22" t="s">
        <v>176</v>
      </c>
      <c r="B22">
        <f>COUNTIFS('Raw data'!$R:$R,B1,'Raw data'!$E:$E,$A22)</f>
        <v>0</v>
      </c>
      <c r="C22">
        <f>COUNTIFS('Raw data'!$R:$R,C1,'Raw data'!$E:$E,$A22)</f>
        <v>0</v>
      </c>
      <c r="D22">
        <f>COUNTIFS('Raw data'!$R:$R,D1,'Raw data'!$E:$E,$A22)</f>
        <v>0</v>
      </c>
      <c r="E22">
        <f>COUNTIFS('Raw data'!$R:$R,E1,'Raw data'!$E:$E,$A22)</f>
        <v>0</v>
      </c>
      <c r="F22">
        <f>COUNTIFS('Raw data'!$R:$R,F1,'Raw data'!$E:$E,$A22)</f>
        <v>0</v>
      </c>
      <c r="G22">
        <f>COUNTIFS('Raw data'!$R:$R,G1,'Raw data'!$E:$E,$A22)</f>
        <v>0</v>
      </c>
      <c r="H22">
        <f>COUNTIFS('Raw data'!$R:$R,H1,'Raw data'!$E:$E,$A22)</f>
        <v>0</v>
      </c>
      <c r="I22">
        <f>COUNTIFS('Raw data'!$R:$R,I1,'Raw data'!$E:$E,$A22)</f>
        <v>0</v>
      </c>
      <c r="J22">
        <f>COUNTIFS('Raw data'!$R:$R,J1,'Raw data'!$E:$E,$A22)</f>
        <v>0</v>
      </c>
      <c r="K22">
        <f>COUNTIFS('Raw data'!$R:$R,K1,'Raw data'!$E:$E,$A22)</f>
        <v>0</v>
      </c>
      <c r="L22">
        <f>COUNTIFS('Raw data'!$R:$R,L1,'Raw data'!$E:$E,$A22)</f>
        <v>0</v>
      </c>
      <c r="M22">
        <f>COUNTIFS('Raw data'!$R:$R,M1,'Raw data'!$E:$E,$A22)</f>
        <v>1</v>
      </c>
      <c r="N22">
        <f>COUNTIFS('Raw data'!$R:$R,N1,'Raw data'!$E:$E,$A22)</f>
        <v>1</v>
      </c>
      <c r="O22">
        <f>COUNTIFS('Raw data'!$R:$R,O1,'Raw data'!$E:$E,$A22)</f>
        <v>0</v>
      </c>
      <c r="P22">
        <f>COUNTIFS('Raw data'!$R:$R,P1,'Raw data'!$E:$E,$A22)</f>
        <v>0</v>
      </c>
      <c r="Q22">
        <f>COUNTIFS('Raw data'!$R:$R,Q1,'Raw data'!$E:$E,$A22)</f>
        <v>0</v>
      </c>
      <c r="R22">
        <f>COUNTIFS('Raw data'!$R:$R,R1,'Raw data'!$E:$E,$A22)</f>
        <v>0</v>
      </c>
      <c r="S22">
        <f>COUNTIFS('Raw data'!$R:$R,S1,'Raw data'!$E:$E,$A22)</f>
        <v>0</v>
      </c>
      <c r="T22">
        <f>COUNTIFS('Raw data'!$R:$R,T1,'Raw data'!$E:$E,$A22)</f>
        <v>0</v>
      </c>
      <c r="U22">
        <f>COUNTIFS('Raw data'!$R:$R,U1,'Raw data'!$E:$E,$A22)</f>
        <v>0</v>
      </c>
      <c r="V22">
        <f>COUNTIFS('Raw data'!$R:$R,V1,'Raw data'!$E:$E,$A22)</f>
        <v>0</v>
      </c>
      <c r="W22">
        <f>COUNTIFS('Raw data'!$R:$R,W1,'Raw data'!$E:$E,$A22)</f>
        <v>0</v>
      </c>
      <c r="X22">
        <f>COUNTIFS('Raw data'!$R:$R,X1,'Raw data'!$E:$E,$A22)</f>
        <v>0</v>
      </c>
      <c r="Y22">
        <f>COUNTIFS('Raw data'!$R:$R,Y1,'Raw data'!$E:$E,$A22)</f>
        <v>0</v>
      </c>
      <c r="Z22">
        <f>COUNTIFS('Raw data'!$R:$R,Z1,'Raw data'!$E:$E,$A22)</f>
        <v>0</v>
      </c>
      <c r="AA22">
        <f>COUNTIFS('Raw data'!$R:$R,AA1,'Raw data'!$E:$E,$A22)</f>
        <v>0</v>
      </c>
      <c r="AB22">
        <f>COUNTIFS('Raw data'!$R:$R,AB1,'Raw data'!$E:$E,$A22)</f>
        <v>0</v>
      </c>
      <c r="AC22">
        <f>COUNTIFS('Raw data'!$R:$R,AC1,'Raw data'!$E:$E,$A22)</f>
        <v>0</v>
      </c>
      <c r="AD22">
        <f>COUNTIFS('Raw data'!$R:$R,AD1,'Raw data'!$E:$E,$A22)</f>
        <v>0</v>
      </c>
      <c r="AE22">
        <f>COUNTIFS('Raw data'!$R:$R,AE1,'Raw data'!$E:$E,$A22)</f>
        <v>1</v>
      </c>
      <c r="AF22">
        <f>COUNTIFS('Raw data'!$R:$R,AF1,'Raw data'!$E:$E,$A22)</f>
        <v>0</v>
      </c>
      <c r="AG22">
        <f>COUNTIFS('Raw data'!$R:$R,AG1,'Raw data'!$E:$E,$A22)</f>
        <v>0</v>
      </c>
      <c r="AH22">
        <f>COUNTIFS('Raw data'!$R:$R,AH1,'Raw data'!$E:$E,$A22)</f>
        <v>0</v>
      </c>
      <c r="AI22">
        <f>COUNTIFS('Raw data'!$R:$R,AI1,'Raw data'!$E:$E,$A22)</f>
        <v>0</v>
      </c>
      <c r="AJ22">
        <f>COUNTIFS('Raw data'!$R:$R,AJ1,'Raw data'!$E:$E,$A22)</f>
        <v>0</v>
      </c>
      <c r="AK22">
        <f>COUNTIFS('Raw data'!$R:$R,AK1,'Raw data'!$E:$E,$A22)</f>
        <v>0</v>
      </c>
      <c r="AL22">
        <f>COUNTIFS('Raw data'!$R:$R,AL1,'Raw data'!$E:$E,$A22)</f>
        <v>0</v>
      </c>
      <c r="AM22">
        <f>COUNTIFS('Raw data'!$R:$R,AM1,'Raw data'!$E:$E,$A22)</f>
        <v>0</v>
      </c>
      <c r="AN22">
        <f>COUNTIFS('Raw data'!$R:$R,AN1,'Raw data'!$E:$E,$A22)</f>
        <v>0</v>
      </c>
      <c r="AO22">
        <f>COUNTIFS('Raw data'!$R:$R,AO1,'Raw data'!$E:$E,$A22)</f>
        <v>0</v>
      </c>
      <c r="AP22">
        <f>COUNTIFS('Raw data'!$R:$R,AP1,'Raw data'!$E:$E,$A22)</f>
        <v>0</v>
      </c>
      <c r="AQ22">
        <f>COUNTIFS('Raw data'!$R:$R,AQ1,'Raw data'!$E:$E,$A22)</f>
        <v>1</v>
      </c>
      <c r="AR22">
        <f>COUNTIFS('Raw data'!$R:$R,AR1,'Raw data'!$E:$E,$A22)</f>
        <v>0</v>
      </c>
      <c r="AS22">
        <f>COUNTIFS('Raw data'!$R:$R,AS1,'Raw data'!$E:$E,$A22)</f>
        <v>0</v>
      </c>
      <c r="AT22">
        <f>COUNTIFS('Raw data'!$R:$R,AT1,'Raw data'!$E:$E,$A22)</f>
        <v>0</v>
      </c>
      <c r="AU22">
        <f>COUNTIFS('Raw data'!$R:$R,AU1,'Raw data'!$E:$E,$A22)</f>
        <v>0</v>
      </c>
      <c r="AV22">
        <f>COUNTIFS('Raw data'!$R:$R,AV1,'Raw data'!$E:$E,$A22)</f>
        <v>0</v>
      </c>
      <c r="AW22">
        <f>COUNTIFS('Raw data'!$R:$R,AW1,'Raw data'!$E:$E,$A22)</f>
        <v>0</v>
      </c>
      <c r="AX22">
        <f>COUNTIFS('Raw data'!$R:$R,AX1,'Raw data'!$E:$E,$A22)</f>
        <v>0</v>
      </c>
      <c r="AY22">
        <f>COUNTIFS('Raw data'!$R:$R,AY1,'Raw data'!$E:$E,$A22)</f>
        <v>0</v>
      </c>
      <c r="AZ22">
        <f>COUNTIFS('Raw data'!$R:$R,AZ1,'Raw data'!$E:$E,$A22)</f>
        <v>0</v>
      </c>
      <c r="BA22">
        <f>COUNTIFS('Raw data'!$R:$R,BA1,'Raw data'!$E:$E,$A22)</f>
        <v>0</v>
      </c>
      <c r="BC22">
        <f t="shared" si="0"/>
        <v>4</v>
      </c>
    </row>
    <row r="23" spans="1:56" x14ac:dyDescent="0.2">
      <c r="A23" t="s">
        <v>1650</v>
      </c>
      <c r="B23">
        <f>COUNTIFS('Raw data'!$R:$R,B1,'Raw data'!$E:$E,$A23)</f>
        <v>0</v>
      </c>
      <c r="C23">
        <f>COUNTIFS('Raw data'!$R:$R,C1,'Raw data'!$E:$E,$A23)</f>
        <v>0</v>
      </c>
      <c r="D23">
        <f>COUNTIFS('Raw data'!$R:$R,D1,'Raw data'!$E:$E,$A23)</f>
        <v>0</v>
      </c>
      <c r="E23">
        <f>COUNTIFS('Raw data'!$R:$R,E1,'Raw data'!$E:$E,$A23)</f>
        <v>0</v>
      </c>
      <c r="F23">
        <f>COUNTIFS('Raw data'!$R:$R,F1,'Raw data'!$E:$E,$A23)</f>
        <v>0</v>
      </c>
      <c r="G23">
        <f>COUNTIFS('Raw data'!$R:$R,G1,'Raw data'!$E:$E,$A23)</f>
        <v>0</v>
      </c>
      <c r="H23">
        <f>COUNTIFS('Raw data'!$R:$R,H1,'Raw data'!$E:$E,$A23)</f>
        <v>0</v>
      </c>
      <c r="I23">
        <f>COUNTIFS('Raw data'!$R:$R,I1,'Raw data'!$E:$E,$A23)</f>
        <v>0</v>
      </c>
      <c r="J23">
        <f>COUNTIFS('Raw data'!$R:$R,J1,'Raw data'!$E:$E,$A23)</f>
        <v>0</v>
      </c>
      <c r="K23">
        <f>COUNTIFS('Raw data'!$R:$R,K1,'Raw data'!$E:$E,$A23)</f>
        <v>0</v>
      </c>
      <c r="L23">
        <f>COUNTIFS('Raw data'!$R:$R,L1,'Raw data'!$E:$E,$A23)</f>
        <v>0</v>
      </c>
      <c r="M23">
        <f>COUNTIFS('Raw data'!$R:$R,M1,'Raw data'!$E:$E,$A23)</f>
        <v>0</v>
      </c>
      <c r="N23">
        <f>COUNTIFS('Raw data'!$R:$R,N1,'Raw data'!$E:$E,$A23)</f>
        <v>4</v>
      </c>
      <c r="O23">
        <f>COUNTIFS('Raw data'!$R:$R,O1,'Raw data'!$E:$E,$A23)</f>
        <v>0</v>
      </c>
      <c r="P23">
        <f>COUNTIFS('Raw data'!$R:$R,P1,'Raw data'!$E:$E,$A23)</f>
        <v>1</v>
      </c>
      <c r="Q23">
        <f>COUNTIFS('Raw data'!$R:$R,Q1,'Raw data'!$E:$E,$A23)</f>
        <v>0</v>
      </c>
      <c r="R23">
        <f>COUNTIFS('Raw data'!$R:$R,R1,'Raw data'!$E:$E,$A23)</f>
        <v>0</v>
      </c>
      <c r="S23">
        <f>COUNTIFS('Raw data'!$R:$R,S1,'Raw data'!$E:$E,$A23)</f>
        <v>0</v>
      </c>
      <c r="T23">
        <f>COUNTIFS('Raw data'!$R:$R,T1,'Raw data'!$E:$E,$A23)</f>
        <v>0</v>
      </c>
      <c r="U23">
        <f>COUNTIFS('Raw data'!$R:$R,U1,'Raw data'!$E:$E,$A23)</f>
        <v>0</v>
      </c>
      <c r="V23">
        <f>COUNTIFS('Raw data'!$R:$R,V1,'Raw data'!$E:$E,$A23)</f>
        <v>0</v>
      </c>
      <c r="W23">
        <f>COUNTIFS('Raw data'!$R:$R,W1,'Raw data'!$E:$E,$A23)</f>
        <v>0</v>
      </c>
      <c r="X23">
        <f>COUNTIFS('Raw data'!$R:$R,X1,'Raw data'!$E:$E,$A23)</f>
        <v>0</v>
      </c>
      <c r="Y23">
        <f>COUNTIFS('Raw data'!$R:$R,Y1,'Raw data'!$E:$E,$A23)</f>
        <v>0</v>
      </c>
      <c r="Z23">
        <f>COUNTIFS('Raw data'!$R:$R,Z1,'Raw data'!$E:$E,$A23)</f>
        <v>0</v>
      </c>
      <c r="AA23">
        <f>COUNTIFS('Raw data'!$R:$R,AA1,'Raw data'!$E:$E,$A23)</f>
        <v>0</v>
      </c>
      <c r="AB23">
        <f>COUNTIFS('Raw data'!$R:$R,AB1,'Raw data'!$E:$E,$A23)</f>
        <v>0</v>
      </c>
      <c r="AC23">
        <f>COUNTIFS('Raw data'!$R:$R,AC1,'Raw data'!$E:$E,$A23)</f>
        <v>0</v>
      </c>
      <c r="AD23">
        <f>COUNTIFS('Raw data'!$R:$R,AD1,'Raw data'!$E:$E,$A23)</f>
        <v>2</v>
      </c>
      <c r="AE23">
        <f>COUNTIFS('Raw data'!$R:$R,AE1,'Raw data'!$E:$E,$A23)</f>
        <v>0</v>
      </c>
      <c r="AF23">
        <f>COUNTIFS('Raw data'!$R:$R,AF1,'Raw data'!$E:$E,$A23)</f>
        <v>0</v>
      </c>
      <c r="AG23">
        <f>COUNTIFS('Raw data'!$R:$R,AG1,'Raw data'!$E:$E,$A23)</f>
        <v>0</v>
      </c>
      <c r="AH23">
        <f>COUNTIFS('Raw data'!$R:$R,AH1,'Raw data'!$E:$E,$A23)</f>
        <v>0</v>
      </c>
      <c r="AI23">
        <f>COUNTIFS('Raw data'!$R:$R,AI1,'Raw data'!$E:$E,$A23)</f>
        <v>0</v>
      </c>
      <c r="AJ23">
        <f>COUNTIFS('Raw data'!$R:$R,AJ1,'Raw data'!$E:$E,$A23)</f>
        <v>0</v>
      </c>
      <c r="AK23">
        <f>COUNTIFS('Raw data'!$R:$R,AK1,'Raw data'!$E:$E,$A23)</f>
        <v>0</v>
      </c>
      <c r="AL23">
        <f>COUNTIFS('Raw data'!$R:$R,AL1,'Raw data'!$E:$E,$A23)</f>
        <v>0</v>
      </c>
      <c r="AM23">
        <f>COUNTIFS('Raw data'!$R:$R,AM1,'Raw data'!$E:$E,$A23)</f>
        <v>0</v>
      </c>
      <c r="AN23">
        <f>COUNTIFS('Raw data'!$R:$R,AN1,'Raw data'!$E:$E,$A23)</f>
        <v>0</v>
      </c>
      <c r="AO23">
        <f>COUNTIFS('Raw data'!$R:$R,AO1,'Raw data'!$E:$E,$A23)</f>
        <v>0</v>
      </c>
      <c r="AP23">
        <f>COUNTIFS('Raw data'!$R:$R,AP1,'Raw data'!$E:$E,$A23)</f>
        <v>0</v>
      </c>
      <c r="AQ23">
        <f>COUNTIFS('Raw data'!$R:$R,AQ1,'Raw data'!$E:$E,$A23)</f>
        <v>3</v>
      </c>
      <c r="AR23">
        <f>COUNTIFS('Raw data'!$R:$R,AR1,'Raw data'!$E:$E,$A23)</f>
        <v>1</v>
      </c>
      <c r="AS23">
        <f>COUNTIFS('Raw data'!$R:$R,AS1,'Raw data'!$E:$E,$A23)</f>
        <v>0</v>
      </c>
      <c r="AT23">
        <f>COUNTIFS('Raw data'!$R:$R,AT1,'Raw data'!$E:$E,$A23)</f>
        <v>0</v>
      </c>
      <c r="AU23">
        <f>COUNTIFS('Raw data'!$R:$R,AU1,'Raw data'!$E:$E,$A23)</f>
        <v>0</v>
      </c>
      <c r="AV23">
        <f>COUNTIFS('Raw data'!$R:$R,AV1,'Raw data'!$E:$E,$A23)</f>
        <v>0</v>
      </c>
      <c r="AW23">
        <f>COUNTIFS('Raw data'!$R:$R,AW1,'Raw data'!$E:$E,$A23)</f>
        <v>0</v>
      </c>
      <c r="AX23">
        <f>COUNTIFS('Raw data'!$R:$R,AX1,'Raw data'!$E:$E,$A23)</f>
        <v>0</v>
      </c>
      <c r="AY23">
        <f>COUNTIFS('Raw data'!$R:$R,AY1,'Raw data'!$E:$E,$A23)</f>
        <v>0</v>
      </c>
      <c r="AZ23">
        <f>COUNTIFS('Raw data'!$R:$R,AZ1,'Raw data'!$E:$E,$A23)</f>
        <v>0</v>
      </c>
      <c r="BA23">
        <f>COUNTIFS('Raw data'!$R:$R,BA1,'Raw data'!$E:$E,$A23)</f>
        <v>0</v>
      </c>
      <c r="BC23">
        <f t="shared" si="0"/>
        <v>11</v>
      </c>
    </row>
    <row r="24" spans="1:56" x14ac:dyDescent="0.2">
      <c r="A24" t="s">
        <v>66</v>
      </c>
      <c r="B24">
        <f>COUNTIFS('Raw data'!$R:$R,B1,'Raw data'!$E:$E,$A24)</f>
        <v>0</v>
      </c>
      <c r="C24">
        <f>COUNTIFS('Raw data'!$R:$R,C1,'Raw data'!$E:$E,$A24)</f>
        <v>0</v>
      </c>
      <c r="D24">
        <f>COUNTIFS('Raw data'!$R:$R,D1,'Raw data'!$E:$E,$A24)</f>
        <v>0</v>
      </c>
      <c r="E24">
        <f>COUNTIFS('Raw data'!$R:$R,E1,'Raw data'!$E:$E,$A24)</f>
        <v>0</v>
      </c>
      <c r="F24">
        <f>COUNTIFS('Raw data'!$R:$R,F1,'Raw data'!$E:$E,$A24)</f>
        <v>0</v>
      </c>
      <c r="G24">
        <f>COUNTIFS('Raw data'!$R:$R,G1,'Raw data'!$E:$E,$A24)</f>
        <v>0</v>
      </c>
      <c r="H24">
        <f>COUNTIFS('Raw data'!$R:$R,H1,'Raw data'!$E:$E,$A24)</f>
        <v>0</v>
      </c>
      <c r="I24">
        <f>COUNTIFS('Raw data'!$R:$R,I1,'Raw data'!$E:$E,$A24)</f>
        <v>0</v>
      </c>
      <c r="J24">
        <f>COUNTIFS('Raw data'!$R:$R,J1,'Raw data'!$E:$E,$A24)</f>
        <v>0</v>
      </c>
      <c r="K24">
        <f>COUNTIFS('Raw data'!$R:$R,K1,'Raw data'!$E:$E,$A24)</f>
        <v>0</v>
      </c>
      <c r="L24">
        <f>COUNTIFS('Raw data'!$R:$R,L1,'Raw data'!$E:$E,$A24)</f>
        <v>0</v>
      </c>
      <c r="M24">
        <f>COUNTIFS('Raw data'!$R:$R,M1,'Raw data'!$E:$E,$A24)</f>
        <v>0</v>
      </c>
      <c r="N24">
        <f>COUNTIFS('Raw data'!$R:$R,N1,'Raw data'!$E:$E,$A24)</f>
        <v>1</v>
      </c>
      <c r="O24">
        <f>COUNTIFS('Raw data'!$R:$R,O1,'Raw data'!$E:$E,$A24)</f>
        <v>0</v>
      </c>
      <c r="P24">
        <f>COUNTIFS('Raw data'!$R:$R,P1,'Raw data'!$E:$E,$A24)</f>
        <v>0</v>
      </c>
      <c r="Q24">
        <f>COUNTIFS('Raw data'!$R:$R,Q1,'Raw data'!$E:$E,$A24)</f>
        <v>0</v>
      </c>
      <c r="R24">
        <f>COUNTIFS('Raw data'!$R:$R,R1,'Raw data'!$E:$E,$A24)</f>
        <v>0</v>
      </c>
      <c r="S24">
        <f>COUNTIFS('Raw data'!$R:$R,S1,'Raw data'!$E:$E,$A24)</f>
        <v>0</v>
      </c>
      <c r="T24">
        <f>COUNTIFS('Raw data'!$R:$R,T1,'Raw data'!$E:$E,$A24)</f>
        <v>0</v>
      </c>
      <c r="U24">
        <f>COUNTIFS('Raw data'!$R:$R,U1,'Raw data'!$E:$E,$A24)</f>
        <v>0</v>
      </c>
      <c r="V24">
        <f>COUNTIFS('Raw data'!$R:$R,V1,'Raw data'!$E:$E,$A24)</f>
        <v>0</v>
      </c>
      <c r="W24">
        <f>COUNTIFS('Raw data'!$R:$R,W1,'Raw data'!$E:$E,$A24)</f>
        <v>0</v>
      </c>
      <c r="X24">
        <f>COUNTIFS('Raw data'!$R:$R,X1,'Raw data'!$E:$E,$A24)</f>
        <v>0</v>
      </c>
      <c r="Y24">
        <f>COUNTIFS('Raw data'!$R:$R,Y1,'Raw data'!$E:$E,$A24)</f>
        <v>0</v>
      </c>
      <c r="Z24">
        <f>COUNTIFS('Raw data'!$R:$R,Z1,'Raw data'!$E:$E,$A24)</f>
        <v>0</v>
      </c>
      <c r="AA24">
        <f>COUNTIFS('Raw data'!$R:$R,AA1,'Raw data'!$E:$E,$A24)</f>
        <v>0</v>
      </c>
      <c r="AB24">
        <f>COUNTIFS('Raw data'!$R:$R,AB1,'Raw data'!$E:$E,$A24)</f>
        <v>0</v>
      </c>
      <c r="AC24">
        <f>COUNTIFS('Raw data'!$R:$R,AC1,'Raw data'!$E:$E,$A24)</f>
        <v>0</v>
      </c>
      <c r="AD24">
        <f>COUNTIFS('Raw data'!$R:$R,AD1,'Raw data'!$E:$E,$A24)</f>
        <v>0</v>
      </c>
      <c r="AE24">
        <f>COUNTIFS('Raw data'!$R:$R,AE1,'Raw data'!$E:$E,$A24)</f>
        <v>0</v>
      </c>
      <c r="AF24">
        <f>COUNTIFS('Raw data'!$R:$R,AF1,'Raw data'!$E:$E,$A24)</f>
        <v>0</v>
      </c>
      <c r="AG24">
        <f>COUNTIFS('Raw data'!$R:$R,AG1,'Raw data'!$E:$E,$A24)</f>
        <v>0</v>
      </c>
      <c r="AH24">
        <f>COUNTIFS('Raw data'!$R:$R,AH1,'Raw data'!$E:$E,$A24)</f>
        <v>0</v>
      </c>
      <c r="AI24">
        <f>COUNTIFS('Raw data'!$R:$R,AI1,'Raw data'!$E:$E,$A24)</f>
        <v>0</v>
      </c>
      <c r="AJ24">
        <f>COUNTIFS('Raw data'!$R:$R,AJ1,'Raw data'!$E:$E,$A24)</f>
        <v>0</v>
      </c>
      <c r="AK24">
        <f>COUNTIFS('Raw data'!$R:$R,AK1,'Raw data'!$E:$E,$A24)</f>
        <v>0</v>
      </c>
      <c r="AL24">
        <f>COUNTIFS('Raw data'!$R:$R,AL1,'Raw data'!$E:$E,$A24)</f>
        <v>0</v>
      </c>
      <c r="AM24">
        <f>COUNTIFS('Raw data'!$R:$R,AM1,'Raw data'!$E:$E,$A24)</f>
        <v>0</v>
      </c>
      <c r="AN24">
        <f>COUNTIFS('Raw data'!$R:$R,AN1,'Raw data'!$E:$E,$A24)</f>
        <v>0</v>
      </c>
      <c r="AO24">
        <f>COUNTIFS('Raw data'!$R:$R,AO1,'Raw data'!$E:$E,$A24)</f>
        <v>0</v>
      </c>
      <c r="AP24">
        <f>COUNTIFS('Raw data'!$R:$R,AP1,'Raw data'!$E:$E,$A24)</f>
        <v>0</v>
      </c>
      <c r="AQ24">
        <f>COUNTIFS('Raw data'!$R:$R,AQ1,'Raw data'!$E:$E,$A24)</f>
        <v>0</v>
      </c>
      <c r="AR24">
        <f>COUNTIFS('Raw data'!$R:$R,AR1,'Raw data'!$E:$E,$A24)</f>
        <v>0</v>
      </c>
      <c r="AS24">
        <f>COUNTIFS('Raw data'!$R:$R,AS1,'Raw data'!$E:$E,$A24)</f>
        <v>0</v>
      </c>
      <c r="AT24">
        <f>COUNTIFS('Raw data'!$R:$R,AT1,'Raw data'!$E:$E,$A24)</f>
        <v>0</v>
      </c>
      <c r="AU24">
        <f>COUNTIFS('Raw data'!$R:$R,AU1,'Raw data'!$E:$E,$A24)</f>
        <v>0</v>
      </c>
      <c r="AV24">
        <f>COUNTIFS('Raw data'!$R:$R,AV1,'Raw data'!$E:$E,$A24)</f>
        <v>0</v>
      </c>
      <c r="AW24">
        <f>COUNTIFS('Raw data'!$R:$R,AW1,'Raw data'!$E:$E,$A24)</f>
        <v>0</v>
      </c>
      <c r="AX24">
        <f>COUNTIFS('Raw data'!$R:$R,AX1,'Raw data'!$E:$E,$A24)</f>
        <v>0</v>
      </c>
      <c r="AY24">
        <f>COUNTIFS('Raw data'!$R:$R,AY1,'Raw data'!$E:$E,$A24)</f>
        <v>0</v>
      </c>
      <c r="AZ24">
        <f>COUNTIFS('Raw data'!$R:$R,AZ1,'Raw data'!$E:$E,$A24)</f>
        <v>0</v>
      </c>
      <c r="BA24">
        <f>COUNTIFS('Raw data'!$R:$R,BA1,'Raw data'!$E:$E,$A24)</f>
        <v>0</v>
      </c>
      <c r="BC24">
        <f t="shared" si="0"/>
        <v>1</v>
      </c>
    </row>
    <row r="25" spans="1:56" x14ac:dyDescent="0.2">
      <c r="A25" t="s">
        <v>2039</v>
      </c>
      <c r="B25">
        <f>COUNTIFS('Raw data'!$R:$R,B1,'Raw data'!$E:$E,$A25)</f>
        <v>0</v>
      </c>
      <c r="C25">
        <f>COUNTIFS('Raw data'!$R:$R,C1,'Raw data'!$E:$E,$A25)</f>
        <v>0</v>
      </c>
      <c r="D25">
        <f>COUNTIFS('Raw data'!$R:$R,D1,'Raw data'!$E:$E,$A25)</f>
        <v>0</v>
      </c>
      <c r="E25">
        <f>COUNTIFS('Raw data'!$R:$R,E1,'Raw data'!$E:$E,$A25)</f>
        <v>0</v>
      </c>
      <c r="F25">
        <f>COUNTIFS('Raw data'!$R:$R,F1,'Raw data'!$E:$E,$A25)</f>
        <v>0</v>
      </c>
      <c r="G25">
        <f>COUNTIFS('Raw data'!$R:$R,G1,'Raw data'!$E:$E,$A25)</f>
        <v>0</v>
      </c>
      <c r="H25">
        <f>COUNTIFS('Raw data'!$R:$R,H1,'Raw data'!$E:$E,$A25)</f>
        <v>0</v>
      </c>
      <c r="I25">
        <f>COUNTIFS('Raw data'!$R:$R,I1,'Raw data'!$E:$E,$A25)</f>
        <v>0</v>
      </c>
      <c r="J25">
        <f>COUNTIFS('Raw data'!$R:$R,J1,'Raw data'!$E:$E,$A25)</f>
        <v>0</v>
      </c>
      <c r="K25">
        <f>COUNTIFS('Raw data'!$R:$R,K1,'Raw data'!$E:$E,$A25)</f>
        <v>1</v>
      </c>
      <c r="L25">
        <f>COUNTIFS('Raw data'!$R:$R,L1,'Raw data'!$E:$E,$A25)</f>
        <v>0</v>
      </c>
      <c r="M25">
        <f>COUNTIFS('Raw data'!$R:$R,M1,'Raw data'!$E:$E,$A25)</f>
        <v>1</v>
      </c>
      <c r="N25">
        <f>COUNTIFS('Raw data'!$R:$R,N1,'Raw data'!$E:$E,$A25)</f>
        <v>0</v>
      </c>
      <c r="O25">
        <f>COUNTIFS('Raw data'!$R:$R,O1,'Raw data'!$E:$E,$A25)</f>
        <v>0</v>
      </c>
      <c r="P25">
        <f>COUNTIFS('Raw data'!$R:$R,P1,'Raw data'!$E:$E,$A25)</f>
        <v>0</v>
      </c>
      <c r="Q25">
        <f>COUNTIFS('Raw data'!$R:$R,Q1,'Raw data'!$E:$E,$A25)</f>
        <v>0</v>
      </c>
      <c r="R25">
        <f>COUNTIFS('Raw data'!$R:$R,R1,'Raw data'!$E:$E,$A25)</f>
        <v>0</v>
      </c>
      <c r="S25">
        <f>COUNTIFS('Raw data'!$R:$R,S1,'Raw data'!$E:$E,$A25)</f>
        <v>0</v>
      </c>
      <c r="T25">
        <f>COUNTIFS('Raw data'!$R:$R,T1,'Raw data'!$E:$E,$A25)</f>
        <v>0</v>
      </c>
      <c r="U25">
        <f>COUNTIFS('Raw data'!$R:$R,U1,'Raw data'!$E:$E,$A25)</f>
        <v>0</v>
      </c>
      <c r="V25">
        <f>COUNTIFS('Raw data'!$R:$R,V1,'Raw data'!$E:$E,$A25)</f>
        <v>0</v>
      </c>
      <c r="W25">
        <f>COUNTIFS('Raw data'!$R:$R,W1,'Raw data'!$E:$E,$A25)</f>
        <v>0</v>
      </c>
      <c r="X25">
        <f>COUNTIFS('Raw data'!$R:$R,X1,'Raw data'!$E:$E,$A25)</f>
        <v>0</v>
      </c>
      <c r="Y25">
        <f>COUNTIFS('Raw data'!$R:$R,Y1,'Raw data'!$E:$E,$A25)</f>
        <v>0</v>
      </c>
      <c r="Z25">
        <f>COUNTIFS('Raw data'!$R:$R,Z1,'Raw data'!$E:$E,$A25)</f>
        <v>0</v>
      </c>
      <c r="AA25">
        <f>COUNTIFS('Raw data'!$R:$R,AA1,'Raw data'!$E:$E,$A25)</f>
        <v>0</v>
      </c>
      <c r="AB25">
        <f>COUNTIFS('Raw data'!$R:$R,AB1,'Raw data'!$E:$E,$A25)</f>
        <v>0</v>
      </c>
      <c r="AC25">
        <f>COUNTIFS('Raw data'!$R:$R,AC1,'Raw data'!$E:$E,$A25)</f>
        <v>0</v>
      </c>
      <c r="AD25">
        <f>COUNTIFS('Raw data'!$R:$R,AD1,'Raw data'!$E:$E,$A25)</f>
        <v>0</v>
      </c>
      <c r="AE25">
        <f>COUNTIFS('Raw data'!$R:$R,AE1,'Raw data'!$E:$E,$A25)</f>
        <v>0</v>
      </c>
      <c r="AF25">
        <f>COUNTIFS('Raw data'!$R:$R,AF1,'Raw data'!$E:$E,$A25)</f>
        <v>0</v>
      </c>
      <c r="AG25">
        <f>COUNTIFS('Raw data'!$R:$R,AG1,'Raw data'!$E:$E,$A25)</f>
        <v>0</v>
      </c>
      <c r="AH25">
        <f>COUNTIFS('Raw data'!$R:$R,AH1,'Raw data'!$E:$E,$A25)</f>
        <v>0</v>
      </c>
      <c r="AI25">
        <f>COUNTIFS('Raw data'!$R:$R,AI1,'Raw data'!$E:$E,$A25)</f>
        <v>0</v>
      </c>
      <c r="AJ25">
        <f>COUNTIFS('Raw data'!$R:$R,AJ1,'Raw data'!$E:$E,$A25)</f>
        <v>0</v>
      </c>
      <c r="AK25">
        <f>COUNTIFS('Raw data'!$R:$R,AK1,'Raw data'!$E:$E,$A25)</f>
        <v>0</v>
      </c>
      <c r="AL25">
        <f>COUNTIFS('Raw data'!$R:$R,AL1,'Raw data'!$E:$E,$A25)</f>
        <v>0</v>
      </c>
      <c r="AM25">
        <f>COUNTIFS('Raw data'!$R:$R,AM1,'Raw data'!$E:$E,$A25)</f>
        <v>0</v>
      </c>
      <c r="AN25">
        <f>COUNTIFS('Raw data'!$R:$R,AN1,'Raw data'!$E:$E,$A25)</f>
        <v>0</v>
      </c>
      <c r="AO25">
        <f>COUNTIFS('Raw data'!$R:$R,AO1,'Raw data'!$E:$E,$A25)</f>
        <v>2</v>
      </c>
      <c r="AP25">
        <f>COUNTIFS('Raw data'!$R:$R,AP1,'Raw data'!$E:$E,$A25)</f>
        <v>0</v>
      </c>
      <c r="AQ25">
        <f>COUNTIFS('Raw data'!$R:$R,AQ1,'Raw data'!$E:$E,$A25)</f>
        <v>0</v>
      </c>
      <c r="AR25">
        <f>COUNTIFS('Raw data'!$R:$R,AR1,'Raw data'!$E:$E,$A25)</f>
        <v>0</v>
      </c>
      <c r="AS25">
        <f>COUNTIFS('Raw data'!$R:$R,AS1,'Raw data'!$E:$E,$A25)</f>
        <v>0</v>
      </c>
      <c r="AT25">
        <f>COUNTIFS('Raw data'!$R:$R,AT1,'Raw data'!$E:$E,$A25)</f>
        <v>0</v>
      </c>
      <c r="AU25">
        <f>COUNTIFS('Raw data'!$R:$R,AU1,'Raw data'!$E:$E,$A25)</f>
        <v>0</v>
      </c>
      <c r="AV25">
        <f>COUNTIFS('Raw data'!$R:$R,AV1,'Raw data'!$E:$E,$A25)</f>
        <v>0</v>
      </c>
      <c r="AW25">
        <f>COUNTIFS('Raw data'!$R:$R,AW1,'Raw data'!$E:$E,$A25)</f>
        <v>0</v>
      </c>
      <c r="AX25">
        <f>COUNTIFS('Raw data'!$R:$R,AX1,'Raw data'!$E:$E,$A25)</f>
        <v>0</v>
      </c>
      <c r="AY25">
        <f>COUNTIFS('Raw data'!$R:$R,AY1,'Raw data'!$E:$E,$A25)</f>
        <v>0</v>
      </c>
      <c r="AZ25">
        <f>COUNTIFS('Raw data'!$R:$R,AZ1,'Raw data'!$E:$E,$A25)</f>
        <v>0</v>
      </c>
      <c r="BA25">
        <f>COUNTIFS('Raw data'!$R:$R,BA1,'Raw data'!$E:$E,$A25)</f>
        <v>0</v>
      </c>
      <c r="BC25">
        <f t="shared" si="0"/>
        <v>4</v>
      </c>
    </row>
    <row r="26" spans="1:56" x14ac:dyDescent="0.2">
      <c r="A26" t="s">
        <v>2208</v>
      </c>
      <c r="B26">
        <f>COUNTIFS('Raw data'!$R:$R,B1,'Raw data'!$E:$E,$A26)</f>
        <v>0</v>
      </c>
      <c r="C26">
        <f>COUNTIFS('Raw data'!$R:$R,C1,'Raw data'!$E:$E,$A26)</f>
        <v>0</v>
      </c>
      <c r="D26">
        <f>COUNTIFS('Raw data'!$R:$R,D1,'Raw data'!$E:$E,$A26)</f>
        <v>0</v>
      </c>
      <c r="E26">
        <f>COUNTIFS('Raw data'!$R:$R,E1,'Raw data'!$E:$E,$A26)</f>
        <v>0</v>
      </c>
      <c r="F26">
        <f>COUNTIFS('Raw data'!$R:$R,F1,'Raw data'!$E:$E,$A26)</f>
        <v>0</v>
      </c>
      <c r="G26">
        <f>COUNTIFS('Raw data'!$R:$R,G1,'Raw data'!$E:$E,$A26)</f>
        <v>0</v>
      </c>
      <c r="H26">
        <f>COUNTIFS('Raw data'!$R:$R,H1,'Raw data'!$E:$E,$A26)</f>
        <v>0</v>
      </c>
      <c r="I26">
        <f>COUNTIFS('Raw data'!$R:$R,I1,'Raw data'!$E:$E,$A26)</f>
        <v>0</v>
      </c>
      <c r="J26">
        <f>COUNTIFS('Raw data'!$R:$R,J1,'Raw data'!$E:$E,$A26)</f>
        <v>0</v>
      </c>
      <c r="K26">
        <f>COUNTIFS('Raw data'!$R:$R,K1,'Raw data'!$E:$E,$A26)</f>
        <v>0</v>
      </c>
      <c r="L26">
        <f>COUNTIFS('Raw data'!$R:$R,L1,'Raw data'!$E:$E,$A26)</f>
        <v>0</v>
      </c>
      <c r="M26">
        <f>COUNTIFS('Raw data'!$R:$R,M1,'Raw data'!$E:$E,$A26)</f>
        <v>3</v>
      </c>
      <c r="N26">
        <f>COUNTIFS('Raw data'!$R:$R,N1,'Raw data'!$E:$E,$A26)</f>
        <v>0</v>
      </c>
      <c r="O26">
        <f>COUNTIFS('Raw data'!$R:$R,O1,'Raw data'!$E:$E,$A26)</f>
        <v>0</v>
      </c>
      <c r="P26">
        <f>COUNTIFS('Raw data'!$R:$R,P1,'Raw data'!$E:$E,$A26)</f>
        <v>0</v>
      </c>
      <c r="Q26">
        <f>COUNTIFS('Raw data'!$R:$R,Q1,'Raw data'!$E:$E,$A26)</f>
        <v>0</v>
      </c>
      <c r="R26">
        <f>COUNTIFS('Raw data'!$R:$R,R1,'Raw data'!$E:$E,$A26)</f>
        <v>0</v>
      </c>
      <c r="S26">
        <f>COUNTIFS('Raw data'!$R:$R,S1,'Raw data'!$E:$E,$A26)</f>
        <v>0</v>
      </c>
      <c r="T26">
        <f>COUNTIFS('Raw data'!$R:$R,T1,'Raw data'!$E:$E,$A26)</f>
        <v>0</v>
      </c>
      <c r="U26">
        <f>COUNTIFS('Raw data'!$R:$R,U1,'Raw data'!$E:$E,$A26)</f>
        <v>0</v>
      </c>
      <c r="V26">
        <f>COUNTIFS('Raw data'!$R:$R,V1,'Raw data'!$E:$E,$A26)</f>
        <v>0</v>
      </c>
      <c r="W26">
        <f>COUNTIFS('Raw data'!$R:$R,W1,'Raw data'!$E:$E,$A26)</f>
        <v>0</v>
      </c>
      <c r="X26">
        <f>COUNTIFS('Raw data'!$R:$R,X1,'Raw data'!$E:$E,$A26)</f>
        <v>0</v>
      </c>
      <c r="Y26">
        <f>COUNTIFS('Raw data'!$R:$R,Y1,'Raw data'!$E:$E,$A26)</f>
        <v>0</v>
      </c>
      <c r="Z26">
        <f>COUNTIFS('Raw data'!$R:$R,Z1,'Raw data'!$E:$E,$A26)</f>
        <v>0</v>
      </c>
      <c r="AA26">
        <f>COUNTIFS('Raw data'!$R:$R,AA1,'Raw data'!$E:$E,$A26)</f>
        <v>0</v>
      </c>
      <c r="AB26">
        <f>COUNTIFS('Raw data'!$R:$R,AB1,'Raw data'!$E:$E,$A26)</f>
        <v>0</v>
      </c>
      <c r="AC26">
        <f>COUNTIFS('Raw data'!$R:$R,AC1,'Raw data'!$E:$E,$A26)</f>
        <v>0</v>
      </c>
      <c r="AD26">
        <f>COUNTIFS('Raw data'!$R:$R,AD1,'Raw data'!$E:$E,$A26)</f>
        <v>0</v>
      </c>
      <c r="AE26">
        <f>COUNTIFS('Raw data'!$R:$R,AE1,'Raw data'!$E:$E,$A26)</f>
        <v>0</v>
      </c>
      <c r="AF26">
        <f>COUNTIFS('Raw data'!$R:$R,AF1,'Raw data'!$E:$E,$A26)</f>
        <v>0</v>
      </c>
      <c r="AG26">
        <f>COUNTIFS('Raw data'!$R:$R,AG1,'Raw data'!$E:$E,$A26)</f>
        <v>0</v>
      </c>
      <c r="AH26">
        <f>COUNTIFS('Raw data'!$R:$R,AH1,'Raw data'!$E:$E,$A26)</f>
        <v>0</v>
      </c>
      <c r="AI26">
        <f>COUNTIFS('Raw data'!$R:$R,AI1,'Raw data'!$E:$E,$A26)</f>
        <v>0</v>
      </c>
      <c r="AJ26">
        <f>COUNTIFS('Raw data'!$R:$R,AJ1,'Raw data'!$E:$E,$A26)</f>
        <v>0</v>
      </c>
      <c r="AK26">
        <f>COUNTIFS('Raw data'!$R:$R,AK1,'Raw data'!$E:$E,$A26)</f>
        <v>0</v>
      </c>
      <c r="AL26">
        <f>COUNTIFS('Raw data'!$R:$R,AL1,'Raw data'!$E:$E,$A26)</f>
        <v>0</v>
      </c>
      <c r="AM26">
        <f>COUNTIFS('Raw data'!$R:$R,AM1,'Raw data'!$E:$E,$A26)</f>
        <v>0</v>
      </c>
      <c r="AN26">
        <f>COUNTIFS('Raw data'!$R:$R,AN1,'Raw data'!$E:$E,$A26)</f>
        <v>0</v>
      </c>
      <c r="AO26">
        <f>COUNTIFS('Raw data'!$R:$R,AO1,'Raw data'!$E:$E,$A26)</f>
        <v>0</v>
      </c>
      <c r="AP26">
        <f>COUNTIFS('Raw data'!$R:$R,AP1,'Raw data'!$E:$E,$A26)</f>
        <v>0</v>
      </c>
      <c r="AQ26">
        <f>COUNTIFS('Raw data'!$R:$R,AQ1,'Raw data'!$E:$E,$A26)</f>
        <v>0</v>
      </c>
      <c r="AR26">
        <f>COUNTIFS('Raw data'!$R:$R,AR1,'Raw data'!$E:$E,$A26)</f>
        <v>0</v>
      </c>
      <c r="AS26">
        <f>COUNTIFS('Raw data'!$R:$R,AS1,'Raw data'!$E:$E,$A26)</f>
        <v>0</v>
      </c>
      <c r="AT26">
        <f>COUNTIFS('Raw data'!$R:$R,AT1,'Raw data'!$E:$E,$A26)</f>
        <v>0</v>
      </c>
      <c r="AU26">
        <f>COUNTIFS('Raw data'!$R:$R,AU1,'Raw data'!$E:$E,$A26)</f>
        <v>0</v>
      </c>
      <c r="AV26">
        <f>COUNTIFS('Raw data'!$R:$R,AV1,'Raw data'!$E:$E,$A26)</f>
        <v>0</v>
      </c>
      <c r="AW26">
        <f>COUNTIFS('Raw data'!$R:$R,AW1,'Raw data'!$E:$E,$A26)</f>
        <v>0</v>
      </c>
      <c r="AX26">
        <f>COUNTIFS('Raw data'!$R:$R,AX1,'Raw data'!$E:$E,$A26)</f>
        <v>0</v>
      </c>
      <c r="AY26">
        <f>COUNTIFS('Raw data'!$R:$R,AY1,'Raw data'!$E:$E,$A26)</f>
        <v>0</v>
      </c>
      <c r="AZ26">
        <f>COUNTIFS('Raw data'!$R:$R,AZ1,'Raw data'!$E:$E,$A26)</f>
        <v>0</v>
      </c>
      <c r="BA26">
        <f>COUNTIFS('Raw data'!$R:$R,BA1,'Raw data'!$E:$E,$A26)</f>
        <v>0</v>
      </c>
      <c r="BC26">
        <f t="shared" si="0"/>
        <v>3</v>
      </c>
    </row>
    <row r="27" spans="1:56" x14ac:dyDescent="0.2">
      <c r="A27" t="s">
        <v>34</v>
      </c>
      <c r="B27">
        <f>COUNTIFS('Raw data'!$R:$R,B1,'Raw data'!$E:$E,$A27)</f>
        <v>33</v>
      </c>
      <c r="C27">
        <f>COUNTIFS('Raw data'!$R:$R,C1,'Raw data'!$E:$E,$A27)</f>
        <v>0</v>
      </c>
      <c r="D27">
        <f>COUNTIFS('Raw data'!$R:$R,D1,'Raw data'!$E:$E,$A27)</f>
        <v>0</v>
      </c>
      <c r="E27">
        <f>COUNTIFS('Raw data'!$R:$R,E1,'Raw data'!$E:$E,$A27)</f>
        <v>0</v>
      </c>
      <c r="F27">
        <f>COUNTIFS('Raw data'!$R:$R,F1,'Raw data'!$E:$E,$A27)</f>
        <v>0</v>
      </c>
      <c r="G27">
        <f>COUNTIFS('Raw data'!$R:$R,G1,'Raw data'!$E:$E,$A27)</f>
        <v>0</v>
      </c>
      <c r="H27">
        <f>COUNTIFS('Raw data'!$R:$R,H1,'Raw data'!$E:$E,$A27)</f>
        <v>0</v>
      </c>
      <c r="I27">
        <f>COUNTIFS('Raw data'!$R:$R,I1,'Raw data'!$E:$E,$A27)</f>
        <v>0</v>
      </c>
      <c r="J27">
        <f>COUNTIFS('Raw data'!$R:$R,J1,'Raw data'!$E:$E,$A27)</f>
        <v>0</v>
      </c>
      <c r="K27">
        <f>COUNTIFS('Raw data'!$R:$R,K1,'Raw data'!$E:$E,$A27)</f>
        <v>2</v>
      </c>
      <c r="L27">
        <f>COUNTIFS('Raw data'!$R:$R,L1,'Raw data'!$E:$E,$A27)</f>
        <v>0</v>
      </c>
      <c r="M27">
        <f>COUNTIFS('Raw data'!$R:$R,M1,'Raw data'!$E:$E,$A27)</f>
        <v>3</v>
      </c>
      <c r="N27">
        <f>COUNTIFS('Raw data'!$R:$R,N1,'Raw data'!$E:$E,$A27)</f>
        <v>29</v>
      </c>
      <c r="O27">
        <f>COUNTIFS('Raw data'!$R:$R,O1,'Raw data'!$E:$E,$A27)</f>
        <v>5</v>
      </c>
      <c r="P27">
        <f>COUNTIFS('Raw data'!$R:$R,P1,'Raw data'!$E:$E,$A27)</f>
        <v>9</v>
      </c>
      <c r="Q27">
        <f>COUNTIFS('Raw data'!$R:$R,Q1,'Raw data'!$E:$E,$A27)</f>
        <v>0</v>
      </c>
      <c r="R27">
        <f>COUNTIFS('Raw data'!$R:$R,R1,'Raw data'!$E:$E,$A27)</f>
        <v>3</v>
      </c>
      <c r="S27">
        <f>COUNTIFS('Raw data'!$R:$R,S1,'Raw data'!$E:$E,$A27)</f>
        <v>2</v>
      </c>
      <c r="T27">
        <f>COUNTIFS('Raw data'!$R:$R,T1,'Raw data'!$E:$E,$A27)</f>
        <v>1</v>
      </c>
      <c r="U27">
        <f>COUNTIFS('Raw data'!$R:$R,U1,'Raw data'!$E:$E,$A27)</f>
        <v>0</v>
      </c>
      <c r="V27">
        <f>COUNTIFS('Raw data'!$R:$R,V1,'Raw data'!$E:$E,$A27)</f>
        <v>2</v>
      </c>
      <c r="W27">
        <f>COUNTIFS('Raw data'!$R:$R,W1,'Raw data'!$E:$E,$A27)</f>
        <v>3</v>
      </c>
      <c r="X27">
        <f>COUNTIFS('Raw data'!$R:$R,X1,'Raw data'!$E:$E,$A27)</f>
        <v>1</v>
      </c>
      <c r="Y27">
        <f>COUNTIFS('Raw data'!$R:$R,Y1,'Raw data'!$E:$E,$A27)</f>
        <v>1</v>
      </c>
      <c r="Z27">
        <f>COUNTIFS('Raw data'!$R:$R,Z1,'Raw data'!$E:$E,$A27)</f>
        <v>1</v>
      </c>
      <c r="AA27">
        <f>COUNTIFS('Raw data'!$R:$R,AA1,'Raw data'!$E:$E,$A27)</f>
        <v>1</v>
      </c>
      <c r="AB27">
        <f>COUNTIFS('Raw data'!$R:$R,AB1,'Raw data'!$E:$E,$A27)</f>
        <v>23</v>
      </c>
      <c r="AC27">
        <f>COUNTIFS('Raw data'!$R:$R,AC1,'Raw data'!$E:$E,$A27)</f>
        <v>0</v>
      </c>
      <c r="AD27">
        <f>COUNTIFS('Raw data'!$R:$R,AD1,'Raw data'!$E:$E,$A27)</f>
        <v>4</v>
      </c>
      <c r="AE27">
        <f>COUNTIFS('Raw data'!$R:$R,AE1,'Raw data'!$E:$E,$A27)</f>
        <v>11</v>
      </c>
      <c r="AF27">
        <f>COUNTIFS('Raw data'!$R:$R,AF1,'Raw data'!$E:$E,$A27)</f>
        <v>3</v>
      </c>
      <c r="AG27">
        <f>COUNTIFS('Raw data'!$R:$R,AG1,'Raw data'!$E:$E,$A27)</f>
        <v>3</v>
      </c>
      <c r="AH27">
        <f>COUNTIFS('Raw data'!$R:$R,AH1,'Raw data'!$E:$E,$A27)</f>
        <v>1</v>
      </c>
      <c r="AI27">
        <f>COUNTIFS('Raw data'!$R:$R,AI1,'Raw data'!$E:$E,$A27)</f>
        <v>1</v>
      </c>
      <c r="AJ27">
        <f>COUNTIFS('Raw data'!$R:$R,AJ1,'Raw data'!$E:$E,$A27)</f>
        <v>0</v>
      </c>
      <c r="AK27">
        <f>COUNTIFS('Raw data'!$R:$R,AK1,'Raw data'!$E:$E,$A27)</f>
        <v>0</v>
      </c>
      <c r="AL27">
        <f>COUNTIFS('Raw data'!$R:$R,AL1,'Raw data'!$E:$E,$A27)</f>
        <v>2</v>
      </c>
      <c r="AM27">
        <f>COUNTIFS('Raw data'!$R:$R,AM1,'Raw data'!$E:$E,$A27)</f>
        <v>0</v>
      </c>
      <c r="AN27">
        <f>COUNTIFS('Raw data'!$R:$R,AN1,'Raw data'!$E:$E,$A27)</f>
        <v>1</v>
      </c>
      <c r="AO27">
        <f>COUNTIFS('Raw data'!$R:$R,AO1,'Raw data'!$E:$E,$A27)</f>
        <v>0</v>
      </c>
      <c r="AP27">
        <f>COUNTIFS('Raw data'!$R:$R,AP1,'Raw data'!$E:$E,$A27)</f>
        <v>0</v>
      </c>
      <c r="AQ27">
        <f>COUNTIFS('Raw data'!$R:$R,AQ1,'Raw data'!$E:$E,$A27)</f>
        <v>7</v>
      </c>
      <c r="AR27">
        <f>COUNTIFS('Raw data'!$R:$R,AR1,'Raw data'!$E:$E,$A27)</f>
        <v>5</v>
      </c>
      <c r="AS27">
        <f>COUNTIFS('Raw data'!$R:$R,AS1,'Raw data'!$E:$E,$A27)</f>
        <v>3</v>
      </c>
      <c r="AT27">
        <f>COUNTIFS('Raw data'!$R:$R,AT1,'Raw data'!$E:$E,$A27)</f>
        <v>0</v>
      </c>
      <c r="AU27">
        <f>COUNTIFS('Raw data'!$R:$R,AU1,'Raw data'!$E:$E,$A27)</f>
        <v>1</v>
      </c>
      <c r="AV27">
        <f>COUNTIFS('Raw data'!$R:$R,AV1,'Raw data'!$E:$E,$A27)</f>
        <v>1</v>
      </c>
      <c r="AW27">
        <f>COUNTIFS('Raw data'!$R:$R,AW1,'Raw data'!$E:$E,$A27)</f>
        <v>0</v>
      </c>
      <c r="AX27">
        <f>COUNTIFS('Raw data'!$R:$R,AX1,'Raw data'!$E:$E,$A27)</f>
        <v>4</v>
      </c>
      <c r="AY27">
        <f>COUNTIFS('Raw data'!$R:$R,AY1,'Raw data'!$E:$E,$A27)</f>
        <v>3</v>
      </c>
      <c r="AZ27">
        <f>COUNTIFS('Raw data'!$R:$R,AZ1,'Raw data'!$E:$E,$A27)</f>
        <v>3</v>
      </c>
      <c r="BA27">
        <f>COUNTIFS('Raw data'!$R:$R,BA1,'Raw data'!$E:$E,$A27)</f>
        <v>3</v>
      </c>
      <c r="BC27">
        <f t="shared" si="0"/>
        <v>175</v>
      </c>
    </row>
    <row r="28" spans="1:56" x14ac:dyDescent="0.2">
      <c r="A28" t="s">
        <v>247</v>
      </c>
      <c r="B28">
        <f>COUNTIFS('Raw data'!$R:$R,B1,'Raw data'!$E:$E,$A28)</f>
        <v>0</v>
      </c>
      <c r="C28">
        <f>COUNTIFS('Raw data'!$R:$R,C1,'Raw data'!$E:$E,$A28)</f>
        <v>0</v>
      </c>
      <c r="D28">
        <f>COUNTIFS('Raw data'!$R:$R,D1,'Raw data'!$E:$E,$A28)</f>
        <v>0</v>
      </c>
      <c r="E28">
        <f>COUNTIFS('Raw data'!$R:$R,E1,'Raw data'!$E:$E,$A28)</f>
        <v>0</v>
      </c>
      <c r="F28">
        <f>COUNTIFS('Raw data'!$R:$R,F1,'Raw data'!$E:$E,$A28)</f>
        <v>0</v>
      </c>
      <c r="G28">
        <f>COUNTIFS('Raw data'!$R:$R,G1,'Raw data'!$E:$E,$A28)</f>
        <v>0</v>
      </c>
      <c r="H28">
        <f>COUNTIFS('Raw data'!$R:$R,H1,'Raw data'!$E:$E,$A28)</f>
        <v>0</v>
      </c>
      <c r="I28">
        <f>COUNTIFS('Raw data'!$R:$R,I1,'Raw data'!$E:$E,$A28)</f>
        <v>0</v>
      </c>
      <c r="J28">
        <f>COUNTIFS('Raw data'!$R:$R,J1,'Raw data'!$E:$E,$A28)</f>
        <v>0</v>
      </c>
      <c r="K28">
        <f>COUNTIFS('Raw data'!$R:$R,K1,'Raw data'!$E:$E,$A28)</f>
        <v>0</v>
      </c>
      <c r="L28">
        <f>COUNTIFS('Raw data'!$R:$R,L1,'Raw data'!$E:$E,$A28)</f>
        <v>0</v>
      </c>
      <c r="M28">
        <f>COUNTIFS('Raw data'!$R:$R,M1,'Raw data'!$E:$E,$A28)</f>
        <v>0</v>
      </c>
      <c r="N28">
        <f>COUNTIFS('Raw data'!$R:$R,N1,'Raw data'!$E:$E,$A28)</f>
        <v>12</v>
      </c>
      <c r="O28">
        <f>COUNTIFS('Raw data'!$R:$R,O1,'Raw data'!$E:$E,$A28)</f>
        <v>6</v>
      </c>
      <c r="P28">
        <f>COUNTIFS('Raw data'!$R:$R,P1,'Raw data'!$E:$E,$A28)</f>
        <v>3</v>
      </c>
      <c r="Q28">
        <f>COUNTIFS('Raw data'!$R:$R,Q1,'Raw data'!$E:$E,$A28)</f>
        <v>0</v>
      </c>
      <c r="R28">
        <f>COUNTIFS('Raw data'!$R:$R,R1,'Raw data'!$E:$E,$A28)</f>
        <v>0</v>
      </c>
      <c r="S28">
        <f>COUNTIFS('Raw data'!$R:$R,S1,'Raw data'!$E:$E,$A28)</f>
        <v>0</v>
      </c>
      <c r="T28">
        <f>COUNTIFS('Raw data'!$R:$R,T1,'Raw data'!$E:$E,$A28)</f>
        <v>0</v>
      </c>
      <c r="U28">
        <f>COUNTIFS('Raw data'!$R:$R,U1,'Raw data'!$E:$E,$A28)</f>
        <v>0</v>
      </c>
      <c r="V28">
        <f>COUNTIFS('Raw data'!$R:$R,V1,'Raw data'!$E:$E,$A28)</f>
        <v>0</v>
      </c>
      <c r="W28">
        <f>COUNTIFS('Raw data'!$R:$R,W1,'Raw data'!$E:$E,$A28)</f>
        <v>0</v>
      </c>
      <c r="X28">
        <f>COUNTIFS('Raw data'!$R:$R,X1,'Raw data'!$E:$E,$A28)</f>
        <v>2</v>
      </c>
      <c r="Y28">
        <f>COUNTIFS('Raw data'!$R:$R,Y1,'Raw data'!$E:$E,$A28)</f>
        <v>2</v>
      </c>
      <c r="Z28">
        <f>COUNTIFS('Raw data'!$R:$R,Z1,'Raw data'!$E:$E,$A28)</f>
        <v>2</v>
      </c>
      <c r="AA28">
        <f>COUNTIFS('Raw data'!$R:$R,AA1,'Raw data'!$E:$E,$A28)</f>
        <v>1</v>
      </c>
      <c r="AB28">
        <f>COUNTIFS('Raw data'!$R:$R,AB1,'Raw data'!$E:$E,$A28)</f>
        <v>0</v>
      </c>
      <c r="AC28">
        <f>COUNTIFS('Raw data'!$R:$R,AC1,'Raw data'!$E:$E,$A28)</f>
        <v>0</v>
      </c>
      <c r="AD28">
        <f>COUNTIFS('Raw data'!$R:$R,AD1,'Raw data'!$E:$E,$A28)</f>
        <v>0</v>
      </c>
      <c r="AE28">
        <f>COUNTIFS('Raw data'!$R:$R,AE1,'Raw data'!$E:$E,$A28)</f>
        <v>0</v>
      </c>
      <c r="AF28">
        <f>COUNTIFS('Raw data'!$R:$R,AF1,'Raw data'!$E:$E,$A28)</f>
        <v>0</v>
      </c>
      <c r="AG28">
        <f>COUNTIFS('Raw data'!$R:$R,AG1,'Raw data'!$E:$E,$A28)</f>
        <v>0</v>
      </c>
      <c r="AH28">
        <f>COUNTIFS('Raw data'!$R:$R,AH1,'Raw data'!$E:$E,$A28)</f>
        <v>0</v>
      </c>
      <c r="AI28">
        <f>COUNTIFS('Raw data'!$R:$R,AI1,'Raw data'!$E:$E,$A28)</f>
        <v>0</v>
      </c>
      <c r="AJ28">
        <f>COUNTIFS('Raw data'!$R:$R,AJ1,'Raw data'!$E:$E,$A28)</f>
        <v>0</v>
      </c>
      <c r="AK28">
        <f>COUNTIFS('Raw data'!$R:$R,AK1,'Raw data'!$E:$E,$A28)</f>
        <v>0</v>
      </c>
      <c r="AL28">
        <f>COUNTIFS('Raw data'!$R:$R,AL1,'Raw data'!$E:$E,$A28)</f>
        <v>0</v>
      </c>
      <c r="AM28">
        <f>COUNTIFS('Raw data'!$R:$R,AM1,'Raw data'!$E:$E,$A28)</f>
        <v>0</v>
      </c>
      <c r="AN28">
        <f>COUNTIFS('Raw data'!$R:$R,AN1,'Raw data'!$E:$E,$A28)</f>
        <v>0</v>
      </c>
      <c r="AO28">
        <f>COUNTIFS('Raw data'!$R:$R,AO1,'Raw data'!$E:$E,$A28)</f>
        <v>0</v>
      </c>
      <c r="AP28">
        <f>COUNTIFS('Raw data'!$R:$R,AP1,'Raw data'!$E:$E,$A28)</f>
        <v>0</v>
      </c>
      <c r="AQ28">
        <f>COUNTIFS('Raw data'!$R:$R,AQ1,'Raw data'!$E:$E,$A28)</f>
        <v>5</v>
      </c>
      <c r="AR28">
        <f>COUNTIFS('Raw data'!$R:$R,AR1,'Raw data'!$E:$E,$A28)</f>
        <v>12</v>
      </c>
      <c r="AS28">
        <f>COUNTIFS('Raw data'!$R:$R,AS1,'Raw data'!$E:$E,$A28)</f>
        <v>6</v>
      </c>
      <c r="AT28">
        <f>COUNTIFS('Raw data'!$R:$R,AT1,'Raw data'!$E:$E,$A28)</f>
        <v>1</v>
      </c>
      <c r="AU28">
        <f>COUNTIFS('Raw data'!$R:$R,AU1,'Raw data'!$E:$E,$A28)</f>
        <v>0</v>
      </c>
      <c r="AV28">
        <f>COUNTIFS('Raw data'!$R:$R,AV1,'Raw data'!$E:$E,$A28)</f>
        <v>0</v>
      </c>
      <c r="AW28">
        <f>COUNTIFS('Raw data'!$R:$R,AW1,'Raw data'!$E:$E,$A28)</f>
        <v>0</v>
      </c>
      <c r="AX28">
        <f>COUNTIFS('Raw data'!$R:$R,AX1,'Raw data'!$E:$E,$A28)</f>
        <v>0</v>
      </c>
      <c r="AY28">
        <f>COUNTIFS('Raw data'!$R:$R,AY1,'Raw data'!$E:$E,$A28)</f>
        <v>0</v>
      </c>
      <c r="AZ28">
        <f>COUNTIFS('Raw data'!$R:$R,AZ1,'Raw data'!$E:$E,$A28)</f>
        <v>0</v>
      </c>
      <c r="BA28">
        <f>COUNTIFS('Raw data'!$R:$R,BA1,'Raw data'!$E:$E,$A28)</f>
        <v>0</v>
      </c>
      <c r="BC28">
        <f t="shared" si="0"/>
        <v>52</v>
      </c>
    </row>
    <row r="29" spans="1:56" x14ac:dyDescent="0.2">
      <c r="A29" t="s">
        <v>1758</v>
      </c>
      <c r="B29">
        <f>COUNTIFS('Raw data'!$R:$R,B1,'Raw data'!$E:$E,$A29)</f>
        <v>0</v>
      </c>
      <c r="C29">
        <f>COUNTIFS('Raw data'!$R:$R,C1,'Raw data'!$E:$E,$A29)</f>
        <v>0</v>
      </c>
      <c r="D29">
        <f>COUNTIFS('Raw data'!$R:$R,D1,'Raw data'!$E:$E,$A29)</f>
        <v>0</v>
      </c>
      <c r="E29">
        <f>COUNTIFS('Raw data'!$R:$R,E1,'Raw data'!$E:$E,$A29)</f>
        <v>0</v>
      </c>
      <c r="F29">
        <f>COUNTIFS('Raw data'!$R:$R,F1,'Raw data'!$E:$E,$A29)</f>
        <v>1</v>
      </c>
      <c r="G29">
        <f>COUNTIFS('Raw data'!$R:$R,G1,'Raw data'!$E:$E,$A29)</f>
        <v>0</v>
      </c>
      <c r="H29">
        <f>COUNTIFS('Raw data'!$R:$R,H1,'Raw data'!$E:$E,$A29)</f>
        <v>0</v>
      </c>
      <c r="I29">
        <f>COUNTIFS('Raw data'!$R:$R,I1,'Raw data'!$E:$E,$A29)</f>
        <v>0</v>
      </c>
      <c r="J29">
        <f>COUNTIFS('Raw data'!$R:$R,J1,'Raw data'!$E:$E,$A29)</f>
        <v>0</v>
      </c>
      <c r="K29">
        <f>COUNTIFS('Raw data'!$R:$R,K1,'Raw data'!$E:$E,$A29)</f>
        <v>1</v>
      </c>
      <c r="L29">
        <f>COUNTIFS('Raw data'!$R:$R,L1,'Raw data'!$E:$E,$A29)</f>
        <v>0</v>
      </c>
      <c r="M29">
        <f>COUNTIFS('Raw data'!$R:$R,M1,'Raw data'!$E:$E,$A29)</f>
        <v>0</v>
      </c>
      <c r="N29">
        <f>COUNTIFS('Raw data'!$R:$R,N1,'Raw data'!$E:$E,$A29)</f>
        <v>4</v>
      </c>
      <c r="O29">
        <f>COUNTIFS('Raw data'!$R:$R,O1,'Raw data'!$E:$E,$A29)</f>
        <v>0</v>
      </c>
      <c r="P29">
        <f>COUNTIFS('Raw data'!$R:$R,P1,'Raw data'!$E:$E,$A29)</f>
        <v>0</v>
      </c>
      <c r="Q29">
        <f>COUNTIFS('Raw data'!$R:$R,Q1,'Raw data'!$E:$E,$A29)</f>
        <v>0</v>
      </c>
      <c r="R29">
        <f>COUNTIFS('Raw data'!$R:$R,R1,'Raw data'!$E:$E,$A29)</f>
        <v>0</v>
      </c>
      <c r="S29">
        <f>COUNTIFS('Raw data'!$R:$R,S1,'Raw data'!$E:$E,$A29)</f>
        <v>0</v>
      </c>
      <c r="T29">
        <f>COUNTIFS('Raw data'!$R:$R,T1,'Raw data'!$E:$E,$A29)</f>
        <v>0</v>
      </c>
      <c r="U29">
        <f>COUNTIFS('Raw data'!$R:$R,U1,'Raw data'!$E:$E,$A29)</f>
        <v>0</v>
      </c>
      <c r="V29">
        <f>COUNTIFS('Raw data'!$R:$R,V1,'Raw data'!$E:$E,$A29)</f>
        <v>0</v>
      </c>
      <c r="W29">
        <f>COUNTIFS('Raw data'!$R:$R,W1,'Raw data'!$E:$E,$A29)</f>
        <v>0</v>
      </c>
      <c r="X29">
        <f>COUNTIFS('Raw data'!$R:$R,X1,'Raw data'!$E:$E,$A29)</f>
        <v>0</v>
      </c>
      <c r="Y29">
        <f>COUNTIFS('Raw data'!$R:$R,Y1,'Raw data'!$E:$E,$A29)</f>
        <v>0</v>
      </c>
      <c r="Z29">
        <f>COUNTIFS('Raw data'!$R:$R,Z1,'Raw data'!$E:$E,$A29)</f>
        <v>0</v>
      </c>
      <c r="AA29">
        <f>COUNTIFS('Raw data'!$R:$R,AA1,'Raw data'!$E:$E,$A29)</f>
        <v>0</v>
      </c>
      <c r="AB29">
        <f>COUNTIFS('Raw data'!$R:$R,AB1,'Raw data'!$E:$E,$A29)</f>
        <v>0</v>
      </c>
      <c r="AC29">
        <f>COUNTIFS('Raw data'!$R:$R,AC1,'Raw data'!$E:$E,$A29)</f>
        <v>0</v>
      </c>
      <c r="AD29">
        <f>COUNTIFS('Raw data'!$R:$R,AD1,'Raw data'!$E:$E,$A29)</f>
        <v>0</v>
      </c>
      <c r="AE29">
        <f>COUNTIFS('Raw data'!$R:$R,AE1,'Raw data'!$E:$E,$A29)</f>
        <v>0</v>
      </c>
      <c r="AF29">
        <f>COUNTIFS('Raw data'!$R:$R,AF1,'Raw data'!$E:$E,$A29)</f>
        <v>0</v>
      </c>
      <c r="AG29">
        <f>COUNTIFS('Raw data'!$R:$R,AG1,'Raw data'!$E:$E,$A29)</f>
        <v>0</v>
      </c>
      <c r="AH29">
        <f>COUNTIFS('Raw data'!$R:$R,AH1,'Raw data'!$E:$E,$A29)</f>
        <v>0</v>
      </c>
      <c r="AI29">
        <f>COUNTIFS('Raw data'!$R:$R,AI1,'Raw data'!$E:$E,$A29)</f>
        <v>0</v>
      </c>
      <c r="AJ29">
        <f>COUNTIFS('Raw data'!$R:$R,AJ1,'Raw data'!$E:$E,$A29)</f>
        <v>0</v>
      </c>
      <c r="AK29">
        <f>COUNTIFS('Raw data'!$R:$R,AK1,'Raw data'!$E:$E,$A29)</f>
        <v>0</v>
      </c>
      <c r="AL29">
        <f>COUNTIFS('Raw data'!$R:$R,AL1,'Raw data'!$E:$E,$A29)</f>
        <v>0</v>
      </c>
      <c r="AM29">
        <f>COUNTIFS('Raw data'!$R:$R,AM1,'Raw data'!$E:$E,$A29)</f>
        <v>0</v>
      </c>
      <c r="AN29">
        <f>COUNTIFS('Raw data'!$R:$R,AN1,'Raw data'!$E:$E,$A29)</f>
        <v>0</v>
      </c>
      <c r="AO29">
        <f>COUNTIFS('Raw data'!$R:$R,AO1,'Raw data'!$E:$E,$A29)</f>
        <v>0</v>
      </c>
      <c r="AP29">
        <f>COUNTIFS('Raw data'!$R:$R,AP1,'Raw data'!$E:$E,$A29)</f>
        <v>0</v>
      </c>
      <c r="AQ29">
        <f>COUNTIFS('Raw data'!$R:$R,AQ1,'Raw data'!$E:$E,$A29)</f>
        <v>0</v>
      </c>
      <c r="AR29">
        <f>COUNTIFS('Raw data'!$R:$R,AR1,'Raw data'!$E:$E,$A29)</f>
        <v>0</v>
      </c>
      <c r="AS29">
        <f>COUNTIFS('Raw data'!$R:$R,AS1,'Raw data'!$E:$E,$A29)</f>
        <v>0</v>
      </c>
      <c r="AT29">
        <f>COUNTIFS('Raw data'!$R:$R,AT1,'Raw data'!$E:$E,$A29)</f>
        <v>0</v>
      </c>
      <c r="AU29">
        <f>COUNTIFS('Raw data'!$R:$R,AU1,'Raw data'!$E:$E,$A29)</f>
        <v>0</v>
      </c>
      <c r="AV29">
        <f>COUNTIFS('Raw data'!$R:$R,AV1,'Raw data'!$E:$E,$A29)</f>
        <v>0</v>
      </c>
      <c r="AW29">
        <f>COUNTIFS('Raw data'!$R:$R,AW1,'Raw data'!$E:$E,$A29)</f>
        <v>1</v>
      </c>
      <c r="AX29">
        <f>COUNTIFS('Raw data'!$R:$R,AX1,'Raw data'!$E:$E,$A29)</f>
        <v>0</v>
      </c>
      <c r="AY29">
        <f>COUNTIFS('Raw data'!$R:$R,AY1,'Raw data'!$E:$E,$A29)</f>
        <v>0</v>
      </c>
      <c r="AZ29">
        <f>COUNTIFS('Raw data'!$R:$R,AZ1,'Raw data'!$E:$E,$A29)</f>
        <v>0</v>
      </c>
      <c r="BA29">
        <f>COUNTIFS('Raw data'!$R:$R,BA1,'Raw data'!$E:$E,$A29)</f>
        <v>0</v>
      </c>
      <c r="BC29">
        <f t="shared" si="0"/>
        <v>7</v>
      </c>
    </row>
    <row r="30" spans="1:56" x14ac:dyDescent="0.2">
      <c r="A30" t="s">
        <v>2044</v>
      </c>
      <c r="B30">
        <f>COUNTIFS('Raw data'!$R:$R,B1,'Raw data'!$E:$E,$A30)</f>
        <v>0</v>
      </c>
      <c r="C30">
        <f>COUNTIFS('Raw data'!$R:$R,C1,'Raw data'!$E:$E,$A30)</f>
        <v>0</v>
      </c>
      <c r="D30">
        <f>COUNTIFS('Raw data'!$R:$R,D1,'Raw data'!$E:$E,$A30)</f>
        <v>0</v>
      </c>
      <c r="E30">
        <f>COUNTIFS('Raw data'!$R:$R,E1,'Raw data'!$E:$E,$A30)</f>
        <v>0</v>
      </c>
      <c r="F30">
        <f>COUNTIFS('Raw data'!$R:$R,F1,'Raw data'!$E:$E,$A30)</f>
        <v>0</v>
      </c>
      <c r="G30">
        <f>COUNTIFS('Raw data'!$R:$R,G1,'Raw data'!$E:$E,$A30)</f>
        <v>0</v>
      </c>
      <c r="H30">
        <f>COUNTIFS('Raw data'!$R:$R,H1,'Raw data'!$E:$E,$A30)</f>
        <v>0</v>
      </c>
      <c r="I30">
        <f>COUNTIFS('Raw data'!$R:$R,I1,'Raw data'!$E:$E,$A30)</f>
        <v>0</v>
      </c>
      <c r="J30">
        <f>COUNTIFS('Raw data'!$R:$R,J1,'Raw data'!$E:$E,$A30)</f>
        <v>0</v>
      </c>
      <c r="K30">
        <f>COUNTIFS('Raw data'!$R:$R,K1,'Raw data'!$E:$E,$A30)</f>
        <v>1</v>
      </c>
      <c r="L30">
        <f>COUNTIFS('Raw data'!$R:$R,L1,'Raw data'!$E:$E,$A30)</f>
        <v>0</v>
      </c>
      <c r="M30">
        <f>COUNTIFS('Raw data'!$R:$R,M1,'Raw data'!$E:$E,$A30)</f>
        <v>1</v>
      </c>
      <c r="N30">
        <f>COUNTIFS('Raw data'!$R:$R,N1,'Raw data'!$E:$E,$A30)</f>
        <v>0</v>
      </c>
      <c r="O30">
        <f>COUNTIFS('Raw data'!$R:$R,O1,'Raw data'!$E:$E,$A30)</f>
        <v>0</v>
      </c>
      <c r="P30">
        <f>COUNTIFS('Raw data'!$R:$R,P1,'Raw data'!$E:$E,$A30)</f>
        <v>0</v>
      </c>
      <c r="Q30">
        <f>COUNTIFS('Raw data'!$R:$R,Q1,'Raw data'!$E:$E,$A30)</f>
        <v>0</v>
      </c>
      <c r="R30">
        <f>COUNTIFS('Raw data'!$R:$R,R1,'Raw data'!$E:$E,$A30)</f>
        <v>0</v>
      </c>
      <c r="S30">
        <f>COUNTIFS('Raw data'!$R:$R,S1,'Raw data'!$E:$E,$A30)</f>
        <v>0</v>
      </c>
      <c r="T30">
        <f>COUNTIFS('Raw data'!$R:$R,T1,'Raw data'!$E:$E,$A30)</f>
        <v>0</v>
      </c>
      <c r="U30">
        <f>COUNTIFS('Raw data'!$R:$R,U1,'Raw data'!$E:$E,$A30)</f>
        <v>0</v>
      </c>
      <c r="V30">
        <f>COUNTIFS('Raw data'!$R:$R,V1,'Raw data'!$E:$E,$A30)</f>
        <v>0</v>
      </c>
      <c r="W30">
        <f>COUNTIFS('Raw data'!$R:$R,W1,'Raw data'!$E:$E,$A30)</f>
        <v>0</v>
      </c>
      <c r="X30">
        <f>COUNTIFS('Raw data'!$R:$R,X1,'Raw data'!$E:$E,$A30)</f>
        <v>0</v>
      </c>
      <c r="Y30">
        <f>COUNTIFS('Raw data'!$R:$R,Y1,'Raw data'!$E:$E,$A30)</f>
        <v>0</v>
      </c>
      <c r="Z30">
        <f>COUNTIFS('Raw data'!$R:$R,Z1,'Raw data'!$E:$E,$A30)</f>
        <v>0</v>
      </c>
      <c r="AA30">
        <f>COUNTIFS('Raw data'!$R:$R,AA1,'Raw data'!$E:$E,$A30)</f>
        <v>0</v>
      </c>
      <c r="AB30">
        <f>COUNTIFS('Raw data'!$R:$R,AB1,'Raw data'!$E:$E,$A30)</f>
        <v>0</v>
      </c>
      <c r="AC30">
        <f>COUNTIFS('Raw data'!$R:$R,AC1,'Raw data'!$E:$E,$A30)</f>
        <v>0</v>
      </c>
      <c r="AD30">
        <f>COUNTIFS('Raw data'!$R:$R,AD1,'Raw data'!$E:$E,$A30)</f>
        <v>0</v>
      </c>
      <c r="AE30">
        <f>COUNTIFS('Raw data'!$R:$R,AE1,'Raw data'!$E:$E,$A30)</f>
        <v>0</v>
      </c>
      <c r="AF30">
        <f>COUNTIFS('Raw data'!$R:$R,AF1,'Raw data'!$E:$E,$A30)</f>
        <v>0</v>
      </c>
      <c r="AG30">
        <f>COUNTIFS('Raw data'!$R:$R,AG1,'Raw data'!$E:$E,$A30)</f>
        <v>0</v>
      </c>
      <c r="AH30">
        <f>COUNTIFS('Raw data'!$R:$R,AH1,'Raw data'!$E:$E,$A30)</f>
        <v>0</v>
      </c>
      <c r="AI30">
        <f>COUNTIFS('Raw data'!$R:$R,AI1,'Raw data'!$E:$E,$A30)</f>
        <v>0</v>
      </c>
      <c r="AJ30">
        <f>COUNTIFS('Raw data'!$R:$R,AJ1,'Raw data'!$E:$E,$A30)</f>
        <v>0</v>
      </c>
      <c r="AK30">
        <f>COUNTIFS('Raw data'!$R:$R,AK1,'Raw data'!$E:$E,$A30)</f>
        <v>0</v>
      </c>
      <c r="AL30">
        <f>COUNTIFS('Raw data'!$R:$R,AL1,'Raw data'!$E:$E,$A30)</f>
        <v>0</v>
      </c>
      <c r="AM30">
        <f>COUNTIFS('Raw data'!$R:$R,AM1,'Raw data'!$E:$E,$A30)</f>
        <v>0</v>
      </c>
      <c r="AN30">
        <f>COUNTIFS('Raw data'!$R:$R,AN1,'Raw data'!$E:$E,$A30)</f>
        <v>0</v>
      </c>
      <c r="AO30">
        <f>COUNTIFS('Raw data'!$R:$R,AO1,'Raw data'!$E:$E,$A30)</f>
        <v>0</v>
      </c>
      <c r="AP30">
        <f>COUNTIFS('Raw data'!$R:$R,AP1,'Raw data'!$E:$E,$A30)</f>
        <v>0</v>
      </c>
      <c r="AQ30">
        <f>COUNTIFS('Raw data'!$R:$R,AQ1,'Raw data'!$E:$E,$A30)</f>
        <v>0</v>
      </c>
      <c r="AR30">
        <f>COUNTIFS('Raw data'!$R:$R,AR1,'Raw data'!$E:$E,$A30)</f>
        <v>0</v>
      </c>
      <c r="AS30">
        <f>COUNTIFS('Raw data'!$R:$R,AS1,'Raw data'!$E:$E,$A30)</f>
        <v>0</v>
      </c>
      <c r="AT30">
        <f>COUNTIFS('Raw data'!$R:$R,AT1,'Raw data'!$E:$E,$A30)</f>
        <v>0</v>
      </c>
      <c r="AU30">
        <f>COUNTIFS('Raw data'!$R:$R,AU1,'Raw data'!$E:$E,$A30)</f>
        <v>0</v>
      </c>
      <c r="AV30">
        <f>COUNTIFS('Raw data'!$R:$R,AV1,'Raw data'!$E:$E,$A30)</f>
        <v>0</v>
      </c>
      <c r="AW30">
        <f>COUNTIFS('Raw data'!$R:$R,AW1,'Raw data'!$E:$E,$A30)</f>
        <v>0</v>
      </c>
      <c r="AX30">
        <f>COUNTIFS('Raw data'!$R:$R,AX1,'Raw data'!$E:$E,$A30)</f>
        <v>0</v>
      </c>
      <c r="AY30">
        <f>COUNTIFS('Raw data'!$R:$R,AY1,'Raw data'!$E:$E,$A30)</f>
        <v>0</v>
      </c>
      <c r="AZ30">
        <f>COUNTIFS('Raw data'!$R:$R,AZ1,'Raw data'!$E:$E,$A30)</f>
        <v>0</v>
      </c>
      <c r="BA30">
        <f>COUNTIFS('Raw data'!$R:$R,BA1,'Raw data'!$E:$E,$A30)</f>
        <v>0</v>
      </c>
      <c r="BC30">
        <f t="shared" si="0"/>
        <v>2</v>
      </c>
    </row>
    <row r="31" spans="1:56" x14ac:dyDescent="0.2">
      <c r="A31" t="s">
        <v>293</v>
      </c>
      <c r="B31">
        <f>COUNTIFS('Raw data'!$R:$R,B1,'Raw data'!$E:$E,$A31)</f>
        <v>0</v>
      </c>
      <c r="C31">
        <f>COUNTIFS('Raw data'!$R:$R,C1,'Raw data'!$E:$E,$A31)</f>
        <v>0</v>
      </c>
      <c r="D31">
        <f>COUNTIFS('Raw data'!$R:$R,D1,'Raw data'!$E:$E,$A31)</f>
        <v>0</v>
      </c>
      <c r="E31">
        <f>COUNTIFS('Raw data'!$R:$R,E1,'Raw data'!$E:$E,$A31)</f>
        <v>0</v>
      </c>
      <c r="F31">
        <f>COUNTIFS('Raw data'!$R:$R,F1,'Raw data'!$E:$E,$A31)</f>
        <v>0</v>
      </c>
      <c r="G31">
        <f>COUNTIFS('Raw data'!$R:$R,G1,'Raw data'!$E:$E,$A31)</f>
        <v>0</v>
      </c>
      <c r="H31">
        <f>COUNTIFS('Raw data'!$R:$R,H1,'Raw data'!$E:$E,$A31)</f>
        <v>0</v>
      </c>
      <c r="I31">
        <f>COUNTIFS('Raw data'!$R:$R,I1,'Raw data'!$E:$E,$A31)</f>
        <v>0</v>
      </c>
      <c r="J31">
        <f>COUNTIFS('Raw data'!$R:$R,J1,'Raw data'!$E:$E,$A31)</f>
        <v>0</v>
      </c>
      <c r="K31">
        <f>COUNTIFS('Raw data'!$R:$R,K1,'Raw data'!$E:$E,$A31)</f>
        <v>0</v>
      </c>
      <c r="L31">
        <f>COUNTIFS('Raw data'!$R:$R,L1,'Raw data'!$E:$E,$A31)</f>
        <v>0</v>
      </c>
      <c r="M31">
        <f>COUNTIFS('Raw data'!$R:$R,M1,'Raw data'!$E:$E,$A31)</f>
        <v>0</v>
      </c>
      <c r="N31">
        <f>COUNTIFS('Raw data'!$R:$R,N1,'Raw data'!$E:$E,$A31)</f>
        <v>2</v>
      </c>
      <c r="O31">
        <f>COUNTIFS('Raw data'!$R:$R,O1,'Raw data'!$E:$E,$A31)</f>
        <v>1</v>
      </c>
      <c r="P31">
        <f>COUNTIFS('Raw data'!$R:$R,P1,'Raw data'!$E:$E,$A31)</f>
        <v>2</v>
      </c>
      <c r="Q31">
        <f>COUNTIFS('Raw data'!$R:$R,Q1,'Raw data'!$E:$E,$A31)</f>
        <v>0</v>
      </c>
      <c r="R31">
        <f>COUNTIFS('Raw data'!$R:$R,R1,'Raw data'!$E:$E,$A31)</f>
        <v>0</v>
      </c>
      <c r="S31">
        <f>COUNTIFS('Raw data'!$R:$R,S1,'Raw data'!$E:$E,$A31)</f>
        <v>0</v>
      </c>
      <c r="T31">
        <f>COUNTIFS('Raw data'!$R:$R,T1,'Raw data'!$E:$E,$A31)</f>
        <v>0</v>
      </c>
      <c r="U31">
        <f>COUNTIFS('Raw data'!$R:$R,U1,'Raw data'!$E:$E,$A31)</f>
        <v>0</v>
      </c>
      <c r="V31">
        <f>COUNTIFS('Raw data'!$R:$R,V1,'Raw data'!$E:$E,$A31)</f>
        <v>0</v>
      </c>
      <c r="W31">
        <f>COUNTIFS('Raw data'!$R:$R,W1,'Raw data'!$E:$E,$A31)</f>
        <v>0</v>
      </c>
      <c r="X31">
        <f>COUNTIFS('Raw data'!$R:$R,X1,'Raw data'!$E:$E,$A31)</f>
        <v>0</v>
      </c>
      <c r="Y31">
        <f>COUNTIFS('Raw data'!$R:$R,Y1,'Raw data'!$E:$E,$A31)</f>
        <v>0</v>
      </c>
      <c r="Z31">
        <f>COUNTIFS('Raw data'!$R:$R,Z1,'Raw data'!$E:$E,$A31)</f>
        <v>0</v>
      </c>
      <c r="AA31">
        <f>COUNTIFS('Raw data'!$R:$R,AA1,'Raw data'!$E:$E,$A31)</f>
        <v>1</v>
      </c>
      <c r="AB31">
        <f>COUNTIFS('Raw data'!$R:$R,AB1,'Raw data'!$E:$E,$A31)</f>
        <v>0</v>
      </c>
      <c r="AC31">
        <f>COUNTIFS('Raw data'!$R:$R,AC1,'Raw data'!$E:$E,$A31)</f>
        <v>0</v>
      </c>
      <c r="AD31">
        <f>COUNTIFS('Raw data'!$R:$R,AD1,'Raw data'!$E:$E,$A31)</f>
        <v>0</v>
      </c>
      <c r="AE31">
        <f>COUNTIFS('Raw data'!$R:$R,AE1,'Raw data'!$E:$E,$A31)</f>
        <v>1</v>
      </c>
      <c r="AF31">
        <f>COUNTIFS('Raw data'!$R:$R,AF1,'Raw data'!$E:$E,$A31)</f>
        <v>0</v>
      </c>
      <c r="AG31">
        <f>COUNTIFS('Raw data'!$R:$R,AG1,'Raw data'!$E:$E,$A31)</f>
        <v>0</v>
      </c>
      <c r="AH31">
        <f>COUNTIFS('Raw data'!$R:$R,AH1,'Raw data'!$E:$E,$A31)</f>
        <v>0</v>
      </c>
      <c r="AI31">
        <f>COUNTIFS('Raw data'!$R:$R,AI1,'Raw data'!$E:$E,$A31)</f>
        <v>0</v>
      </c>
      <c r="AJ31">
        <f>COUNTIFS('Raw data'!$R:$R,AJ1,'Raw data'!$E:$E,$A31)</f>
        <v>0</v>
      </c>
      <c r="AK31">
        <f>COUNTIFS('Raw data'!$R:$R,AK1,'Raw data'!$E:$E,$A31)</f>
        <v>0</v>
      </c>
      <c r="AL31">
        <f>COUNTIFS('Raw data'!$R:$R,AL1,'Raw data'!$E:$E,$A31)</f>
        <v>0</v>
      </c>
      <c r="AM31">
        <f>COUNTIFS('Raw data'!$R:$R,AM1,'Raw data'!$E:$E,$A31)</f>
        <v>0</v>
      </c>
      <c r="AN31">
        <f>COUNTIFS('Raw data'!$R:$R,AN1,'Raw data'!$E:$E,$A31)</f>
        <v>0</v>
      </c>
      <c r="AO31">
        <f>COUNTIFS('Raw data'!$R:$R,AO1,'Raw data'!$E:$E,$A31)</f>
        <v>0</v>
      </c>
      <c r="AP31">
        <f>COUNTIFS('Raw data'!$R:$R,AP1,'Raw data'!$E:$E,$A31)</f>
        <v>0</v>
      </c>
      <c r="AQ31">
        <f>COUNTIFS('Raw data'!$R:$R,AQ1,'Raw data'!$E:$E,$A31)</f>
        <v>1</v>
      </c>
      <c r="AR31">
        <f>COUNTIFS('Raw data'!$R:$R,AR1,'Raw data'!$E:$E,$A31)</f>
        <v>1</v>
      </c>
      <c r="AS31">
        <f>COUNTIFS('Raw data'!$R:$R,AS1,'Raw data'!$E:$E,$A31)</f>
        <v>0</v>
      </c>
      <c r="AT31">
        <f>COUNTIFS('Raw data'!$R:$R,AT1,'Raw data'!$E:$E,$A31)</f>
        <v>0</v>
      </c>
      <c r="AU31">
        <f>COUNTIFS('Raw data'!$R:$R,AU1,'Raw data'!$E:$E,$A31)</f>
        <v>0</v>
      </c>
      <c r="AV31">
        <f>COUNTIFS('Raw data'!$R:$R,AV1,'Raw data'!$E:$E,$A31)</f>
        <v>0</v>
      </c>
      <c r="AW31">
        <f>COUNTIFS('Raw data'!$R:$R,AW1,'Raw data'!$E:$E,$A31)</f>
        <v>0</v>
      </c>
      <c r="AX31">
        <f>COUNTIFS('Raw data'!$R:$R,AX1,'Raw data'!$E:$E,$A31)</f>
        <v>0</v>
      </c>
      <c r="AY31">
        <f>COUNTIFS('Raw data'!$R:$R,AY1,'Raw data'!$E:$E,$A31)</f>
        <v>0</v>
      </c>
      <c r="AZ31">
        <f>COUNTIFS('Raw data'!$R:$R,AZ1,'Raw data'!$E:$E,$A31)</f>
        <v>0</v>
      </c>
      <c r="BA31">
        <f>COUNTIFS('Raw data'!$R:$R,BA1,'Raw data'!$E:$E,$A31)</f>
        <v>1</v>
      </c>
      <c r="BC31">
        <f t="shared" si="0"/>
        <v>10</v>
      </c>
      <c r="BD31">
        <v>7</v>
      </c>
    </row>
    <row r="32" spans="1:56" x14ac:dyDescent="0.2">
      <c r="A32" t="s">
        <v>1685</v>
      </c>
      <c r="B32">
        <f>COUNTIFS('Raw data'!$R:$R,B1,'Raw data'!$E:$E,$A32)</f>
        <v>0</v>
      </c>
      <c r="C32">
        <f>COUNTIFS('Raw data'!$R:$R,C1,'Raw data'!$E:$E,$A32)</f>
        <v>0</v>
      </c>
      <c r="D32">
        <f>COUNTIFS('Raw data'!$R:$R,D1,'Raw data'!$E:$E,$A32)</f>
        <v>0</v>
      </c>
      <c r="E32">
        <f>COUNTIFS('Raw data'!$R:$R,E1,'Raw data'!$E:$E,$A32)</f>
        <v>0</v>
      </c>
      <c r="F32">
        <f>COUNTIFS('Raw data'!$R:$R,F1,'Raw data'!$E:$E,$A32)</f>
        <v>0</v>
      </c>
      <c r="G32">
        <f>COUNTIFS('Raw data'!$R:$R,G1,'Raw data'!$E:$E,$A32)</f>
        <v>0</v>
      </c>
      <c r="H32">
        <f>COUNTIFS('Raw data'!$R:$R,H1,'Raw data'!$E:$E,$A32)</f>
        <v>0</v>
      </c>
      <c r="I32">
        <f>COUNTIFS('Raw data'!$R:$R,I1,'Raw data'!$E:$E,$A32)</f>
        <v>0</v>
      </c>
      <c r="J32">
        <f>COUNTIFS('Raw data'!$R:$R,J1,'Raw data'!$E:$E,$A32)</f>
        <v>0</v>
      </c>
      <c r="K32">
        <f>COUNTIFS('Raw data'!$R:$R,K1,'Raw data'!$E:$E,$A32)</f>
        <v>4</v>
      </c>
      <c r="L32">
        <f>COUNTIFS('Raw data'!$R:$R,L1,'Raw data'!$E:$E,$A32)</f>
        <v>0</v>
      </c>
      <c r="M32">
        <f>COUNTIFS('Raw data'!$R:$R,M1,'Raw data'!$E:$E,$A32)</f>
        <v>4</v>
      </c>
      <c r="N32">
        <f>COUNTIFS('Raw data'!$R:$R,N1,'Raw data'!$E:$E,$A32)</f>
        <v>0</v>
      </c>
      <c r="O32">
        <f>COUNTIFS('Raw data'!$R:$R,O1,'Raw data'!$E:$E,$A32)</f>
        <v>0</v>
      </c>
      <c r="P32">
        <f>COUNTIFS('Raw data'!$R:$R,P1,'Raw data'!$E:$E,$A32)</f>
        <v>0</v>
      </c>
      <c r="Q32">
        <f>COUNTIFS('Raw data'!$R:$R,Q1,'Raw data'!$E:$E,$A32)</f>
        <v>0</v>
      </c>
      <c r="R32">
        <f>COUNTIFS('Raw data'!$R:$R,R1,'Raw data'!$E:$E,$A32)</f>
        <v>0</v>
      </c>
      <c r="S32">
        <f>COUNTIFS('Raw data'!$R:$R,S1,'Raw data'!$E:$E,$A32)</f>
        <v>0</v>
      </c>
      <c r="T32">
        <f>COUNTIFS('Raw data'!$R:$R,T1,'Raw data'!$E:$E,$A32)</f>
        <v>0</v>
      </c>
      <c r="U32">
        <f>COUNTIFS('Raw data'!$R:$R,U1,'Raw data'!$E:$E,$A32)</f>
        <v>0</v>
      </c>
      <c r="V32">
        <f>COUNTIFS('Raw data'!$R:$R,V1,'Raw data'!$E:$E,$A32)</f>
        <v>0</v>
      </c>
      <c r="W32">
        <f>COUNTIFS('Raw data'!$R:$R,W1,'Raw data'!$E:$E,$A32)</f>
        <v>0</v>
      </c>
      <c r="X32">
        <f>COUNTIFS('Raw data'!$R:$R,X1,'Raw data'!$E:$E,$A32)</f>
        <v>0</v>
      </c>
      <c r="Y32">
        <f>COUNTIFS('Raw data'!$R:$R,Y1,'Raw data'!$E:$E,$A32)</f>
        <v>0</v>
      </c>
      <c r="Z32">
        <f>COUNTIFS('Raw data'!$R:$R,Z1,'Raw data'!$E:$E,$A32)</f>
        <v>0</v>
      </c>
      <c r="AA32">
        <f>COUNTIFS('Raw data'!$R:$R,AA1,'Raw data'!$E:$E,$A32)</f>
        <v>0</v>
      </c>
      <c r="AB32">
        <f>COUNTIFS('Raw data'!$R:$R,AB1,'Raw data'!$E:$E,$A32)</f>
        <v>0</v>
      </c>
      <c r="AC32">
        <f>COUNTIFS('Raw data'!$R:$R,AC1,'Raw data'!$E:$E,$A32)</f>
        <v>0</v>
      </c>
      <c r="AD32">
        <f>COUNTIFS('Raw data'!$R:$R,AD1,'Raw data'!$E:$E,$A32)</f>
        <v>0</v>
      </c>
      <c r="AE32">
        <f>COUNTIFS('Raw data'!$R:$R,AE1,'Raw data'!$E:$E,$A32)</f>
        <v>0</v>
      </c>
      <c r="AF32">
        <f>COUNTIFS('Raw data'!$R:$R,AF1,'Raw data'!$E:$E,$A32)</f>
        <v>0</v>
      </c>
      <c r="AG32">
        <f>COUNTIFS('Raw data'!$R:$R,AG1,'Raw data'!$E:$E,$A32)</f>
        <v>0</v>
      </c>
      <c r="AH32">
        <f>COUNTIFS('Raw data'!$R:$R,AH1,'Raw data'!$E:$E,$A32)</f>
        <v>0</v>
      </c>
      <c r="AI32">
        <f>COUNTIFS('Raw data'!$R:$R,AI1,'Raw data'!$E:$E,$A32)</f>
        <v>0</v>
      </c>
      <c r="AJ32">
        <f>COUNTIFS('Raw data'!$R:$R,AJ1,'Raw data'!$E:$E,$A32)</f>
        <v>0</v>
      </c>
      <c r="AK32">
        <f>COUNTIFS('Raw data'!$R:$R,AK1,'Raw data'!$E:$E,$A32)</f>
        <v>0</v>
      </c>
      <c r="AL32">
        <f>COUNTIFS('Raw data'!$R:$R,AL1,'Raw data'!$E:$E,$A32)</f>
        <v>0</v>
      </c>
      <c r="AM32">
        <f>COUNTIFS('Raw data'!$R:$R,AM1,'Raw data'!$E:$E,$A32)</f>
        <v>0</v>
      </c>
      <c r="AN32">
        <f>COUNTIFS('Raw data'!$R:$R,AN1,'Raw data'!$E:$E,$A32)</f>
        <v>0</v>
      </c>
      <c r="AO32">
        <f>COUNTIFS('Raw data'!$R:$R,AO1,'Raw data'!$E:$E,$A32)</f>
        <v>0</v>
      </c>
      <c r="AP32">
        <f>COUNTIFS('Raw data'!$R:$R,AP1,'Raw data'!$E:$E,$A32)</f>
        <v>0</v>
      </c>
      <c r="AQ32">
        <f>COUNTIFS('Raw data'!$R:$R,AQ1,'Raw data'!$E:$E,$A32)</f>
        <v>0</v>
      </c>
      <c r="AR32">
        <f>COUNTIFS('Raw data'!$R:$R,AR1,'Raw data'!$E:$E,$A32)</f>
        <v>0</v>
      </c>
      <c r="AS32">
        <f>COUNTIFS('Raw data'!$R:$R,AS1,'Raw data'!$E:$E,$A32)</f>
        <v>0</v>
      </c>
      <c r="AT32">
        <f>COUNTIFS('Raw data'!$R:$R,AT1,'Raw data'!$E:$E,$A32)</f>
        <v>0</v>
      </c>
      <c r="AU32">
        <f>COUNTIFS('Raw data'!$R:$R,AU1,'Raw data'!$E:$E,$A32)</f>
        <v>0</v>
      </c>
      <c r="AV32">
        <f>COUNTIFS('Raw data'!$R:$R,AV1,'Raw data'!$E:$E,$A32)</f>
        <v>0</v>
      </c>
      <c r="AW32">
        <f>COUNTIFS('Raw data'!$R:$R,AW1,'Raw data'!$E:$E,$A32)</f>
        <v>0</v>
      </c>
      <c r="AX32">
        <f>COUNTIFS('Raw data'!$R:$R,AX1,'Raw data'!$E:$E,$A32)</f>
        <v>0</v>
      </c>
      <c r="AY32">
        <f>COUNTIFS('Raw data'!$R:$R,AY1,'Raw data'!$E:$E,$A32)</f>
        <v>0</v>
      </c>
      <c r="AZ32">
        <f>COUNTIFS('Raw data'!$R:$R,AZ1,'Raw data'!$E:$E,$A32)</f>
        <v>0</v>
      </c>
      <c r="BA32">
        <f>COUNTIFS('Raw data'!$R:$R,BA1,'Raw data'!$E:$E,$A32)</f>
        <v>0</v>
      </c>
      <c r="BC32">
        <f t="shared" si="0"/>
        <v>8</v>
      </c>
    </row>
    <row r="33" spans="1:56" x14ac:dyDescent="0.2">
      <c r="A33" t="s">
        <v>2263</v>
      </c>
      <c r="B33">
        <f>COUNTIFS('Raw data'!$R:$R,B1,'Raw data'!$E:$E,$A33)</f>
        <v>0</v>
      </c>
      <c r="C33">
        <f>COUNTIFS('Raw data'!$R:$R,C1,'Raw data'!$E:$E,$A33)</f>
        <v>0</v>
      </c>
      <c r="D33">
        <f>COUNTIFS('Raw data'!$R:$R,D1,'Raw data'!$E:$E,$A33)</f>
        <v>0</v>
      </c>
      <c r="E33">
        <f>COUNTIFS('Raw data'!$R:$R,E1,'Raw data'!$E:$E,$A33)</f>
        <v>0</v>
      </c>
      <c r="F33">
        <f>COUNTIFS('Raw data'!$R:$R,F1,'Raw data'!$E:$E,$A33)</f>
        <v>0</v>
      </c>
      <c r="G33">
        <f>COUNTIFS('Raw data'!$R:$R,G1,'Raw data'!$E:$E,$A33)</f>
        <v>0</v>
      </c>
      <c r="H33">
        <f>COUNTIFS('Raw data'!$R:$R,H1,'Raw data'!$E:$E,$A33)</f>
        <v>0</v>
      </c>
      <c r="I33">
        <f>COUNTIFS('Raw data'!$R:$R,I1,'Raw data'!$E:$E,$A33)</f>
        <v>0</v>
      </c>
      <c r="J33">
        <f>COUNTIFS('Raw data'!$R:$R,J1,'Raw data'!$E:$E,$A33)</f>
        <v>0</v>
      </c>
      <c r="K33">
        <f>COUNTIFS('Raw data'!$R:$R,K1,'Raw data'!$E:$E,$A33)</f>
        <v>1</v>
      </c>
      <c r="L33">
        <f>COUNTIFS('Raw data'!$R:$R,L1,'Raw data'!$E:$E,$A33)</f>
        <v>0</v>
      </c>
      <c r="M33">
        <f>COUNTIFS('Raw data'!$R:$R,M1,'Raw data'!$E:$E,$A33)</f>
        <v>0</v>
      </c>
      <c r="N33">
        <f>COUNTIFS('Raw data'!$R:$R,N1,'Raw data'!$E:$E,$A33)</f>
        <v>6</v>
      </c>
      <c r="O33">
        <f>COUNTIFS('Raw data'!$R:$R,O1,'Raw data'!$E:$E,$A33)</f>
        <v>3</v>
      </c>
      <c r="P33">
        <f>COUNTIFS('Raw data'!$R:$R,P1,'Raw data'!$E:$E,$A33)</f>
        <v>1</v>
      </c>
      <c r="Q33">
        <f>COUNTIFS('Raw data'!$R:$R,Q1,'Raw data'!$E:$E,$A33)</f>
        <v>0</v>
      </c>
      <c r="R33">
        <f>COUNTIFS('Raw data'!$R:$R,R1,'Raw data'!$E:$E,$A33)</f>
        <v>0</v>
      </c>
      <c r="S33">
        <f>COUNTIFS('Raw data'!$R:$R,S1,'Raw data'!$E:$E,$A33)</f>
        <v>0</v>
      </c>
      <c r="T33">
        <f>COUNTIFS('Raw data'!$R:$R,T1,'Raw data'!$E:$E,$A33)</f>
        <v>0</v>
      </c>
      <c r="U33">
        <f>COUNTIFS('Raw data'!$R:$R,U1,'Raw data'!$E:$E,$A33)</f>
        <v>0</v>
      </c>
      <c r="V33">
        <f>COUNTIFS('Raw data'!$R:$R,V1,'Raw data'!$E:$E,$A33)</f>
        <v>0</v>
      </c>
      <c r="W33">
        <f>COUNTIFS('Raw data'!$R:$R,W1,'Raw data'!$E:$E,$A33)</f>
        <v>0</v>
      </c>
      <c r="X33">
        <f>COUNTIFS('Raw data'!$R:$R,X1,'Raw data'!$E:$E,$A33)</f>
        <v>1</v>
      </c>
      <c r="Y33">
        <f>COUNTIFS('Raw data'!$R:$R,Y1,'Raw data'!$E:$E,$A33)</f>
        <v>0</v>
      </c>
      <c r="Z33">
        <f>COUNTIFS('Raw data'!$R:$R,Z1,'Raw data'!$E:$E,$A33)</f>
        <v>0</v>
      </c>
      <c r="AA33">
        <f>COUNTIFS('Raw data'!$R:$R,AA1,'Raw data'!$E:$E,$A33)</f>
        <v>0</v>
      </c>
      <c r="AB33">
        <f>COUNTIFS('Raw data'!$R:$R,AB1,'Raw data'!$E:$E,$A33)</f>
        <v>3</v>
      </c>
      <c r="AC33">
        <f>COUNTIFS('Raw data'!$R:$R,AC1,'Raw data'!$E:$E,$A33)</f>
        <v>0</v>
      </c>
      <c r="AD33">
        <f>COUNTIFS('Raw data'!$R:$R,AD1,'Raw data'!$E:$E,$A33)</f>
        <v>1</v>
      </c>
      <c r="AE33">
        <f>COUNTIFS('Raw data'!$R:$R,AE1,'Raw data'!$E:$E,$A33)</f>
        <v>0</v>
      </c>
      <c r="AF33">
        <f>COUNTIFS('Raw data'!$R:$R,AF1,'Raw data'!$E:$E,$A33)</f>
        <v>0</v>
      </c>
      <c r="AG33">
        <f>COUNTIFS('Raw data'!$R:$R,AG1,'Raw data'!$E:$E,$A33)</f>
        <v>0</v>
      </c>
      <c r="AH33">
        <f>COUNTIFS('Raw data'!$R:$R,AH1,'Raw data'!$E:$E,$A33)</f>
        <v>0</v>
      </c>
      <c r="AI33">
        <f>COUNTIFS('Raw data'!$R:$R,AI1,'Raw data'!$E:$E,$A33)</f>
        <v>0</v>
      </c>
      <c r="AJ33">
        <f>COUNTIFS('Raw data'!$R:$R,AJ1,'Raw data'!$E:$E,$A33)</f>
        <v>0</v>
      </c>
      <c r="AK33">
        <f>COUNTIFS('Raw data'!$R:$R,AK1,'Raw data'!$E:$E,$A33)</f>
        <v>0</v>
      </c>
      <c r="AL33">
        <f>COUNTIFS('Raw data'!$R:$R,AL1,'Raw data'!$E:$E,$A33)</f>
        <v>0</v>
      </c>
      <c r="AM33">
        <f>COUNTIFS('Raw data'!$R:$R,AM1,'Raw data'!$E:$E,$A33)</f>
        <v>0</v>
      </c>
      <c r="AN33">
        <f>COUNTIFS('Raw data'!$R:$R,AN1,'Raw data'!$E:$E,$A33)</f>
        <v>0</v>
      </c>
      <c r="AO33">
        <f>COUNTIFS('Raw data'!$R:$R,AO1,'Raw data'!$E:$E,$A33)</f>
        <v>0</v>
      </c>
      <c r="AP33">
        <f>COUNTIFS('Raw data'!$R:$R,AP1,'Raw data'!$E:$E,$A33)</f>
        <v>0</v>
      </c>
      <c r="AQ33">
        <f>COUNTIFS('Raw data'!$R:$R,AQ1,'Raw data'!$E:$E,$A33)</f>
        <v>3</v>
      </c>
      <c r="AR33">
        <f>COUNTIFS('Raw data'!$R:$R,AR1,'Raw data'!$E:$E,$A33)</f>
        <v>1</v>
      </c>
      <c r="AS33">
        <f>COUNTIFS('Raw data'!$R:$R,AS1,'Raw data'!$E:$E,$A33)</f>
        <v>0</v>
      </c>
      <c r="AT33">
        <f>COUNTIFS('Raw data'!$R:$R,AT1,'Raw data'!$E:$E,$A33)</f>
        <v>0</v>
      </c>
      <c r="AU33">
        <f>COUNTIFS('Raw data'!$R:$R,AU1,'Raw data'!$E:$E,$A33)</f>
        <v>0</v>
      </c>
      <c r="AV33">
        <f>COUNTIFS('Raw data'!$R:$R,AV1,'Raw data'!$E:$E,$A33)</f>
        <v>0</v>
      </c>
      <c r="AW33">
        <f>COUNTIFS('Raw data'!$R:$R,AW1,'Raw data'!$E:$E,$A33)</f>
        <v>0</v>
      </c>
      <c r="AX33">
        <f>COUNTIFS('Raw data'!$R:$R,AX1,'Raw data'!$E:$E,$A33)</f>
        <v>0</v>
      </c>
      <c r="AY33">
        <f>COUNTIFS('Raw data'!$R:$R,AY1,'Raw data'!$E:$E,$A33)</f>
        <v>0</v>
      </c>
      <c r="AZ33">
        <f>COUNTIFS('Raw data'!$R:$R,AZ1,'Raw data'!$E:$E,$A33)</f>
        <v>0</v>
      </c>
      <c r="BA33">
        <f>COUNTIFS('Raw data'!$R:$R,BA1,'Raw data'!$E:$E,$A33)</f>
        <v>0</v>
      </c>
      <c r="BC33">
        <f t="shared" si="0"/>
        <v>20</v>
      </c>
    </row>
    <row r="34" spans="1:56" x14ac:dyDescent="0.2">
      <c r="A34" t="s">
        <v>1657</v>
      </c>
      <c r="B34">
        <f>COUNTIFS('Raw data'!$R:$R,B1,'Raw data'!$E:$E,$A34)</f>
        <v>0</v>
      </c>
      <c r="C34">
        <f>COUNTIFS('Raw data'!$R:$R,C1,'Raw data'!$E:$E,$A34)</f>
        <v>0</v>
      </c>
      <c r="D34">
        <f>COUNTIFS('Raw data'!$R:$R,D1,'Raw data'!$E:$E,$A34)</f>
        <v>0</v>
      </c>
      <c r="E34">
        <f>COUNTIFS('Raw data'!$R:$R,E1,'Raw data'!$E:$E,$A34)</f>
        <v>0</v>
      </c>
      <c r="F34">
        <f>COUNTIFS('Raw data'!$R:$R,F1,'Raw data'!$E:$E,$A34)</f>
        <v>0</v>
      </c>
      <c r="G34">
        <f>COUNTIFS('Raw data'!$R:$R,G1,'Raw data'!$E:$E,$A34)</f>
        <v>0</v>
      </c>
      <c r="H34">
        <f>COUNTIFS('Raw data'!$R:$R,H1,'Raw data'!$E:$E,$A34)</f>
        <v>0</v>
      </c>
      <c r="I34">
        <f>COUNTIFS('Raw data'!$R:$R,I1,'Raw data'!$E:$E,$A34)</f>
        <v>0</v>
      </c>
      <c r="J34">
        <f>COUNTIFS('Raw data'!$R:$R,J1,'Raw data'!$E:$E,$A34)</f>
        <v>0</v>
      </c>
      <c r="K34">
        <f>COUNTIFS('Raw data'!$R:$R,K1,'Raw data'!$E:$E,$A34)</f>
        <v>0</v>
      </c>
      <c r="L34">
        <f>COUNTIFS('Raw data'!$R:$R,L1,'Raw data'!$E:$E,$A34)</f>
        <v>0</v>
      </c>
      <c r="M34">
        <f>COUNTIFS('Raw data'!$R:$R,M1,'Raw data'!$E:$E,$A34)</f>
        <v>4</v>
      </c>
      <c r="N34">
        <f>COUNTIFS('Raw data'!$R:$R,N1,'Raw data'!$E:$E,$A34)</f>
        <v>4</v>
      </c>
      <c r="O34">
        <f>COUNTIFS('Raw data'!$R:$R,O1,'Raw data'!$E:$E,$A34)</f>
        <v>0</v>
      </c>
      <c r="P34">
        <f>COUNTIFS('Raw data'!$R:$R,P1,'Raw data'!$E:$E,$A34)</f>
        <v>0</v>
      </c>
      <c r="Q34">
        <f>COUNTIFS('Raw data'!$R:$R,Q1,'Raw data'!$E:$E,$A34)</f>
        <v>0</v>
      </c>
      <c r="R34">
        <f>COUNTIFS('Raw data'!$R:$R,R1,'Raw data'!$E:$E,$A34)</f>
        <v>0</v>
      </c>
      <c r="S34">
        <f>COUNTIFS('Raw data'!$R:$R,S1,'Raw data'!$E:$E,$A34)</f>
        <v>0</v>
      </c>
      <c r="T34">
        <f>COUNTIFS('Raw data'!$R:$R,T1,'Raw data'!$E:$E,$A34)</f>
        <v>1</v>
      </c>
      <c r="U34">
        <f>COUNTIFS('Raw data'!$R:$R,U1,'Raw data'!$E:$E,$A34)</f>
        <v>0</v>
      </c>
      <c r="V34">
        <f>COUNTIFS('Raw data'!$R:$R,V1,'Raw data'!$E:$E,$A34)</f>
        <v>0</v>
      </c>
      <c r="W34">
        <f>COUNTIFS('Raw data'!$R:$R,W1,'Raw data'!$E:$E,$A34)</f>
        <v>0</v>
      </c>
      <c r="X34">
        <f>COUNTIFS('Raw data'!$R:$R,X1,'Raw data'!$E:$E,$A34)</f>
        <v>3</v>
      </c>
      <c r="Y34">
        <f>COUNTIFS('Raw data'!$R:$R,Y1,'Raw data'!$E:$E,$A34)</f>
        <v>0</v>
      </c>
      <c r="Z34">
        <f>COUNTIFS('Raw data'!$R:$R,Z1,'Raw data'!$E:$E,$A34)</f>
        <v>0</v>
      </c>
      <c r="AA34">
        <f>COUNTIFS('Raw data'!$R:$R,AA1,'Raw data'!$E:$E,$A34)</f>
        <v>0</v>
      </c>
      <c r="AB34">
        <f>COUNTIFS('Raw data'!$R:$R,AB1,'Raw data'!$E:$E,$A34)</f>
        <v>0</v>
      </c>
      <c r="AC34">
        <f>COUNTIFS('Raw data'!$R:$R,AC1,'Raw data'!$E:$E,$A34)</f>
        <v>0</v>
      </c>
      <c r="AD34">
        <f>COUNTIFS('Raw data'!$R:$R,AD1,'Raw data'!$E:$E,$A34)</f>
        <v>0</v>
      </c>
      <c r="AE34">
        <f>COUNTIFS('Raw data'!$R:$R,AE1,'Raw data'!$E:$E,$A34)</f>
        <v>0</v>
      </c>
      <c r="AF34">
        <f>COUNTIFS('Raw data'!$R:$R,AF1,'Raw data'!$E:$E,$A34)</f>
        <v>0</v>
      </c>
      <c r="AG34">
        <f>COUNTIFS('Raw data'!$R:$R,AG1,'Raw data'!$E:$E,$A34)</f>
        <v>0</v>
      </c>
      <c r="AH34">
        <f>COUNTIFS('Raw data'!$R:$R,AH1,'Raw data'!$E:$E,$A34)</f>
        <v>0</v>
      </c>
      <c r="AI34">
        <f>COUNTIFS('Raw data'!$R:$R,AI1,'Raw data'!$E:$E,$A34)</f>
        <v>0</v>
      </c>
      <c r="AJ34">
        <f>COUNTIFS('Raw data'!$R:$R,AJ1,'Raw data'!$E:$E,$A34)</f>
        <v>0</v>
      </c>
      <c r="AK34">
        <f>COUNTIFS('Raw data'!$R:$R,AK1,'Raw data'!$E:$E,$A34)</f>
        <v>0</v>
      </c>
      <c r="AL34">
        <f>COUNTIFS('Raw data'!$R:$R,AL1,'Raw data'!$E:$E,$A34)</f>
        <v>0</v>
      </c>
      <c r="AM34">
        <f>COUNTIFS('Raw data'!$R:$R,AM1,'Raw data'!$E:$E,$A34)</f>
        <v>0</v>
      </c>
      <c r="AN34">
        <f>COUNTIFS('Raw data'!$R:$R,AN1,'Raw data'!$E:$E,$A34)</f>
        <v>0</v>
      </c>
      <c r="AO34">
        <f>COUNTIFS('Raw data'!$R:$R,AO1,'Raw data'!$E:$E,$A34)</f>
        <v>0</v>
      </c>
      <c r="AP34">
        <f>COUNTIFS('Raw data'!$R:$R,AP1,'Raw data'!$E:$E,$A34)</f>
        <v>0</v>
      </c>
      <c r="AQ34">
        <f>COUNTIFS('Raw data'!$R:$R,AQ1,'Raw data'!$E:$E,$A34)</f>
        <v>0</v>
      </c>
      <c r="AR34">
        <f>COUNTIFS('Raw data'!$R:$R,AR1,'Raw data'!$E:$E,$A34)</f>
        <v>0</v>
      </c>
      <c r="AS34">
        <f>COUNTIFS('Raw data'!$R:$R,AS1,'Raw data'!$E:$E,$A34)</f>
        <v>0</v>
      </c>
      <c r="AT34">
        <f>COUNTIFS('Raw data'!$R:$R,AT1,'Raw data'!$E:$E,$A34)</f>
        <v>0</v>
      </c>
      <c r="AU34">
        <f>COUNTIFS('Raw data'!$R:$R,AU1,'Raw data'!$E:$E,$A34)</f>
        <v>0</v>
      </c>
      <c r="AV34">
        <f>COUNTIFS('Raw data'!$R:$R,AV1,'Raw data'!$E:$E,$A34)</f>
        <v>0</v>
      </c>
      <c r="AW34">
        <f>COUNTIFS('Raw data'!$R:$R,AW1,'Raw data'!$E:$E,$A34)</f>
        <v>0</v>
      </c>
      <c r="AX34">
        <f>COUNTIFS('Raw data'!$R:$R,AX1,'Raw data'!$E:$E,$A34)</f>
        <v>3</v>
      </c>
      <c r="AY34">
        <f>COUNTIFS('Raw data'!$R:$R,AY1,'Raw data'!$E:$E,$A34)</f>
        <v>0</v>
      </c>
      <c r="AZ34">
        <f>COUNTIFS('Raw data'!$R:$R,AZ1,'Raw data'!$E:$E,$A34)</f>
        <v>0</v>
      </c>
      <c r="BA34">
        <f>COUNTIFS('Raw data'!$R:$R,BA1,'Raw data'!$E:$E,$A34)</f>
        <v>0</v>
      </c>
      <c r="BC34">
        <f t="shared" si="0"/>
        <v>15</v>
      </c>
      <c r="BD34">
        <v>11</v>
      </c>
    </row>
    <row r="35" spans="1:56" x14ac:dyDescent="0.2">
      <c r="A35" t="s">
        <v>1745</v>
      </c>
      <c r="B35">
        <f>COUNTIFS('Raw data'!$R:$R,B1,'Raw data'!$E:$E,$A35)</f>
        <v>0</v>
      </c>
      <c r="C35">
        <f>COUNTIFS('Raw data'!$R:$R,C1,'Raw data'!$E:$E,$A35)</f>
        <v>0</v>
      </c>
      <c r="D35">
        <f>COUNTIFS('Raw data'!$R:$R,D1,'Raw data'!$E:$E,$A35)</f>
        <v>0</v>
      </c>
      <c r="E35">
        <f>COUNTIFS('Raw data'!$R:$R,E1,'Raw data'!$E:$E,$A35)</f>
        <v>0</v>
      </c>
      <c r="F35">
        <f>COUNTIFS('Raw data'!$R:$R,F1,'Raw data'!$E:$E,$A35)</f>
        <v>0</v>
      </c>
      <c r="G35">
        <f>COUNTIFS('Raw data'!$R:$R,G1,'Raw data'!$E:$E,$A35)</f>
        <v>0</v>
      </c>
      <c r="H35">
        <f>COUNTIFS('Raw data'!$R:$R,H1,'Raw data'!$E:$E,$A35)</f>
        <v>0</v>
      </c>
      <c r="I35">
        <f>COUNTIFS('Raw data'!$R:$R,I1,'Raw data'!$E:$E,$A35)</f>
        <v>0</v>
      </c>
      <c r="J35">
        <f>COUNTIFS('Raw data'!$R:$R,J1,'Raw data'!$E:$E,$A35)</f>
        <v>0</v>
      </c>
      <c r="K35">
        <f>COUNTIFS('Raw data'!$R:$R,K1,'Raw data'!$E:$E,$A35)</f>
        <v>0</v>
      </c>
      <c r="L35">
        <f>COUNTIFS('Raw data'!$R:$R,L1,'Raw data'!$E:$E,$A35)</f>
        <v>0</v>
      </c>
      <c r="M35">
        <f>COUNTIFS('Raw data'!$R:$R,M1,'Raw data'!$E:$E,$A35)</f>
        <v>0</v>
      </c>
      <c r="N35">
        <f>COUNTIFS('Raw data'!$R:$R,N1,'Raw data'!$E:$E,$A35)</f>
        <v>4</v>
      </c>
      <c r="O35">
        <f>COUNTIFS('Raw data'!$R:$R,O1,'Raw data'!$E:$E,$A35)</f>
        <v>0</v>
      </c>
      <c r="P35">
        <f>COUNTIFS('Raw data'!$R:$R,P1,'Raw data'!$E:$E,$A35)</f>
        <v>0</v>
      </c>
      <c r="Q35">
        <f>COUNTIFS('Raw data'!$R:$R,Q1,'Raw data'!$E:$E,$A35)</f>
        <v>0</v>
      </c>
      <c r="R35">
        <f>COUNTIFS('Raw data'!$R:$R,R1,'Raw data'!$E:$E,$A35)</f>
        <v>0</v>
      </c>
      <c r="S35">
        <f>COUNTIFS('Raw data'!$R:$R,S1,'Raw data'!$E:$E,$A35)</f>
        <v>0</v>
      </c>
      <c r="T35">
        <f>COUNTIFS('Raw data'!$R:$R,T1,'Raw data'!$E:$E,$A35)</f>
        <v>0</v>
      </c>
      <c r="U35">
        <f>COUNTIFS('Raw data'!$R:$R,U1,'Raw data'!$E:$E,$A35)</f>
        <v>0</v>
      </c>
      <c r="V35">
        <f>COUNTIFS('Raw data'!$R:$R,V1,'Raw data'!$E:$E,$A35)</f>
        <v>0</v>
      </c>
      <c r="W35">
        <f>COUNTIFS('Raw data'!$R:$R,W1,'Raw data'!$E:$E,$A35)</f>
        <v>0</v>
      </c>
      <c r="X35">
        <f>COUNTIFS('Raw data'!$R:$R,X1,'Raw data'!$E:$E,$A35)</f>
        <v>0</v>
      </c>
      <c r="Y35">
        <f>COUNTIFS('Raw data'!$R:$R,Y1,'Raw data'!$E:$E,$A35)</f>
        <v>0</v>
      </c>
      <c r="Z35">
        <f>COUNTIFS('Raw data'!$R:$R,Z1,'Raw data'!$E:$E,$A35)</f>
        <v>0</v>
      </c>
      <c r="AA35">
        <f>COUNTIFS('Raw data'!$R:$R,AA1,'Raw data'!$E:$E,$A35)</f>
        <v>0</v>
      </c>
      <c r="AB35">
        <f>COUNTIFS('Raw data'!$R:$R,AB1,'Raw data'!$E:$E,$A35)</f>
        <v>0</v>
      </c>
      <c r="AC35">
        <f>COUNTIFS('Raw data'!$R:$R,AC1,'Raw data'!$E:$E,$A35)</f>
        <v>0</v>
      </c>
      <c r="AD35">
        <f>COUNTIFS('Raw data'!$R:$R,AD1,'Raw data'!$E:$E,$A35)</f>
        <v>0</v>
      </c>
      <c r="AE35">
        <f>COUNTIFS('Raw data'!$R:$R,AE1,'Raw data'!$E:$E,$A35)</f>
        <v>0</v>
      </c>
      <c r="AF35">
        <f>COUNTIFS('Raw data'!$R:$R,AF1,'Raw data'!$E:$E,$A35)</f>
        <v>0</v>
      </c>
      <c r="AG35">
        <f>COUNTIFS('Raw data'!$R:$R,AG1,'Raw data'!$E:$E,$A35)</f>
        <v>0</v>
      </c>
      <c r="AH35">
        <f>COUNTIFS('Raw data'!$R:$R,AH1,'Raw data'!$E:$E,$A35)</f>
        <v>0</v>
      </c>
      <c r="AI35">
        <f>COUNTIFS('Raw data'!$R:$R,AI1,'Raw data'!$E:$E,$A35)</f>
        <v>0</v>
      </c>
      <c r="AJ35">
        <f>COUNTIFS('Raw data'!$R:$R,AJ1,'Raw data'!$E:$E,$A35)</f>
        <v>0</v>
      </c>
      <c r="AK35">
        <f>COUNTIFS('Raw data'!$R:$R,AK1,'Raw data'!$E:$E,$A35)</f>
        <v>0</v>
      </c>
      <c r="AL35">
        <f>COUNTIFS('Raw data'!$R:$R,AL1,'Raw data'!$E:$E,$A35)</f>
        <v>0</v>
      </c>
      <c r="AM35">
        <f>COUNTIFS('Raw data'!$R:$R,AM1,'Raw data'!$E:$E,$A35)</f>
        <v>0</v>
      </c>
      <c r="AN35">
        <f>COUNTIFS('Raw data'!$R:$R,AN1,'Raw data'!$E:$E,$A35)</f>
        <v>0</v>
      </c>
      <c r="AO35">
        <f>COUNTIFS('Raw data'!$R:$R,AO1,'Raw data'!$E:$E,$A35)</f>
        <v>0</v>
      </c>
      <c r="AP35">
        <f>COUNTIFS('Raw data'!$R:$R,AP1,'Raw data'!$E:$E,$A35)</f>
        <v>0</v>
      </c>
      <c r="AQ35">
        <f>COUNTIFS('Raw data'!$R:$R,AQ1,'Raw data'!$E:$E,$A35)</f>
        <v>0</v>
      </c>
      <c r="AR35">
        <f>COUNTIFS('Raw data'!$R:$R,AR1,'Raw data'!$E:$E,$A35)</f>
        <v>0</v>
      </c>
      <c r="AS35">
        <f>COUNTIFS('Raw data'!$R:$R,AS1,'Raw data'!$E:$E,$A35)</f>
        <v>0</v>
      </c>
      <c r="AT35">
        <f>COUNTIFS('Raw data'!$R:$R,AT1,'Raw data'!$E:$E,$A35)</f>
        <v>0</v>
      </c>
      <c r="AU35">
        <f>COUNTIFS('Raw data'!$R:$R,AU1,'Raw data'!$E:$E,$A35)</f>
        <v>0</v>
      </c>
      <c r="AV35">
        <f>COUNTIFS('Raw data'!$R:$R,AV1,'Raw data'!$E:$E,$A35)</f>
        <v>0</v>
      </c>
      <c r="AW35">
        <f>COUNTIFS('Raw data'!$R:$R,AW1,'Raw data'!$E:$E,$A35)</f>
        <v>0</v>
      </c>
      <c r="AX35">
        <f>COUNTIFS('Raw data'!$R:$R,AX1,'Raw data'!$E:$E,$A35)</f>
        <v>0</v>
      </c>
      <c r="AY35">
        <f>COUNTIFS('Raw data'!$R:$R,AY1,'Raw data'!$E:$E,$A35)</f>
        <v>0</v>
      </c>
      <c r="AZ35">
        <f>COUNTIFS('Raw data'!$R:$R,AZ1,'Raw data'!$E:$E,$A35)</f>
        <v>0</v>
      </c>
      <c r="BA35">
        <f>COUNTIFS('Raw data'!$R:$R,BA1,'Raw data'!$E:$E,$A35)</f>
        <v>0</v>
      </c>
      <c r="BC35">
        <f t="shared" si="0"/>
        <v>4</v>
      </c>
      <c r="BD35">
        <v>5</v>
      </c>
    </row>
    <row r="36" spans="1:56" x14ac:dyDescent="0.2">
      <c r="A36" t="s">
        <v>1737</v>
      </c>
      <c r="B36">
        <f>COUNTIFS('Raw data'!$R:$R,B1,'Raw data'!$E:$E,$A36)</f>
        <v>0</v>
      </c>
      <c r="C36">
        <f>COUNTIFS('Raw data'!$R:$R,C1,'Raw data'!$E:$E,$A36)</f>
        <v>0</v>
      </c>
      <c r="D36">
        <f>COUNTIFS('Raw data'!$R:$R,D1,'Raw data'!$E:$E,$A36)</f>
        <v>0</v>
      </c>
      <c r="E36">
        <f>COUNTIFS('Raw data'!$R:$R,E1,'Raw data'!$E:$E,$A36)</f>
        <v>0</v>
      </c>
      <c r="F36">
        <f>COUNTIFS('Raw data'!$R:$R,F1,'Raw data'!$E:$E,$A36)</f>
        <v>0</v>
      </c>
      <c r="G36">
        <f>COUNTIFS('Raw data'!$R:$R,G1,'Raw data'!$E:$E,$A36)</f>
        <v>0</v>
      </c>
      <c r="H36">
        <f>COUNTIFS('Raw data'!$R:$R,H1,'Raw data'!$E:$E,$A36)</f>
        <v>0</v>
      </c>
      <c r="I36">
        <f>COUNTIFS('Raw data'!$R:$R,I1,'Raw data'!$E:$E,$A36)</f>
        <v>0</v>
      </c>
      <c r="J36">
        <f>COUNTIFS('Raw data'!$R:$R,J1,'Raw data'!$E:$E,$A36)</f>
        <v>0</v>
      </c>
      <c r="K36">
        <f>COUNTIFS('Raw data'!$R:$R,K1,'Raw data'!$E:$E,$A36)</f>
        <v>0</v>
      </c>
      <c r="L36">
        <f>COUNTIFS('Raw data'!$R:$R,L1,'Raw data'!$E:$E,$A36)</f>
        <v>0</v>
      </c>
      <c r="M36">
        <f>COUNTIFS('Raw data'!$R:$R,M1,'Raw data'!$E:$E,$A36)</f>
        <v>0</v>
      </c>
      <c r="N36">
        <f>COUNTIFS('Raw data'!$R:$R,N1,'Raw data'!$E:$E,$A36)</f>
        <v>0</v>
      </c>
      <c r="O36">
        <f>COUNTIFS('Raw data'!$R:$R,O1,'Raw data'!$E:$E,$A36)</f>
        <v>0</v>
      </c>
      <c r="P36">
        <f>COUNTIFS('Raw data'!$R:$R,P1,'Raw data'!$E:$E,$A36)</f>
        <v>0</v>
      </c>
      <c r="Q36">
        <f>COUNTIFS('Raw data'!$R:$R,Q1,'Raw data'!$E:$E,$A36)</f>
        <v>0</v>
      </c>
      <c r="R36">
        <f>COUNTIFS('Raw data'!$R:$R,R1,'Raw data'!$E:$E,$A36)</f>
        <v>0</v>
      </c>
      <c r="S36">
        <f>COUNTIFS('Raw data'!$R:$R,S1,'Raw data'!$E:$E,$A36)</f>
        <v>0</v>
      </c>
      <c r="T36">
        <f>COUNTIFS('Raw data'!$R:$R,T1,'Raw data'!$E:$E,$A36)</f>
        <v>0</v>
      </c>
      <c r="U36">
        <f>COUNTIFS('Raw data'!$R:$R,U1,'Raw data'!$E:$E,$A36)</f>
        <v>0</v>
      </c>
      <c r="V36">
        <f>COUNTIFS('Raw data'!$R:$R,V1,'Raw data'!$E:$E,$A36)</f>
        <v>0</v>
      </c>
      <c r="W36">
        <f>COUNTIFS('Raw data'!$R:$R,W1,'Raw data'!$E:$E,$A36)</f>
        <v>0</v>
      </c>
      <c r="X36">
        <f>COUNTIFS('Raw data'!$R:$R,X1,'Raw data'!$E:$E,$A36)</f>
        <v>0</v>
      </c>
      <c r="Y36">
        <f>COUNTIFS('Raw data'!$R:$R,Y1,'Raw data'!$E:$E,$A36)</f>
        <v>0</v>
      </c>
      <c r="Z36">
        <f>COUNTIFS('Raw data'!$R:$R,Z1,'Raw data'!$E:$E,$A36)</f>
        <v>0</v>
      </c>
      <c r="AA36">
        <f>COUNTIFS('Raw data'!$R:$R,AA1,'Raw data'!$E:$E,$A36)</f>
        <v>0</v>
      </c>
      <c r="AB36">
        <f>COUNTIFS('Raw data'!$R:$R,AB1,'Raw data'!$E:$E,$A36)</f>
        <v>0</v>
      </c>
      <c r="AC36">
        <f>COUNTIFS('Raw data'!$R:$R,AC1,'Raw data'!$E:$E,$A36)</f>
        <v>0</v>
      </c>
      <c r="AD36">
        <f>COUNTIFS('Raw data'!$R:$R,AD1,'Raw data'!$E:$E,$A36)</f>
        <v>0</v>
      </c>
      <c r="AE36">
        <f>COUNTIFS('Raw data'!$R:$R,AE1,'Raw data'!$E:$E,$A36)</f>
        <v>0</v>
      </c>
      <c r="AF36">
        <f>COUNTIFS('Raw data'!$R:$R,AF1,'Raw data'!$E:$E,$A36)</f>
        <v>0</v>
      </c>
      <c r="AG36">
        <f>COUNTIFS('Raw data'!$R:$R,AG1,'Raw data'!$E:$E,$A36)</f>
        <v>0</v>
      </c>
      <c r="AH36">
        <f>COUNTIFS('Raw data'!$R:$R,AH1,'Raw data'!$E:$E,$A36)</f>
        <v>0</v>
      </c>
      <c r="AI36">
        <f>COUNTIFS('Raw data'!$R:$R,AI1,'Raw data'!$E:$E,$A36)</f>
        <v>0</v>
      </c>
      <c r="AJ36">
        <f>COUNTIFS('Raw data'!$R:$R,AJ1,'Raw data'!$E:$E,$A36)</f>
        <v>0</v>
      </c>
      <c r="AK36">
        <f>COUNTIFS('Raw data'!$R:$R,AK1,'Raw data'!$E:$E,$A36)</f>
        <v>0</v>
      </c>
      <c r="AL36">
        <f>COUNTIFS('Raw data'!$R:$R,AL1,'Raw data'!$E:$E,$A36)</f>
        <v>0</v>
      </c>
      <c r="AM36">
        <f>COUNTIFS('Raw data'!$R:$R,AM1,'Raw data'!$E:$E,$A36)</f>
        <v>0</v>
      </c>
      <c r="AN36">
        <f>COUNTIFS('Raw data'!$R:$R,AN1,'Raw data'!$E:$E,$A36)</f>
        <v>0</v>
      </c>
      <c r="AO36">
        <f>COUNTIFS('Raw data'!$R:$R,AO1,'Raw data'!$E:$E,$A36)</f>
        <v>0</v>
      </c>
      <c r="AP36">
        <f>COUNTIFS('Raw data'!$R:$R,AP1,'Raw data'!$E:$E,$A36)</f>
        <v>0</v>
      </c>
      <c r="AQ36">
        <f>COUNTIFS('Raw data'!$R:$R,AQ1,'Raw data'!$E:$E,$A36)</f>
        <v>1</v>
      </c>
      <c r="AR36">
        <f>COUNTIFS('Raw data'!$R:$R,AR1,'Raw data'!$E:$E,$A36)</f>
        <v>0</v>
      </c>
      <c r="AS36">
        <f>COUNTIFS('Raw data'!$R:$R,AS1,'Raw data'!$E:$E,$A36)</f>
        <v>0</v>
      </c>
      <c r="AT36">
        <f>COUNTIFS('Raw data'!$R:$R,AT1,'Raw data'!$E:$E,$A36)</f>
        <v>0</v>
      </c>
      <c r="AU36">
        <f>COUNTIFS('Raw data'!$R:$R,AU1,'Raw data'!$E:$E,$A36)</f>
        <v>0</v>
      </c>
      <c r="AV36">
        <f>COUNTIFS('Raw data'!$R:$R,AV1,'Raw data'!$E:$E,$A36)</f>
        <v>0</v>
      </c>
      <c r="AW36">
        <f>COUNTIFS('Raw data'!$R:$R,AW1,'Raw data'!$E:$E,$A36)</f>
        <v>0</v>
      </c>
      <c r="AX36">
        <f>COUNTIFS('Raw data'!$R:$R,AX1,'Raw data'!$E:$E,$A36)</f>
        <v>0</v>
      </c>
      <c r="AY36">
        <f>COUNTIFS('Raw data'!$R:$R,AY1,'Raw data'!$E:$E,$A36)</f>
        <v>0</v>
      </c>
      <c r="AZ36">
        <f>COUNTIFS('Raw data'!$R:$R,AZ1,'Raw data'!$E:$E,$A36)</f>
        <v>0</v>
      </c>
      <c r="BA36">
        <f>COUNTIFS('Raw data'!$R:$R,BA1,'Raw data'!$E:$E,$A36)</f>
        <v>0</v>
      </c>
      <c r="BC36">
        <f t="shared" si="0"/>
        <v>1</v>
      </c>
    </row>
    <row r="37" spans="1:56" x14ac:dyDescent="0.2">
      <c r="A37" t="s">
        <v>1619</v>
      </c>
      <c r="B37">
        <f>COUNTIFS('Raw data'!$R:$R,B1,'Raw data'!$E:$E,$A37)</f>
        <v>1</v>
      </c>
      <c r="C37">
        <f>COUNTIFS('Raw data'!$R:$R,C1,'Raw data'!$E:$E,$A37)</f>
        <v>0</v>
      </c>
      <c r="D37">
        <f>COUNTIFS('Raw data'!$R:$R,D1,'Raw data'!$E:$E,$A37)</f>
        <v>0</v>
      </c>
      <c r="E37">
        <f>COUNTIFS('Raw data'!$R:$R,E1,'Raw data'!$E:$E,$A37)</f>
        <v>0</v>
      </c>
      <c r="F37">
        <f>COUNTIFS('Raw data'!$R:$R,F1,'Raw data'!$E:$E,$A37)</f>
        <v>0</v>
      </c>
      <c r="G37">
        <f>COUNTIFS('Raw data'!$R:$R,G1,'Raw data'!$E:$E,$A37)</f>
        <v>0</v>
      </c>
      <c r="H37">
        <f>COUNTIFS('Raw data'!$R:$R,H1,'Raw data'!$E:$E,$A37)</f>
        <v>0</v>
      </c>
      <c r="I37">
        <f>COUNTIFS('Raw data'!$R:$R,I1,'Raw data'!$E:$E,$A37)</f>
        <v>0</v>
      </c>
      <c r="J37">
        <f>COUNTIFS('Raw data'!$R:$R,J1,'Raw data'!$E:$E,$A37)</f>
        <v>0</v>
      </c>
      <c r="K37">
        <f>COUNTIFS('Raw data'!$R:$R,K1,'Raw data'!$E:$E,$A37)</f>
        <v>0</v>
      </c>
      <c r="L37">
        <f>COUNTIFS('Raw data'!$R:$R,L1,'Raw data'!$E:$E,$A37)</f>
        <v>0</v>
      </c>
      <c r="M37">
        <f>COUNTIFS('Raw data'!$R:$R,M1,'Raw data'!$E:$E,$A37)</f>
        <v>0</v>
      </c>
      <c r="N37">
        <f>COUNTIFS('Raw data'!$R:$R,N1,'Raw data'!$E:$E,$A37)</f>
        <v>0</v>
      </c>
      <c r="O37">
        <f>COUNTIFS('Raw data'!$R:$R,O1,'Raw data'!$E:$E,$A37)</f>
        <v>0</v>
      </c>
      <c r="P37">
        <f>COUNTIFS('Raw data'!$R:$R,P1,'Raw data'!$E:$E,$A37)</f>
        <v>0</v>
      </c>
      <c r="Q37">
        <f>COUNTIFS('Raw data'!$R:$R,Q1,'Raw data'!$E:$E,$A37)</f>
        <v>0</v>
      </c>
      <c r="R37">
        <f>COUNTIFS('Raw data'!$R:$R,R1,'Raw data'!$E:$E,$A37)</f>
        <v>0</v>
      </c>
      <c r="S37">
        <f>COUNTIFS('Raw data'!$R:$R,S1,'Raw data'!$E:$E,$A37)</f>
        <v>0</v>
      </c>
      <c r="T37">
        <f>COUNTIFS('Raw data'!$R:$R,T1,'Raw data'!$E:$E,$A37)</f>
        <v>0</v>
      </c>
      <c r="U37">
        <f>COUNTIFS('Raw data'!$R:$R,U1,'Raw data'!$E:$E,$A37)</f>
        <v>0</v>
      </c>
      <c r="V37">
        <f>COUNTIFS('Raw data'!$R:$R,V1,'Raw data'!$E:$E,$A37)</f>
        <v>0</v>
      </c>
      <c r="W37">
        <f>COUNTIFS('Raw data'!$R:$R,W1,'Raw data'!$E:$E,$A37)</f>
        <v>0</v>
      </c>
      <c r="X37">
        <f>COUNTIFS('Raw data'!$R:$R,X1,'Raw data'!$E:$E,$A37)</f>
        <v>0</v>
      </c>
      <c r="Y37">
        <f>COUNTIFS('Raw data'!$R:$R,Y1,'Raw data'!$E:$E,$A37)</f>
        <v>0</v>
      </c>
      <c r="Z37">
        <f>COUNTIFS('Raw data'!$R:$R,Z1,'Raw data'!$E:$E,$A37)</f>
        <v>0</v>
      </c>
      <c r="AA37">
        <f>COUNTIFS('Raw data'!$R:$R,AA1,'Raw data'!$E:$E,$A37)</f>
        <v>0</v>
      </c>
      <c r="AB37">
        <f>COUNTIFS('Raw data'!$R:$R,AB1,'Raw data'!$E:$E,$A37)</f>
        <v>0</v>
      </c>
      <c r="AC37">
        <f>COUNTIFS('Raw data'!$R:$R,AC1,'Raw data'!$E:$E,$A37)</f>
        <v>0</v>
      </c>
      <c r="AD37">
        <f>COUNTIFS('Raw data'!$R:$R,AD1,'Raw data'!$E:$E,$A37)</f>
        <v>0</v>
      </c>
      <c r="AE37">
        <f>COUNTIFS('Raw data'!$R:$R,AE1,'Raw data'!$E:$E,$A37)</f>
        <v>0</v>
      </c>
      <c r="AF37">
        <f>COUNTIFS('Raw data'!$R:$R,AF1,'Raw data'!$E:$E,$A37)</f>
        <v>0</v>
      </c>
      <c r="AG37">
        <f>COUNTIFS('Raw data'!$R:$R,AG1,'Raw data'!$E:$E,$A37)</f>
        <v>0</v>
      </c>
      <c r="AH37">
        <f>COUNTIFS('Raw data'!$R:$R,AH1,'Raw data'!$E:$E,$A37)</f>
        <v>0</v>
      </c>
      <c r="AI37">
        <f>COUNTIFS('Raw data'!$R:$R,AI1,'Raw data'!$E:$E,$A37)</f>
        <v>0</v>
      </c>
      <c r="AJ37">
        <f>COUNTIFS('Raw data'!$R:$R,AJ1,'Raw data'!$E:$E,$A37)</f>
        <v>0</v>
      </c>
      <c r="AK37">
        <f>COUNTIFS('Raw data'!$R:$R,AK1,'Raw data'!$E:$E,$A37)</f>
        <v>0</v>
      </c>
      <c r="AL37">
        <f>COUNTIFS('Raw data'!$R:$R,AL1,'Raw data'!$E:$E,$A37)</f>
        <v>0</v>
      </c>
      <c r="AM37">
        <f>COUNTIFS('Raw data'!$R:$R,AM1,'Raw data'!$E:$E,$A37)</f>
        <v>0</v>
      </c>
      <c r="AN37">
        <f>COUNTIFS('Raw data'!$R:$R,AN1,'Raw data'!$E:$E,$A37)</f>
        <v>0</v>
      </c>
      <c r="AO37">
        <f>COUNTIFS('Raw data'!$R:$R,AO1,'Raw data'!$E:$E,$A37)</f>
        <v>0</v>
      </c>
      <c r="AP37">
        <f>COUNTIFS('Raw data'!$R:$R,AP1,'Raw data'!$E:$E,$A37)</f>
        <v>0</v>
      </c>
      <c r="AQ37">
        <f>COUNTIFS('Raw data'!$R:$R,AQ1,'Raw data'!$E:$E,$A37)</f>
        <v>0</v>
      </c>
      <c r="AR37">
        <f>COUNTIFS('Raw data'!$R:$R,AR1,'Raw data'!$E:$E,$A37)</f>
        <v>0</v>
      </c>
      <c r="AS37">
        <f>COUNTIFS('Raw data'!$R:$R,AS1,'Raw data'!$E:$E,$A37)</f>
        <v>0</v>
      </c>
      <c r="AT37">
        <f>COUNTIFS('Raw data'!$R:$R,AT1,'Raw data'!$E:$E,$A37)</f>
        <v>0</v>
      </c>
      <c r="AU37">
        <f>COUNTIFS('Raw data'!$R:$R,AU1,'Raw data'!$E:$E,$A37)</f>
        <v>0</v>
      </c>
      <c r="AV37">
        <f>COUNTIFS('Raw data'!$R:$R,AV1,'Raw data'!$E:$E,$A37)</f>
        <v>0</v>
      </c>
      <c r="AW37">
        <f>COUNTIFS('Raw data'!$R:$R,AW1,'Raw data'!$E:$E,$A37)</f>
        <v>0</v>
      </c>
      <c r="AX37">
        <f>COUNTIFS('Raw data'!$R:$R,AX1,'Raw data'!$E:$E,$A37)</f>
        <v>0</v>
      </c>
      <c r="AY37">
        <f>COUNTIFS('Raw data'!$R:$R,AY1,'Raw data'!$E:$E,$A37)</f>
        <v>0</v>
      </c>
      <c r="AZ37">
        <f>COUNTIFS('Raw data'!$R:$R,AZ1,'Raw data'!$E:$E,$A37)</f>
        <v>0</v>
      </c>
      <c r="BA37">
        <f>COUNTIFS('Raw data'!$R:$R,BA1,'Raw data'!$E:$E,$A37)</f>
        <v>0</v>
      </c>
      <c r="BC37">
        <f t="shared" si="0"/>
        <v>1</v>
      </c>
      <c r="BD37">
        <v>222</v>
      </c>
    </row>
    <row r="38" spans="1:56" x14ac:dyDescent="0.2">
      <c r="A38" t="s">
        <v>29</v>
      </c>
      <c r="B38">
        <f>COUNTIFS('Raw data'!$R:$R,B1,'Raw data'!$E:$E,$A38)</f>
        <v>0</v>
      </c>
      <c r="C38">
        <f>COUNTIFS('Raw data'!$R:$R,C1,'Raw data'!$E:$E,$A38)</f>
        <v>0</v>
      </c>
      <c r="D38">
        <f>COUNTIFS('Raw data'!$R:$R,D1,'Raw data'!$E:$E,$A38)</f>
        <v>0</v>
      </c>
      <c r="E38">
        <f>COUNTIFS('Raw data'!$R:$R,E1,'Raw data'!$E:$E,$A38)</f>
        <v>0</v>
      </c>
      <c r="F38">
        <f>COUNTIFS('Raw data'!$R:$R,F1,'Raw data'!$E:$E,$A38)</f>
        <v>0</v>
      </c>
      <c r="G38">
        <f>COUNTIFS('Raw data'!$R:$R,G1,'Raw data'!$E:$E,$A38)</f>
        <v>0</v>
      </c>
      <c r="H38">
        <f>COUNTIFS('Raw data'!$R:$R,H1,'Raw data'!$E:$E,$A38)</f>
        <v>0</v>
      </c>
      <c r="I38">
        <f>COUNTIFS('Raw data'!$R:$R,I1,'Raw data'!$E:$E,$A38)</f>
        <v>0</v>
      </c>
      <c r="J38">
        <f>COUNTIFS('Raw data'!$R:$R,J1,'Raw data'!$E:$E,$A38)</f>
        <v>0</v>
      </c>
      <c r="K38">
        <f>COUNTIFS('Raw data'!$R:$R,K1,'Raw data'!$E:$E,$A38)</f>
        <v>0</v>
      </c>
      <c r="L38">
        <f>COUNTIFS('Raw data'!$R:$R,L1,'Raw data'!$E:$E,$A38)</f>
        <v>0</v>
      </c>
      <c r="M38">
        <f>COUNTIFS('Raw data'!$R:$R,M1,'Raw data'!$E:$E,$A38)</f>
        <v>0</v>
      </c>
      <c r="N38">
        <f>COUNTIFS('Raw data'!$R:$R,N1,'Raw data'!$E:$E,$A38)</f>
        <v>2</v>
      </c>
      <c r="O38">
        <f>COUNTIFS('Raw data'!$R:$R,O1,'Raw data'!$E:$E,$A38)</f>
        <v>0</v>
      </c>
      <c r="P38">
        <f>COUNTIFS('Raw data'!$R:$R,P1,'Raw data'!$E:$E,$A38)</f>
        <v>0</v>
      </c>
      <c r="Q38">
        <f>COUNTIFS('Raw data'!$R:$R,Q1,'Raw data'!$E:$E,$A38)</f>
        <v>0</v>
      </c>
      <c r="R38">
        <f>COUNTIFS('Raw data'!$R:$R,R1,'Raw data'!$E:$E,$A38)</f>
        <v>1</v>
      </c>
      <c r="S38">
        <f>COUNTIFS('Raw data'!$R:$R,S1,'Raw data'!$E:$E,$A38)</f>
        <v>0</v>
      </c>
      <c r="T38">
        <f>COUNTIFS('Raw data'!$R:$R,T1,'Raw data'!$E:$E,$A38)</f>
        <v>0</v>
      </c>
      <c r="U38">
        <f>COUNTIFS('Raw data'!$R:$R,U1,'Raw data'!$E:$E,$A38)</f>
        <v>0</v>
      </c>
      <c r="V38">
        <f>COUNTIFS('Raw data'!$R:$R,V1,'Raw data'!$E:$E,$A38)</f>
        <v>0</v>
      </c>
      <c r="W38">
        <f>COUNTIFS('Raw data'!$R:$R,W1,'Raw data'!$E:$E,$A38)</f>
        <v>0</v>
      </c>
      <c r="X38">
        <f>COUNTIFS('Raw data'!$R:$R,X1,'Raw data'!$E:$E,$A38)</f>
        <v>0</v>
      </c>
      <c r="Y38">
        <f>COUNTIFS('Raw data'!$R:$R,Y1,'Raw data'!$E:$E,$A38)</f>
        <v>0</v>
      </c>
      <c r="Z38">
        <f>COUNTIFS('Raw data'!$R:$R,Z1,'Raw data'!$E:$E,$A38)</f>
        <v>0</v>
      </c>
      <c r="AA38">
        <f>COUNTIFS('Raw data'!$R:$R,AA1,'Raw data'!$E:$E,$A38)</f>
        <v>0</v>
      </c>
      <c r="AB38">
        <f>COUNTIFS('Raw data'!$R:$R,AB1,'Raw data'!$E:$E,$A38)</f>
        <v>0</v>
      </c>
      <c r="AC38">
        <f>COUNTIFS('Raw data'!$R:$R,AC1,'Raw data'!$E:$E,$A38)</f>
        <v>0</v>
      </c>
      <c r="AD38">
        <f>COUNTIFS('Raw data'!$R:$R,AD1,'Raw data'!$E:$E,$A38)</f>
        <v>0</v>
      </c>
      <c r="AE38">
        <f>COUNTIFS('Raw data'!$R:$R,AE1,'Raw data'!$E:$E,$A38)</f>
        <v>2</v>
      </c>
      <c r="AF38">
        <f>COUNTIFS('Raw data'!$R:$R,AF1,'Raw data'!$E:$E,$A38)</f>
        <v>0</v>
      </c>
      <c r="AG38">
        <f>COUNTIFS('Raw data'!$R:$R,AG1,'Raw data'!$E:$E,$A38)</f>
        <v>0</v>
      </c>
      <c r="AH38">
        <f>COUNTIFS('Raw data'!$R:$R,AH1,'Raw data'!$E:$E,$A38)</f>
        <v>0</v>
      </c>
      <c r="AI38">
        <f>COUNTIFS('Raw data'!$R:$R,AI1,'Raw data'!$E:$E,$A38)</f>
        <v>0</v>
      </c>
      <c r="AJ38">
        <f>COUNTIFS('Raw data'!$R:$R,AJ1,'Raw data'!$E:$E,$A38)</f>
        <v>0</v>
      </c>
      <c r="AK38">
        <f>COUNTIFS('Raw data'!$R:$R,AK1,'Raw data'!$E:$E,$A38)</f>
        <v>0</v>
      </c>
      <c r="AL38">
        <f>COUNTIFS('Raw data'!$R:$R,AL1,'Raw data'!$E:$E,$A38)</f>
        <v>0</v>
      </c>
      <c r="AM38">
        <f>COUNTIFS('Raw data'!$R:$R,AM1,'Raw data'!$E:$E,$A38)</f>
        <v>0</v>
      </c>
      <c r="AN38">
        <f>COUNTIFS('Raw data'!$R:$R,AN1,'Raw data'!$E:$E,$A38)</f>
        <v>0</v>
      </c>
      <c r="AO38">
        <f>COUNTIFS('Raw data'!$R:$R,AO1,'Raw data'!$E:$E,$A38)</f>
        <v>0</v>
      </c>
      <c r="AP38">
        <f>COUNTIFS('Raw data'!$R:$R,AP1,'Raw data'!$E:$E,$A38)</f>
        <v>0</v>
      </c>
      <c r="AQ38">
        <f>COUNTIFS('Raw data'!$R:$R,AQ1,'Raw data'!$E:$E,$A38)</f>
        <v>1</v>
      </c>
      <c r="AR38">
        <f>COUNTIFS('Raw data'!$R:$R,AR1,'Raw data'!$E:$E,$A38)</f>
        <v>1</v>
      </c>
      <c r="AS38">
        <f>COUNTIFS('Raw data'!$R:$R,AS1,'Raw data'!$E:$E,$A38)</f>
        <v>0</v>
      </c>
      <c r="AT38">
        <f>COUNTIFS('Raw data'!$R:$R,AT1,'Raw data'!$E:$E,$A38)</f>
        <v>0</v>
      </c>
      <c r="AU38">
        <f>COUNTIFS('Raw data'!$R:$R,AU1,'Raw data'!$E:$E,$A38)</f>
        <v>0</v>
      </c>
      <c r="AV38">
        <f>COUNTIFS('Raw data'!$R:$R,AV1,'Raw data'!$E:$E,$A38)</f>
        <v>3</v>
      </c>
      <c r="AW38">
        <f>COUNTIFS('Raw data'!$R:$R,AW1,'Raw data'!$E:$E,$A38)</f>
        <v>0</v>
      </c>
      <c r="AX38">
        <f>COUNTIFS('Raw data'!$R:$R,AX1,'Raw data'!$E:$E,$A38)</f>
        <v>0</v>
      </c>
      <c r="AY38">
        <f>COUNTIFS('Raw data'!$R:$R,AY1,'Raw data'!$E:$E,$A38)</f>
        <v>0</v>
      </c>
      <c r="AZ38">
        <f>COUNTIFS('Raw data'!$R:$R,AZ1,'Raw data'!$E:$E,$A38)</f>
        <v>0</v>
      </c>
      <c r="BA38">
        <f>COUNTIFS('Raw data'!$R:$R,BA1,'Raw data'!$E:$E,$A38)</f>
        <v>0</v>
      </c>
      <c r="BC38">
        <f t="shared" si="0"/>
        <v>10</v>
      </c>
      <c r="BD38">
        <v>3</v>
      </c>
    </row>
    <row r="39" spans="1:56" x14ac:dyDescent="0.2">
      <c r="A39" t="s">
        <v>1672</v>
      </c>
      <c r="B39">
        <f>COUNTIFS('Raw data'!$R:$R,B1,'Raw data'!$E:$E,$A39)</f>
        <v>0</v>
      </c>
      <c r="C39">
        <f>COUNTIFS('Raw data'!$R:$R,C1,'Raw data'!$E:$E,$A39)</f>
        <v>0</v>
      </c>
      <c r="D39">
        <f>COUNTIFS('Raw data'!$R:$R,D1,'Raw data'!$E:$E,$A39)</f>
        <v>0</v>
      </c>
      <c r="E39">
        <f>COUNTIFS('Raw data'!$R:$R,E1,'Raw data'!$E:$E,$A39)</f>
        <v>0</v>
      </c>
      <c r="F39">
        <f>COUNTIFS('Raw data'!$R:$R,F1,'Raw data'!$E:$E,$A39)</f>
        <v>0</v>
      </c>
      <c r="G39">
        <f>COUNTIFS('Raw data'!$R:$R,G1,'Raw data'!$E:$E,$A39)</f>
        <v>0</v>
      </c>
      <c r="H39">
        <f>COUNTIFS('Raw data'!$R:$R,H1,'Raw data'!$E:$E,$A39)</f>
        <v>0</v>
      </c>
      <c r="I39">
        <f>COUNTIFS('Raw data'!$R:$R,I1,'Raw data'!$E:$E,$A39)</f>
        <v>0</v>
      </c>
      <c r="J39">
        <f>COUNTIFS('Raw data'!$R:$R,J1,'Raw data'!$E:$E,$A39)</f>
        <v>0</v>
      </c>
      <c r="K39">
        <f>COUNTIFS('Raw data'!$R:$R,K1,'Raw data'!$E:$E,$A39)</f>
        <v>0</v>
      </c>
      <c r="L39">
        <f>COUNTIFS('Raw data'!$R:$R,L1,'Raw data'!$E:$E,$A39)</f>
        <v>0</v>
      </c>
      <c r="M39">
        <f>COUNTIFS('Raw data'!$R:$R,M1,'Raw data'!$E:$E,$A39)</f>
        <v>0</v>
      </c>
      <c r="N39">
        <f>COUNTIFS('Raw data'!$R:$R,N1,'Raw data'!$E:$E,$A39)</f>
        <v>1</v>
      </c>
      <c r="O39">
        <f>COUNTIFS('Raw data'!$R:$R,O1,'Raw data'!$E:$E,$A39)</f>
        <v>0</v>
      </c>
      <c r="P39">
        <f>COUNTIFS('Raw data'!$R:$R,P1,'Raw data'!$E:$E,$A39)</f>
        <v>0</v>
      </c>
      <c r="Q39">
        <f>COUNTIFS('Raw data'!$R:$R,Q1,'Raw data'!$E:$E,$A39)</f>
        <v>0</v>
      </c>
      <c r="R39">
        <f>COUNTIFS('Raw data'!$R:$R,R1,'Raw data'!$E:$E,$A39)</f>
        <v>0</v>
      </c>
      <c r="S39">
        <f>COUNTIFS('Raw data'!$R:$R,S1,'Raw data'!$E:$E,$A39)</f>
        <v>0</v>
      </c>
      <c r="T39">
        <f>COUNTIFS('Raw data'!$R:$R,T1,'Raw data'!$E:$E,$A39)</f>
        <v>0</v>
      </c>
      <c r="U39">
        <f>COUNTIFS('Raw data'!$R:$R,U1,'Raw data'!$E:$E,$A39)</f>
        <v>0</v>
      </c>
      <c r="V39">
        <f>COUNTIFS('Raw data'!$R:$R,V1,'Raw data'!$E:$E,$A39)</f>
        <v>0</v>
      </c>
      <c r="W39">
        <f>COUNTIFS('Raw data'!$R:$R,W1,'Raw data'!$E:$E,$A39)</f>
        <v>0</v>
      </c>
      <c r="X39">
        <f>COUNTIFS('Raw data'!$R:$R,X1,'Raw data'!$E:$E,$A39)</f>
        <v>0</v>
      </c>
      <c r="Y39">
        <f>COUNTIFS('Raw data'!$R:$R,Y1,'Raw data'!$E:$E,$A39)</f>
        <v>0</v>
      </c>
      <c r="Z39">
        <f>COUNTIFS('Raw data'!$R:$R,Z1,'Raw data'!$E:$E,$A39)</f>
        <v>0</v>
      </c>
      <c r="AA39">
        <f>COUNTIFS('Raw data'!$R:$R,AA1,'Raw data'!$E:$E,$A39)</f>
        <v>0</v>
      </c>
      <c r="AB39">
        <f>COUNTIFS('Raw data'!$R:$R,AB1,'Raw data'!$E:$E,$A39)</f>
        <v>0</v>
      </c>
      <c r="AC39">
        <f>COUNTIFS('Raw data'!$R:$R,AC1,'Raw data'!$E:$E,$A39)</f>
        <v>0</v>
      </c>
      <c r="AD39">
        <f>COUNTIFS('Raw data'!$R:$R,AD1,'Raw data'!$E:$E,$A39)</f>
        <v>0</v>
      </c>
      <c r="AE39">
        <f>COUNTIFS('Raw data'!$R:$R,AE1,'Raw data'!$E:$E,$A39)</f>
        <v>0</v>
      </c>
      <c r="AF39">
        <f>COUNTIFS('Raw data'!$R:$R,AF1,'Raw data'!$E:$E,$A39)</f>
        <v>0</v>
      </c>
      <c r="AG39">
        <f>COUNTIFS('Raw data'!$R:$R,AG1,'Raw data'!$E:$E,$A39)</f>
        <v>0</v>
      </c>
      <c r="AH39">
        <f>COUNTIFS('Raw data'!$R:$R,AH1,'Raw data'!$E:$E,$A39)</f>
        <v>0</v>
      </c>
      <c r="AI39">
        <f>COUNTIFS('Raw data'!$R:$R,AI1,'Raw data'!$E:$E,$A39)</f>
        <v>0</v>
      </c>
      <c r="AJ39">
        <f>COUNTIFS('Raw data'!$R:$R,AJ1,'Raw data'!$E:$E,$A39)</f>
        <v>0</v>
      </c>
      <c r="AK39">
        <f>COUNTIFS('Raw data'!$R:$R,AK1,'Raw data'!$E:$E,$A39)</f>
        <v>0</v>
      </c>
      <c r="AL39">
        <f>COUNTIFS('Raw data'!$R:$R,AL1,'Raw data'!$E:$E,$A39)</f>
        <v>0</v>
      </c>
      <c r="AM39">
        <f>COUNTIFS('Raw data'!$R:$R,AM1,'Raw data'!$E:$E,$A39)</f>
        <v>0</v>
      </c>
      <c r="AN39">
        <f>COUNTIFS('Raw data'!$R:$R,AN1,'Raw data'!$E:$E,$A39)</f>
        <v>0</v>
      </c>
      <c r="AO39">
        <f>COUNTIFS('Raw data'!$R:$R,AO1,'Raw data'!$E:$E,$A39)</f>
        <v>0</v>
      </c>
      <c r="AP39">
        <f>COUNTIFS('Raw data'!$R:$R,AP1,'Raw data'!$E:$E,$A39)</f>
        <v>0</v>
      </c>
      <c r="AQ39">
        <f>COUNTIFS('Raw data'!$R:$R,AQ1,'Raw data'!$E:$E,$A39)</f>
        <v>0</v>
      </c>
      <c r="AR39">
        <f>COUNTIFS('Raw data'!$R:$R,AR1,'Raw data'!$E:$E,$A39)</f>
        <v>1</v>
      </c>
      <c r="AS39">
        <f>COUNTIFS('Raw data'!$R:$R,AS1,'Raw data'!$E:$E,$A39)</f>
        <v>0</v>
      </c>
      <c r="AT39">
        <f>COUNTIFS('Raw data'!$R:$R,AT1,'Raw data'!$E:$E,$A39)</f>
        <v>0</v>
      </c>
      <c r="AU39">
        <f>COUNTIFS('Raw data'!$R:$R,AU1,'Raw data'!$E:$E,$A39)</f>
        <v>0</v>
      </c>
      <c r="AV39">
        <f>COUNTIFS('Raw data'!$R:$R,AV1,'Raw data'!$E:$E,$A39)</f>
        <v>1</v>
      </c>
      <c r="AW39">
        <f>COUNTIFS('Raw data'!$R:$R,AW1,'Raw data'!$E:$E,$A39)</f>
        <v>0</v>
      </c>
      <c r="AX39">
        <f>COUNTIFS('Raw data'!$R:$R,AX1,'Raw data'!$E:$E,$A39)</f>
        <v>0</v>
      </c>
      <c r="AY39">
        <f>COUNTIFS('Raw data'!$R:$R,AY1,'Raw data'!$E:$E,$A39)</f>
        <v>0</v>
      </c>
      <c r="AZ39">
        <f>COUNTIFS('Raw data'!$R:$R,AZ1,'Raw data'!$E:$E,$A39)</f>
        <v>0</v>
      </c>
      <c r="BA39">
        <f>COUNTIFS('Raw data'!$R:$R,BA1,'Raw data'!$E:$E,$A39)</f>
        <v>0</v>
      </c>
      <c r="BC39">
        <f t="shared" si="0"/>
        <v>3</v>
      </c>
    </row>
    <row r="40" spans="1:56" x14ac:dyDescent="0.2">
      <c r="A40" t="s">
        <v>2006</v>
      </c>
      <c r="B40">
        <f>COUNTIFS('Raw data'!$R:$R,B1,'Raw data'!$E:$E,$A40)</f>
        <v>0</v>
      </c>
      <c r="C40">
        <f>COUNTIFS('Raw data'!$R:$R,C1,'Raw data'!$E:$E,$A40)</f>
        <v>0</v>
      </c>
      <c r="D40">
        <f>COUNTIFS('Raw data'!$R:$R,D1,'Raw data'!$E:$E,$A40)</f>
        <v>0</v>
      </c>
      <c r="E40">
        <f>COUNTIFS('Raw data'!$R:$R,E1,'Raw data'!$E:$E,$A40)</f>
        <v>0</v>
      </c>
      <c r="F40">
        <f>COUNTIFS('Raw data'!$R:$R,F1,'Raw data'!$E:$E,$A40)</f>
        <v>0</v>
      </c>
      <c r="G40">
        <f>COUNTIFS('Raw data'!$R:$R,G1,'Raw data'!$E:$E,$A40)</f>
        <v>0</v>
      </c>
      <c r="H40">
        <f>COUNTIFS('Raw data'!$R:$R,H1,'Raw data'!$E:$E,$A40)</f>
        <v>0</v>
      </c>
      <c r="I40">
        <f>COUNTIFS('Raw data'!$R:$R,I1,'Raw data'!$E:$E,$A40)</f>
        <v>0</v>
      </c>
      <c r="J40">
        <f>COUNTIFS('Raw data'!$R:$R,J1,'Raw data'!$E:$E,$A40)</f>
        <v>0</v>
      </c>
      <c r="K40">
        <f>COUNTIFS('Raw data'!$R:$R,K1,'Raw data'!$E:$E,$A40)</f>
        <v>0</v>
      </c>
      <c r="L40">
        <f>COUNTIFS('Raw data'!$R:$R,L1,'Raw data'!$E:$E,$A40)</f>
        <v>0</v>
      </c>
      <c r="M40">
        <f>COUNTIFS('Raw data'!$R:$R,M1,'Raw data'!$E:$E,$A40)</f>
        <v>0</v>
      </c>
      <c r="N40">
        <f>COUNTIFS('Raw data'!$R:$R,N1,'Raw data'!$E:$E,$A40)</f>
        <v>2</v>
      </c>
      <c r="O40">
        <f>COUNTIFS('Raw data'!$R:$R,O1,'Raw data'!$E:$E,$A40)</f>
        <v>0</v>
      </c>
      <c r="P40">
        <f>COUNTIFS('Raw data'!$R:$R,P1,'Raw data'!$E:$E,$A40)</f>
        <v>0</v>
      </c>
      <c r="Q40">
        <f>COUNTIFS('Raw data'!$R:$R,Q1,'Raw data'!$E:$E,$A40)</f>
        <v>0</v>
      </c>
      <c r="R40">
        <f>COUNTIFS('Raw data'!$R:$R,R1,'Raw data'!$E:$E,$A40)</f>
        <v>0</v>
      </c>
      <c r="S40">
        <f>COUNTIFS('Raw data'!$R:$R,S1,'Raw data'!$E:$E,$A40)</f>
        <v>0</v>
      </c>
      <c r="T40">
        <f>COUNTIFS('Raw data'!$R:$R,T1,'Raw data'!$E:$E,$A40)</f>
        <v>0</v>
      </c>
      <c r="U40">
        <f>COUNTIFS('Raw data'!$R:$R,U1,'Raw data'!$E:$E,$A40)</f>
        <v>0</v>
      </c>
      <c r="V40">
        <f>COUNTIFS('Raw data'!$R:$R,V1,'Raw data'!$E:$E,$A40)</f>
        <v>0</v>
      </c>
      <c r="W40">
        <f>COUNTIFS('Raw data'!$R:$R,W1,'Raw data'!$E:$E,$A40)</f>
        <v>0</v>
      </c>
      <c r="X40">
        <f>COUNTIFS('Raw data'!$R:$R,X1,'Raw data'!$E:$E,$A40)</f>
        <v>0</v>
      </c>
      <c r="Y40">
        <f>COUNTIFS('Raw data'!$R:$R,Y1,'Raw data'!$E:$E,$A40)</f>
        <v>0</v>
      </c>
      <c r="Z40">
        <f>COUNTIFS('Raw data'!$R:$R,Z1,'Raw data'!$E:$E,$A40)</f>
        <v>0</v>
      </c>
      <c r="AA40">
        <f>COUNTIFS('Raw data'!$R:$R,AA1,'Raw data'!$E:$E,$A40)</f>
        <v>0</v>
      </c>
      <c r="AB40">
        <f>COUNTIFS('Raw data'!$R:$R,AB1,'Raw data'!$E:$E,$A40)</f>
        <v>0</v>
      </c>
      <c r="AC40">
        <f>COUNTIFS('Raw data'!$R:$R,AC1,'Raw data'!$E:$E,$A40)</f>
        <v>0</v>
      </c>
      <c r="AD40">
        <f>COUNTIFS('Raw data'!$R:$R,AD1,'Raw data'!$E:$E,$A40)</f>
        <v>0</v>
      </c>
      <c r="AE40">
        <f>COUNTIFS('Raw data'!$R:$R,AE1,'Raw data'!$E:$E,$A40)</f>
        <v>0</v>
      </c>
      <c r="AF40">
        <f>COUNTIFS('Raw data'!$R:$R,AF1,'Raw data'!$E:$E,$A40)</f>
        <v>0</v>
      </c>
      <c r="AG40">
        <f>COUNTIFS('Raw data'!$R:$R,AG1,'Raw data'!$E:$E,$A40)</f>
        <v>0</v>
      </c>
      <c r="AH40">
        <f>COUNTIFS('Raw data'!$R:$R,AH1,'Raw data'!$E:$E,$A40)</f>
        <v>0</v>
      </c>
      <c r="AI40">
        <f>COUNTIFS('Raw data'!$R:$R,AI1,'Raw data'!$E:$E,$A40)</f>
        <v>0</v>
      </c>
      <c r="AJ40">
        <f>COUNTIFS('Raw data'!$R:$R,AJ1,'Raw data'!$E:$E,$A40)</f>
        <v>0</v>
      </c>
      <c r="AK40">
        <f>COUNTIFS('Raw data'!$R:$R,AK1,'Raw data'!$E:$E,$A40)</f>
        <v>0</v>
      </c>
      <c r="AL40">
        <f>COUNTIFS('Raw data'!$R:$R,AL1,'Raw data'!$E:$E,$A40)</f>
        <v>0</v>
      </c>
      <c r="AM40">
        <f>COUNTIFS('Raw data'!$R:$R,AM1,'Raw data'!$E:$E,$A40)</f>
        <v>0</v>
      </c>
      <c r="AN40">
        <f>COUNTIFS('Raw data'!$R:$R,AN1,'Raw data'!$E:$E,$A40)</f>
        <v>0</v>
      </c>
      <c r="AO40">
        <f>COUNTIFS('Raw data'!$R:$R,AO1,'Raw data'!$E:$E,$A40)</f>
        <v>0</v>
      </c>
      <c r="AP40">
        <f>COUNTIFS('Raw data'!$R:$R,AP1,'Raw data'!$E:$E,$A40)</f>
        <v>0</v>
      </c>
      <c r="AQ40">
        <f>COUNTIFS('Raw data'!$R:$R,AQ1,'Raw data'!$E:$E,$A40)</f>
        <v>0</v>
      </c>
      <c r="AR40">
        <f>COUNTIFS('Raw data'!$R:$R,AR1,'Raw data'!$E:$E,$A40)</f>
        <v>0</v>
      </c>
      <c r="AS40">
        <f>COUNTIFS('Raw data'!$R:$R,AS1,'Raw data'!$E:$E,$A40)</f>
        <v>0</v>
      </c>
      <c r="AT40">
        <f>COUNTIFS('Raw data'!$R:$R,AT1,'Raw data'!$E:$E,$A40)</f>
        <v>0</v>
      </c>
      <c r="AU40">
        <f>COUNTIFS('Raw data'!$R:$R,AU1,'Raw data'!$E:$E,$A40)</f>
        <v>0</v>
      </c>
      <c r="AV40">
        <f>COUNTIFS('Raw data'!$R:$R,AV1,'Raw data'!$E:$E,$A40)</f>
        <v>0</v>
      </c>
      <c r="AW40">
        <f>COUNTIFS('Raw data'!$R:$R,AW1,'Raw data'!$E:$E,$A40)</f>
        <v>0</v>
      </c>
      <c r="AX40">
        <f>COUNTIFS('Raw data'!$R:$R,AX1,'Raw data'!$E:$E,$A40)</f>
        <v>0</v>
      </c>
      <c r="AY40">
        <f>COUNTIFS('Raw data'!$R:$R,AY1,'Raw data'!$E:$E,$A40)</f>
        <v>0</v>
      </c>
      <c r="AZ40">
        <f>COUNTIFS('Raw data'!$R:$R,AZ1,'Raw data'!$E:$E,$A40)</f>
        <v>0</v>
      </c>
      <c r="BA40">
        <f>COUNTIFS('Raw data'!$R:$R,BA1,'Raw data'!$E:$E,$A40)</f>
        <v>0</v>
      </c>
      <c r="BC40">
        <f t="shared" si="0"/>
        <v>2</v>
      </c>
    </row>
    <row r="41" spans="1:56" x14ac:dyDescent="0.2">
      <c r="A41" t="s">
        <v>62</v>
      </c>
      <c r="B41">
        <f>COUNTIFS('Raw data'!$R:$R,B1,'Raw data'!$E:$E,$A41)</f>
        <v>0</v>
      </c>
      <c r="C41">
        <f>COUNTIFS('Raw data'!$R:$R,C1,'Raw data'!$E:$E,$A41)</f>
        <v>0</v>
      </c>
      <c r="D41">
        <f>COUNTIFS('Raw data'!$R:$R,D1,'Raw data'!$E:$E,$A41)</f>
        <v>0</v>
      </c>
      <c r="E41">
        <f>COUNTIFS('Raw data'!$R:$R,E1,'Raw data'!$E:$E,$A41)</f>
        <v>0</v>
      </c>
      <c r="F41">
        <f>COUNTIFS('Raw data'!$R:$R,F1,'Raw data'!$E:$E,$A41)</f>
        <v>0</v>
      </c>
      <c r="G41">
        <f>COUNTIFS('Raw data'!$R:$R,G1,'Raw data'!$E:$E,$A41)</f>
        <v>0</v>
      </c>
      <c r="H41">
        <f>COUNTIFS('Raw data'!$R:$R,H1,'Raw data'!$E:$E,$A41)</f>
        <v>0</v>
      </c>
      <c r="I41">
        <f>COUNTIFS('Raw data'!$R:$R,I1,'Raw data'!$E:$E,$A41)</f>
        <v>0</v>
      </c>
      <c r="J41">
        <f>COUNTIFS('Raw data'!$R:$R,J1,'Raw data'!$E:$E,$A41)</f>
        <v>0</v>
      </c>
      <c r="K41">
        <f>COUNTIFS('Raw data'!$R:$R,K1,'Raw data'!$E:$E,$A41)</f>
        <v>0</v>
      </c>
      <c r="L41">
        <f>COUNTIFS('Raw data'!$R:$R,L1,'Raw data'!$E:$E,$A41)</f>
        <v>0</v>
      </c>
      <c r="M41">
        <f>COUNTIFS('Raw data'!$R:$R,M1,'Raw data'!$E:$E,$A41)</f>
        <v>0</v>
      </c>
      <c r="N41">
        <f>COUNTIFS('Raw data'!$R:$R,N1,'Raw data'!$E:$E,$A41)</f>
        <v>0</v>
      </c>
      <c r="O41">
        <f>COUNTIFS('Raw data'!$R:$R,O1,'Raw data'!$E:$E,$A41)</f>
        <v>0</v>
      </c>
      <c r="P41">
        <f>COUNTIFS('Raw data'!$R:$R,P1,'Raw data'!$E:$E,$A41)</f>
        <v>0</v>
      </c>
      <c r="Q41">
        <f>COUNTIFS('Raw data'!$R:$R,Q1,'Raw data'!$E:$E,$A41)</f>
        <v>0</v>
      </c>
      <c r="R41">
        <f>COUNTIFS('Raw data'!$R:$R,R1,'Raw data'!$E:$E,$A41)</f>
        <v>0</v>
      </c>
      <c r="S41">
        <f>COUNTIFS('Raw data'!$R:$R,S1,'Raw data'!$E:$E,$A41)</f>
        <v>0</v>
      </c>
      <c r="T41">
        <f>COUNTIFS('Raw data'!$R:$R,T1,'Raw data'!$E:$E,$A41)</f>
        <v>0</v>
      </c>
      <c r="U41">
        <f>COUNTIFS('Raw data'!$R:$R,U1,'Raw data'!$E:$E,$A41)</f>
        <v>0</v>
      </c>
      <c r="V41">
        <f>COUNTIFS('Raw data'!$R:$R,V1,'Raw data'!$E:$E,$A41)</f>
        <v>0</v>
      </c>
      <c r="W41">
        <f>COUNTIFS('Raw data'!$R:$R,W1,'Raw data'!$E:$E,$A41)</f>
        <v>0</v>
      </c>
      <c r="X41">
        <f>COUNTIFS('Raw data'!$R:$R,X1,'Raw data'!$E:$E,$A41)</f>
        <v>1</v>
      </c>
      <c r="Y41">
        <f>COUNTIFS('Raw data'!$R:$R,Y1,'Raw data'!$E:$E,$A41)</f>
        <v>0</v>
      </c>
      <c r="Z41">
        <f>COUNTIFS('Raw data'!$R:$R,Z1,'Raw data'!$E:$E,$A41)</f>
        <v>0</v>
      </c>
      <c r="AA41">
        <f>COUNTIFS('Raw data'!$R:$R,AA1,'Raw data'!$E:$E,$A41)</f>
        <v>0</v>
      </c>
      <c r="AB41">
        <f>COUNTIFS('Raw data'!$R:$R,AB1,'Raw data'!$E:$E,$A41)</f>
        <v>0</v>
      </c>
      <c r="AC41">
        <f>COUNTIFS('Raw data'!$R:$R,AC1,'Raw data'!$E:$E,$A41)</f>
        <v>0</v>
      </c>
      <c r="AD41">
        <f>COUNTIFS('Raw data'!$R:$R,AD1,'Raw data'!$E:$E,$A41)</f>
        <v>0</v>
      </c>
      <c r="AE41">
        <f>COUNTIFS('Raw data'!$R:$R,AE1,'Raw data'!$E:$E,$A41)</f>
        <v>0</v>
      </c>
      <c r="AF41">
        <f>COUNTIFS('Raw data'!$R:$R,AF1,'Raw data'!$E:$E,$A41)</f>
        <v>0</v>
      </c>
      <c r="AG41">
        <f>COUNTIFS('Raw data'!$R:$R,AG1,'Raw data'!$E:$E,$A41)</f>
        <v>0</v>
      </c>
      <c r="AH41">
        <f>COUNTIFS('Raw data'!$R:$R,AH1,'Raw data'!$E:$E,$A41)</f>
        <v>0</v>
      </c>
      <c r="AI41">
        <f>COUNTIFS('Raw data'!$R:$R,AI1,'Raw data'!$E:$E,$A41)</f>
        <v>0</v>
      </c>
      <c r="AJ41">
        <f>COUNTIFS('Raw data'!$R:$R,AJ1,'Raw data'!$E:$E,$A41)</f>
        <v>0</v>
      </c>
      <c r="AK41">
        <f>COUNTIFS('Raw data'!$R:$R,AK1,'Raw data'!$E:$E,$A41)</f>
        <v>0</v>
      </c>
      <c r="AL41">
        <f>COUNTIFS('Raw data'!$R:$R,AL1,'Raw data'!$E:$E,$A41)</f>
        <v>0</v>
      </c>
      <c r="AM41">
        <f>COUNTIFS('Raw data'!$R:$R,AM1,'Raw data'!$E:$E,$A41)</f>
        <v>0</v>
      </c>
      <c r="AN41">
        <f>COUNTIFS('Raw data'!$R:$R,AN1,'Raw data'!$E:$E,$A41)</f>
        <v>0</v>
      </c>
      <c r="AO41">
        <f>COUNTIFS('Raw data'!$R:$R,AO1,'Raw data'!$E:$E,$A41)</f>
        <v>0</v>
      </c>
      <c r="AP41">
        <f>COUNTIFS('Raw data'!$R:$R,AP1,'Raw data'!$E:$E,$A41)</f>
        <v>0</v>
      </c>
      <c r="AQ41">
        <f>COUNTIFS('Raw data'!$R:$R,AQ1,'Raw data'!$E:$E,$A41)</f>
        <v>1</v>
      </c>
      <c r="AR41">
        <f>COUNTIFS('Raw data'!$R:$R,AR1,'Raw data'!$E:$E,$A41)</f>
        <v>0</v>
      </c>
      <c r="AS41">
        <f>COUNTIFS('Raw data'!$R:$R,AS1,'Raw data'!$E:$E,$A41)</f>
        <v>0</v>
      </c>
      <c r="AT41">
        <f>COUNTIFS('Raw data'!$R:$R,AT1,'Raw data'!$E:$E,$A41)</f>
        <v>0</v>
      </c>
      <c r="AU41">
        <f>COUNTIFS('Raw data'!$R:$R,AU1,'Raw data'!$E:$E,$A41)</f>
        <v>0</v>
      </c>
      <c r="AV41">
        <f>COUNTIFS('Raw data'!$R:$R,AV1,'Raw data'!$E:$E,$A41)</f>
        <v>0</v>
      </c>
      <c r="AW41">
        <f>COUNTIFS('Raw data'!$R:$R,AW1,'Raw data'!$E:$E,$A41)</f>
        <v>0</v>
      </c>
      <c r="AX41">
        <f>COUNTIFS('Raw data'!$R:$R,AX1,'Raw data'!$E:$E,$A41)</f>
        <v>0</v>
      </c>
      <c r="AY41">
        <f>COUNTIFS('Raw data'!$R:$R,AY1,'Raw data'!$E:$E,$A41)</f>
        <v>0</v>
      </c>
      <c r="AZ41">
        <f>COUNTIFS('Raw data'!$R:$R,AZ1,'Raw data'!$E:$E,$A41)</f>
        <v>0</v>
      </c>
      <c r="BA41">
        <f>COUNTIFS('Raw data'!$R:$R,BA1,'Raw data'!$E:$E,$A41)</f>
        <v>0</v>
      </c>
      <c r="BC41">
        <f t="shared" si="0"/>
        <v>2</v>
      </c>
    </row>
    <row r="42" spans="1:56" x14ac:dyDescent="0.2">
      <c r="A42" t="s">
        <v>2077</v>
      </c>
      <c r="B42">
        <f>COUNTIFS('Raw data'!$R:$R,B1,'Raw data'!$E:$E,$A42)</f>
        <v>0</v>
      </c>
      <c r="C42">
        <f>COUNTIFS('Raw data'!$R:$R,C1,'Raw data'!$E:$E,$A42)</f>
        <v>0</v>
      </c>
      <c r="D42">
        <f>COUNTIFS('Raw data'!$R:$R,D1,'Raw data'!$E:$E,$A42)</f>
        <v>0</v>
      </c>
      <c r="E42">
        <f>COUNTIFS('Raw data'!$R:$R,E1,'Raw data'!$E:$E,$A42)</f>
        <v>0</v>
      </c>
      <c r="F42">
        <f>COUNTIFS('Raw data'!$R:$R,F1,'Raw data'!$E:$E,$A42)</f>
        <v>0</v>
      </c>
      <c r="G42">
        <f>COUNTIFS('Raw data'!$R:$R,G1,'Raw data'!$E:$E,$A42)</f>
        <v>0</v>
      </c>
      <c r="H42">
        <f>COUNTIFS('Raw data'!$R:$R,H1,'Raw data'!$E:$E,$A42)</f>
        <v>0</v>
      </c>
      <c r="I42">
        <f>COUNTIFS('Raw data'!$R:$R,I1,'Raw data'!$E:$E,$A42)</f>
        <v>0</v>
      </c>
      <c r="J42">
        <f>COUNTIFS('Raw data'!$R:$R,J1,'Raw data'!$E:$E,$A42)</f>
        <v>0</v>
      </c>
      <c r="K42">
        <f>COUNTIFS('Raw data'!$R:$R,K1,'Raw data'!$E:$E,$A42)</f>
        <v>0</v>
      </c>
      <c r="L42">
        <f>COUNTIFS('Raw data'!$R:$R,L1,'Raw data'!$E:$E,$A42)</f>
        <v>1</v>
      </c>
      <c r="M42">
        <f>COUNTIFS('Raw data'!$R:$R,M1,'Raw data'!$E:$E,$A42)</f>
        <v>0</v>
      </c>
      <c r="N42">
        <f>COUNTIFS('Raw data'!$R:$R,N1,'Raw data'!$E:$E,$A42)</f>
        <v>0</v>
      </c>
      <c r="O42">
        <f>COUNTIFS('Raw data'!$R:$R,O1,'Raw data'!$E:$E,$A42)</f>
        <v>0</v>
      </c>
      <c r="P42">
        <f>COUNTIFS('Raw data'!$R:$R,P1,'Raw data'!$E:$E,$A42)</f>
        <v>0</v>
      </c>
      <c r="Q42">
        <f>COUNTIFS('Raw data'!$R:$R,Q1,'Raw data'!$E:$E,$A42)</f>
        <v>0</v>
      </c>
      <c r="R42">
        <f>COUNTIFS('Raw data'!$R:$R,R1,'Raw data'!$E:$E,$A42)</f>
        <v>0</v>
      </c>
      <c r="S42">
        <f>COUNTIFS('Raw data'!$R:$R,S1,'Raw data'!$E:$E,$A42)</f>
        <v>0</v>
      </c>
      <c r="T42">
        <f>COUNTIFS('Raw data'!$R:$R,T1,'Raw data'!$E:$E,$A42)</f>
        <v>0</v>
      </c>
      <c r="U42">
        <f>COUNTIFS('Raw data'!$R:$R,U1,'Raw data'!$E:$E,$A42)</f>
        <v>0</v>
      </c>
      <c r="V42">
        <f>COUNTIFS('Raw data'!$R:$R,V1,'Raw data'!$E:$E,$A42)</f>
        <v>0</v>
      </c>
      <c r="W42">
        <f>COUNTIFS('Raw data'!$R:$R,W1,'Raw data'!$E:$E,$A42)</f>
        <v>0</v>
      </c>
      <c r="X42">
        <f>COUNTIFS('Raw data'!$R:$R,X1,'Raw data'!$E:$E,$A42)</f>
        <v>0</v>
      </c>
      <c r="Y42">
        <f>COUNTIFS('Raw data'!$R:$R,Y1,'Raw data'!$E:$E,$A42)</f>
        <v>0</v>
      </c>
      <c r="Z42">
        <f>COUNTIFS('Raw data'!$R:$R,Z1,'Raw data'!$E:$E,$A42)</f>
        <v>0</v>
      </c>
      <c r="AA42">
        <f>COUNTIFS('Raw data'!$R:$R,AA1,'Raw data'!$E:$E,$A42)</f>
        <v>0</v>
      </c>
      <c r="AB42">
        <f>COUNTIFS('Raw data'!$R:$R,AB1,'Raw data'!$E:$E,$A42)</f>
        <v>0</v>
      </c>
      <c r="AC42">
        <f>COUNTIFS('Raw data'!$R:$R,AC1,'Raw data'!$E:$E,$A42)</f>
        <v>0</v>
      </c>
      <c r="AD42">
        <f>COUNTIFS('Raw data'!$R:$R,AD1,'Raw data'!$E:$E,$A42)</f>
        <v>0</v>
      </c>
      <c r="AE42">
        <f>COUNTIFS('Raw data'!$R:$R,AE1,'Raw data'!$E:$E,$A42)</f>
        <v>0</v>
      </c>
      <c r="AF42">
        <f>COUNTIFS('Raw data'!$R:$R,AF1,'Raw data'!$E:$E,$A42)</f>
        <v>0</v>
      </c>
      <c r="AG42">
        <f>COUNTIFS('Raw data'!$R:$R,AG1,'Raw data'!$E:$E,$A42)</f>
        <v>0</v>
      </c>
      <c r="AH42">
        <f>COUNTIFS('Raw data'!$R:$R,AH1,'Raw data'!$E:$E,$A42)</f>
        <v>0</v>
      </c>
      <c r="AI42">
        <f>COUNTIFS('Raw data'!$R:$R,AI1,'Raw data'!$E:$E,$A42)</f>
        <v>0</v>
      </c>
      <c r="AJ42">
        <f>COUNTIFS('Raw data'!$R:$R,AJ1,'Raw data'!$E:$E,$A42)</f>
        <v>0</v>
      </c>
      <c r="AK42">
        <f>COUNTIFS('Raw data'!$R:$R,AK1,'Raw data'!$E:$E,$A42)</f>
        <v>0</v>
      </c>
      <c r="AL42">
        <f>COUNTIFS('Raw data'!$R:$R,AL1,'Raw data'!$E:$E,$A42)</f>
        <v>0</v>
      </c>
      <c r="AM42">
        <f>COUNTIFS('Raw data'!$R:$R,AM1,'Raw data'!$E:$E,$A42)</f>
        <v>0</v>
      </c>
      <c r="AN42">
        <f>COUNTIFS('Raw data'!$R:$R,AN1,'Raw data'!$E:$E,$A42)</f>
        <v>0</v>
      </c>
      <c r="AO42">
        <f>COUNTIFS('Raw data'!$R:$R,AO1,'Raw data'!$E:$E,$A42)</f>
        <v>0</v>
      </c>
      <c r="AP42">
        <f>COUNTIFS('Raw data'!$R:$R,AP1,'Raw data'!$E:$E,$A42)</f>
        <v>0</v>
      </c>
      <c r="AQ42">
        <f>COUNTIFS('Raw data'!$R:$R,AQ1,'Raw data'!$E:$E,$A42)</f>
        <v>0</v>
      </c>
      <c r="AR42">
        <f>COUNTIFS('Raw data'!$R:$R,AR1,'Raw data'!$E:$E,$A42)</f>
        <v>0</v>
      </c>
      <c r="AS42">
        <f>COUNTIFS('Raw data'!$R:$R,AS1,'Raw data'!$E:$E,$A42)</f>
        <v>0</v>
      </c>
      <c r="AT42">
        <f>COUNTIFS('Raw data'!$R:$R,AT1,'Raw data'!$E:$E,$A42)</f>
        <v>0</v>
      </c>
      <c r="AU42">
        <f>COUNTIFS('Raw data'!$R:$R,AU1,'Raw data'!$E:$E,$A42)</f>
        <v>0</v>
      </c>
      <c r="AV42">
        <f>COUNTIFS('Raw data'!$R:$R,AV1,'Raw data'!$E:$E,$A42)</f>
        <v>0</v>
      </c>
      <c r="AW42">
        <f>COUNTIFS('Raw data'!$R:$R,AW1,'Raw data'!$E:$E,$A42)</f>
        <v>0</v>
      </c>
      <c r="AX42">
        <f>COUNTIFS('Raw data'!$R:$R,AX1,'Raw data'!$E:$E,$A42)</f>
        <v>0</v>
      </c>
      <c r="AY42">
        <f>COUNTIFS('Raw data'!$R:$R,AY1,'Raw data'!$E:$E,$A42)</f>
        <v>0</v>
      </c>
      <c r="AZ42">
        <f>COUNTIFS('Raw data'!$R:$R,AZ1,'Raw data'!$E:$E,$A42)</f>
        <v>0</v>
      </c>
      <c r="BA42">
        <f>COUNTIFS('Raw data'!$R:$R,BA1,'Raw data'!$E:$E,$A42)</f>
        <v>0</v>
      </c>
      <c r="BC42">
        <f t="shared" si="0"/>
        <v>1</v>
      </c>
    </row>
    <row r="43" spans="1:56" x14ac:dyDescent="0.2">
      <c r="A43" t="s">
        <v>2405</v>
      </c>
      <c r="B43">
        <f>COUNTIFS('Raw data'!$R:$R,B1,'Raw data'!$E:$E,$A43)</f>
        <v>0</v>
      </c>
      <c r="C43">
        <f>COUNTIFS('Raw data'!$R:$R,C1,'Raw data'!$E:$E,$A43)</f>
        <v>0</v>
      </c>
      <c r="D43">
        <f>COUNTIFS('Raw data'!$R:$R,D1,'Raw data'!$E:$E,$A43)</f>
        <v>0</v>
      </c>
      <c r="E43">
        <f>COUNTIFS('Raw data'!$R:$R,E1,'Raw data'!$E:$E,$A43)</f>
        <v>0</v>
      </c>
      <c r="F43">
        <f>COUNTIFS('Raw data'!$R:$R,F1,'Raw data'!$E:$E,$A43)</f>
        <v>0</v>
      </c>
      <c r="G43">
        <f>COUNTIFS('Raw data'!$R:$R,G1,'Raw data'!$E:$E,$A43)</f>
        <v>0</v>
      </c>
      <c r="H43">
        <f>COUNTIFS('Raw data'!$R:$R,H1,'Raw data'!$E:$E,$A43)</f>
        <v>0</v>
      </c>
      <c r="I43">
        <f>COUNTIFS('Raw data'!$R:$R,I1,'Raw data'!$E:$E,$A43)</f>
        <v>0</v>
      </c>
      <c r="J43">
        <f>COUNTIFS('Raw data'!$R:$R,J1,'Raw data'!$E:$E,$A43)</f>
        <v>0</v>
      </c>
      <c r="K43">
        <f>COUNTIFS('Raw data'!$R:$R,K1,'Raw data'!$E:$E,$A43)</f>
        <v>0</v>
      </c>
      <c r="L43">
        <f>COUNTIFS('Raw data'!$R:$R,L1,'Raw data'!$E:$E,$A43)</f>
        <v>0</v>
      </c>
      <c r="M43">
        <f>COUNTIFS('Raw data'!$R:$R,M1,'Raw data'!$E:$E,$A43)</f>
        <v>0</v>
      </c>
      <c r="N43">
        <f>COUNTIFS('Raw data'!$R:$R,N1,'Raw data'!$E:$E,$A43)</f>
        <v>0</v>
      </c>
      <c r="O43">
        <f>COUNTIFS('Raw data'!$R:$R,O1,'Raw data'!$E:$E,$A43)</f>
        <v>0</v>
      </c>
      <c r="P43">
        <f>COUNTIFS('Raw data'!$R:$R,P1,'Raw data'!$E:$E,$A43)</f>
        <v>2</v>
      </c>
      <c r="Q43">
        <f>COUNTIFS('Raw data'!$R:$R,Q1,'Raw data'!$E:$E,$A43)</f>
        <v>0</v>
      </c>
      <c r="R43">
        <f>COUNTIFS('Raw data'!$R:$R,R1,'Raw data'!$E:$E,$A43)</f>
        <v>0</v>
      </c>
      <c r="S43">
        <f>COUNTIFS('Raw data'!$R:$R,S1,'Raw data'!$E:$E,$A43)</f>
        <v>0</v>
      </c>
      <c r="T43">
        <f>COUNTIFS('Raw data'!$R:$R,T1,'Raw data'!$E:$E,$A43)</f>
        <v>0</v>
      </c>
      <c r="U43">
        <f>COUNTIFS('Raw data'!$R:$R,U1,'Raw data'!$E:$E,$A43)</f>
        <v>0</v>
      </c>
      <c r="V43">
        <f>COUNTIFS('Raw data'!$R:$R,V1,'Raw data'!$E:$E,$A43)</f>
        <v>0</v>
      </c>
      <c r="W43">
        <f>COUNTIFS('Raw data'!$R:$R,W1,'Raw data'!$E:$E,$A43)</f>
        <v>0</v>
      </c>
      <c r="X43">
        <f>COUNTIFS('Raw data'!$R:$R,X1,'Raw data'!$E:$E,$A43)</f>
        <v>0</v>
      </c>
      <c r="Y43">
        <f>COUNTIFS('Raw data'!$R:$R,Y1,'Raw data'!$E:$E,$A43)</f>
        <v>0</v>
      </c>
      <c r="Z43">
        <f>COUNTIFS('Raw data'!$R:$R,Z1,'Raw data'!$E:$E,$A43)</f>
        <v>0</v>
      </c>
      <c r="AA43">
        <f>COUNTIFS('Raw data'!$R:$R,AA1,'Raw data'!$E:$E,$A43)</f>
        <v>0</v>
      </c>
      <c r="AB43">
        <f>COUNTIFS('Raw data'!$R:$R,AB1,'Raw data'!$E:$E,$A43)</f>
        <v>0</v>
      </c>
      <c r="AC43">
        <f>COUNTIFS('Raw data'!$R:$R,AC1,'Raw data'!$E:$E,$A43)</f>
        <v>0</v>
      </c>
      <c r="AD43">
        <f>COUNTIFS('Raw data'!$R:$R,AD1,'Raw data'!$E:$E,$A43)</f>
        <v>0</v>
      </c>
      <c r="AE43">
        <f>COUNTIFS('Raw data'!$R:$R,AE1,'Raw data'!$E:$E,$A43)</f>
        <v>0</v>
      </c>
      <c r="AF43">
        <f>COUNTIFS('Raw data'!$R:$R,AF1,'Raw data'!$E:$E,$A43)</f>
        <v>0</v>
      </c>
      <c r="AG43">
        <f>COUNTIFS('Raw data'!$R:$R,AG1,'Raw data'!$E:$E,$A43)</f>
        <v>0</v>
      </c>
      <c r="AH43">
        <f>COUNTIFS('Raw data'!$R:$R,AH1,'Raw data'!$E:$E,$A43)</f>
        <v>0</v>
      </c>
      <c r="AI43">
        <f>COUNTIFS('Raw data'!$R:$R,AI1,'Raw data'!$E:$E,$A43)</f>
        <v>0</v>
      </c>
      <c r="AJ43">
        <f>COUNTIFS('Raw data'!$R:$R,AJ1,'Raw data'!$E:$E,$A43)</f>
        <v>0</v>
      </c>
      <c r="AK43">
        <f>COUNTIFS('Raw data'!$R:$R,AK1,'Raw data'!$E:$E,$A43)</f>
        <v>0</v>
      </c>
      <c r="AL43">
        <f>COUNTIFS('Raw data'!$R:$R,AL1,'Raw data'!$E:$E,$A43)</f>
        <v>0</v>
      </c>
      <c r="AM43">
        <f>COUNTIFS('Raw data'!$R:$R,AM1,'Raw data'!$E:$E,$A43)</f>
        <v>0</v>
      </c>
      <c r="AN43">
        <f>COUNTIFS('Raw data'!$R:$R,AN1,'Raw data'!$E:$E,$A43)</f>
        <v>0</v>
      </c>
      <c r="AO43">
        <f>COUNTIFS('Raw data'!$R:$R,AO1,'Raw data'!$E:$E,$A43)</f>
        <v>0</v>
      </c>
      <c r="AP43">
        <f>COUNTIFS('Raw data'!$R:$R,AP1,'Raw data'!$E:$E,$A43)</f>
        <v>0</v>
      </c>
      <c r="AQ43">
        <f>COUNTIFS('Raw data'!$R:$R,AQ1,'Raw data'!$E:$E,$A43)</f>
        <v>0</v>
      </c>
      <c r="AR43">
        <f>COUNTIFS('Raw data'!$R:$R,AR1,'Raw data'!$E:$E,$A43)</f>
        <v>0</v>
      </c>
      <c r="AS43">
        <f>COUNTIFS('Raw data'!$R:$R,AS1,'Raw data'!$E:$E,$A43)</f>
        <v>0</v>
      </c>
      <c r="AT43">
        <f>COUNTIFS('Raw data'!$R:$R,AT1,'Raw data'!$E:$E,$A43)</f>
        <v>0</v>
      </c>
      <c r="AU43">
        <f>COUNTIFS('Raw data'!$R:$R,AU1,'Raw data'!$E:$E,$A43)</f>
        <v>0</v>
      </c>
      <c r="AV43">
        <f>COUNTIFS('Raw data'!$R:$R,AV1,'Raw data'!$E:$E,$A43)</f>
        <v>0</v>
      </c>
      <c r="AW43">
        <f>COUNTIFS('Raw data'!$R:$R,AW1,'Raw data'!$E:$E,$A43)</f>
        <v>0</v>
      </c>
      <c r="AX43">
        <f>COUNTIFS('Raw data'!$R:$R,AX1,'Raw data'!$E:$E,$A43)</f>
        <v>0</v>
      </c>
      <c r="AY43">
        <f>COUNTIFS('Raw data'!$R:$R,AY1,'Raw data'!$E:$E,$A43)</f>
        <v>0</v>
      </c>
      <c r="AZ43">
        <f>COUNTIFS('Raw data'!$R:$R,AZ1,'Raw data'!$E:$E,$A43)</f>
        <v>0</v>
      </c>
      <c r="BA43">
        <f>COUNTIFS('Raw data'!$R:$R,BA1,'Raw data'!$E:$E,$A43)</f>
        <v>0</v>
      </c>
      <c r="BC43">
        <f t="shared" si="0"/>
        <v>2</v>
      </c>
    </row>
    <row r="44" spans="1:56" x14ac:dyDescent="0.2">
      <c r="A44" t="s">
        <v>1356</v>
      </c>
      <c r="B44">
        <f>COUNTIFS('Raw data'!$R:$R,B1,'Raw data'!$E:$E,$A44)</f>
        <v>1</v>
      </c>
      <c r="C44">
        <f>COUNTIFS('Raw data'!$R:$R,C1,'Raw data'!$E:$E,$A44)</f>
        <v>0</v>
      </c>
      <c r="D44">
        <f>COUNTIFS('Raw data'!$R:$R,D1,'Raw data'!$E:$E,$A44)</f>
        <v>0</v>
      </c>
      <c r="E44">
        <f>COUNTIFS('Raw data'!$R:$R,E1,'Raw data'!$E:$E,$A44)</f>
        <v>2</v>
      </c>
      <c r="F44">
        <f>COUNTIFS('Raw data'!$R:$R,F1,'Raw data'!$E:$E,$A44)</f>
        <v>0</v>
      </c>
      <c r="G44">
        <f>COUNTIFS('Raw data'!$R:$R,G1,'Raw data'!$E:$E,$A44)</f>
        <v>0</v>
      </c>
      <c r="H44">
        <f>COUNTIFS('Raw data'!$R:$R,H1,'Raw data'!$E:$E,$A44)</f>
        <v>0</v>
      </c>
      <c r="I44">
        <f>COUNTIFS('Raw data'!$R:$R,I1,'Raw data'!$E:$E,$A44)</f>
        <v>0</v>
      </c>
      <c r="J44">
        <f>COUNTIFS('Raw data'!$R:$R,J1,'Raw data'!$E:$E,$A44)</f>
        <v>0</v>
      </c>
      <c r="K44">
        <f>COUNTIFS('Raw data'!$R:$R,K1,'Raw data'!$E:$E,$A44)</f>
        <v>0</v>
      </c>
      <c r="L44">
        <f>COUNTIFS('Raw data'!$R:$R,L1,'Raw data'!$E:$E,$A44)</f>
        <v>0</v>
      </c>
      <c r="M44">
        <f>COUNTIFS('Raw data'!$R:$R,M1,'Raw data'!$E:$E,$A44)</f>
        <v>4</v>
      </c>
      <c r="N44">
        <f>COUNTIFS('Raw data'!$R:$R,N1,'Raw data'!$E:$E,$A44)</f>
        <v>8</v>
      </c>
      <c r="O44">
        <f>COUNTIFS('Raw data'!$R:$R,O1,'Raw data'!$E:$E,$A44)</f>
        <v>0</v>
      </c>
      <c r="P44">
        <f>COUNTIFS('Raw data'!$R:$R,P1,'Raw data'!$E:$E,$A44)</f>
        <v>0</v>
      </c>
      <c r="Q44">
        <f>COUNTIFS('Raw data'!$R:$R,Q1,'Raw data'!$E:$E,$A44)</f>
        <v>0</v>
      </c>
      <c r="R44">
        <f>COUNTIFS('Raw data'!$R:$R,R1,'Raw data'!$E:$E,$A44)</f>
        <v>0</v>
      </c>
      <c r="S44">
        <f>COUNTIFS('Raw data'!$R:$R,S1,'Raw data'!$E:$E,$A44)</f>
        <v>0</v>
      </c>
      <c r="T44">
        <f>COUNTIFS('Raw data'!$R:$R,T1,'Raw data'!$E:$E,$A44)</f>
        <v>1</v>
      </c>
      <c r="U44">
        <f>COUNTIFS('Raw data'!$R:$R,U1,'Raw data'!$E:$E,$A44)</f>
        <v>0</v>
      </c>
      <c r="V44">
        <f>COUNTIFS('Raw data'!$R:$R,V1,'Raw data'!$E:$E,$A44)</f>
        <v>0</v>
      </c>
      <c r="W44">
        <f>COUNTIFS('Raw data'!$R:$R,W1,'Raw data'!$E:$E,$A44)</f>
        <v>0</v>
      </c>
      <c r="X44">
        <f>COUNTIFS('Raw data'!$R:$R,X1,'Raw data'!$E:$E,$A44)</f>
        <v>0</v>
      </c>
      <c r="Y44">
        <f>COUNTIFS('Raw data'!$R:$R,Y1,'Raw data'!$E:$E,$A44)</f>
        <v>0</v>
      </c>
      <c r="Z44">
        <f>COUNTIFS('Raw data'!$R:$R,Z1,'Raw data'!$E:$E,$A44)</f>
        <v>0</v>
      </c>
      <c r="AA44">
        <f>COUNTIFS('Raw data'!$R:$R,AA1,'Raw data'!$E:$E,$A44)</f>
        <v>0</v>
      </c>
      <c r="AB44">
        <f>COUNTIFS('Raw data'!$R:$R,AB1,'Raw data'!$E:$E,$A44)</f>
        <v>0</v>
      </c>
      <c r="AC44">
        <f>COUNTIFS('Raw data'!$R:$R,AC1,'Raw data'!$E:$E,$A44)</f>
        <v>0</v>
      </c>
      <c r="AD44">
        <f>COUNTIFS('Raw data'!$R:$R,AD1,'Raw data'!$E:$E,$A44)</f>
        <v>0</v>
      </c>
      <c r="AE44">
        <f>COUNTIFS('Raw data'!$R:$R,AE1,'Raw data'!$E:$E,$A44)</f>
        <v>0</v>
      </c>
      <c r="AF44">
        <f>COUNTIFS('Raw data'!$R:$R,AF1,'Raw data'!$E:$E,$A44)</f>
        <v>0</v>
      </c>
      <c r="AG44">
        <f>COUNTIFS('Raw data'!$R:$R,AG1,'Raw data'!$E:$E,$A44)</f>
        <v>0</v>
      </c>
      <c r="AH44">
        <f>COUNTIFS('Raw data'!$R:$R,AH1,'Raw data'!$E:$E,$A44)</f>
        <v>0</v>
      </c>
      <c r="AI44">
        <f>COUNTIFS('Raw data'!$R:$R,AI1,'Raw data'!$E:$E,$A44)</f>
        <v>0</v>
      </c>
      <c r="AJ44">
        <f>COUNTIFS('Raw data'!$R:$R,AJ1,'Raw data'!$E:$E,$A44)</f>
        <v>0</v>
      </c>
      <c r="AK44">
        <f>COUNTIFS('Raw data'!$R:$R,AK1,'Raw data'!$E:$E,$A44)</f>
        <v>0</v>
      </c>
      <c r="AL44">
        <f>COUNTIFS('Raw data'!$R:$R,AL1,'Raw data'!$E:$E,$A44)</f>
        <v>0</v>
      </c>
      <c r="AM44">
        <f>COUNTIFS('Raw data'!$R:$R,AM1,'Raw data'!$E:$E,$A44)</f>
        <v>0</v>
      </c>
      <c r="AN44">
        <f>COUNTIFS('Raw data'!$R:$R,AN1,'Raw data'!$E:$E,$A44)</f>
        <v>0</v>
      </c>
      <c r="AO44">
        <f>COUNTIFS('Raw data'!$R:$R,AO1,'Raw data'!$E:$E,$A44)</f>
        <v>0</v>
      </c>
      <c r="AP44">
        <f>COUNTIFS('Raw data'!$R:$R,AP1,'Raw data'!$E:$E,$A44)</f>
        <v>7</v>
      </c>
      <c r="AQ44">
        <f>COUNTIFS('Raw data'!$R:$R,AQ1,'Raw data'!$E:$E,$A44)</f>
        <v>0</v>
      </c>
      <c r="AR44">
        <f>COUNTIFS('Raw data'!$R:$R,AR1,'Raw data'!$E:$E,$A44)</f>
        <v>0</v>
      </c>
      <c r="AS44">
        <f>COUNTIFS('Raw data'!$R:$R,AS1,'Raw data'!$E:$E,$A44)</f>
        <v>0</v>
      </c>
      <c r="AT44">
        <f>COUNTIFS('Raw data'!$R:$R,AT1,'Raw data'!$E:$E,$A44)</f>
        <v>0</v>
      </c>
      <c r="AU44">
        <f>COUNTIFS('Raw data'!$R:$R,AU1,'Raw data'!$E:$E,$A44)</f>
        <v>0</v>
      </c>
      <c r="AV44">
        <f>COUNTIFS('Raw data'!$R:$R,AV1,'Raw data'!$E:$E,$A44)</f>
        <v>0</v>
      </c>
      <c r="AW44">
        <f>COUNTIFS('Raw data'!$R:$R,AW1,'Raw data'!$E:$E,$A44)</f>
        <v>0</v>
      </c>
      <c r="AX44">
        <f>COUNTIFS('Raw data'!$R:$R,AX1,'Raw data'!$E:$E,$A44)</f>
        <v>1</v>
      </c>
      <c r="AY44">
        <f>COUNTIFS('Raw data'!$R:$R,AY1,'Raw data'!$E:$E,$A44)</f>
        <v>0</v>
      </c>
      <c r="AZ44">
        <f>COUNTIFS('Raw data'!$R:$R,AZ1,'Raw data'!$E:$E,$A44)</f>
        <v>0</v>
      </c>
      <c r="BA44">
        <f>COUNTIFS('Raw data'!$R:$R,BA1,'Raw data'!$E:$E,$A44)</f>
        <v>0</v>
      </c>
      <c r="BC44">
        <f t="shared" si="0"/>
        <v>24</v>
      </c>
      <c r="BD44">
        <v>9</v>
      </c>
    </row>
    <row r="45" spans="1:56" x14ac:dyDescent="0.2">
      <c r="A45" t="s">
        <v>1389</v>
      </c>
      <c r="B45">
        <f>COUNTIFS('Raw data'!$R:$R,B1,'Raw data'!$E:$E,$A45)</f>
        <v>1</v>
      </c>
      <c r="C45">
        <f>COUNTIFS('Raw data'!$R:$R,C1,'Raw data'!$E:$E,$A45)</f>
        <v>0</v>
      </c>
      <c r="D45">
        <f>COUNTIFS('Raw data'!$R:$R,D1,'Raw data'!$E:$E,$A45)</f>
        <v>0</v>
      </c>
      <c r="E45">
        <f>COUNTIFS('Raw data'!$R:$R,E1,'Raw data'!$E:$E,$A45)</f>
        <v>0</v>
      </c>
      <c r="F45">
        <f>COUNTIFS('Raw data'!$R:$R,F1,'Raw data'!$E:$E,$A45)</f>
        <v>0</v>
      </c>
      <c r="G45">
        <f>COUNTIFS('Raw data'!$R:$R,G1,'Raw data'!$E:$E,$A45)</f>
        <v>0</v>
      </c>
      <c r="H45">
        <f>COUNTIFS('Raw data'!$R:$R,H1,'Raw data'!$E:$E,$A45)</f>
        <v>0</v>
      </c>
      <c r="I45">
        <f>COUNTIFS('Raw data'!$R:$R,I1,'Raw data'!$E:$E,$A45)</f>
        <v>0</v>
      </c>
      <c r="J45">
        <f>COUNTIFS('Raw data'!$R:$R,J1,'Raw data'!$E:$E,$A45)</f>
        <v>0</v>
      </c>
      <c r="K45">
        <f>COUNTIFS('Raw data'!$R:$R,K1,'Raw data'!$E:$E,$A45)</f>
        <v>1</v>
      </c>
      <c r="L45">
        <f>COUNTIFS('Raw data'!$R:$R,L1,'Raw data'!$E:$E,$A45)</f>
        <v>0</v>
      </c>
      <c r="M45">
        <f>COUNTIFS('Raw data'!$R:$R,M1,'Raw data'!$E:$E,$A45)</f>
        <v>3</v>
      </c>
      <c r="N45">
        <f>COUNTIFS('Raw data'!$R:$R,N1,'Raw data'!$E:$E,$A45)</f>
        <v>2</v>
      </c>
      <c r="O45">
        <f>COUNTIFS('Raw data'!$R:$R,O1,'Raw data'!$E:$E,$A45)</f>
        <v>0</v>
      </c>
      <c r="P45">
        <f>COUNTIFS('Raw data'!$R:$R,P1,'Raw data'!$E:$E,$A45)</f>
        <v>0</v>
      </c>
      <c r="Q45">
        <f>COUNTIFS('Raw data'!$R:$R,Q1,'Raw data'!$E:$E,$A45)</f>
        <v>0</v>
      </c>
      <c r="R45">
        <f>COUNTIFS('Raw data'!$R:$R,R1,'Raw data'!$E:$E,$A45)</f>
        <v>0</v>
      </c>
      <c r="S45">
        <f>COUNTIFS('Raw data'!$R:$R,S1,'Raw data'!$E:$E,$A45)</f>
        <v>0</v>
      </c>
      <c r="T45">
        <f>COUNTIFS('Raw data'!$R:$R,T1,'Raw data'!$E:$E,$A45)</f>
        <v>0</v>
      </c>
      <c r="U45">
        <f>COUNTIFS('Raw data'!$R:$R,U1,'Raw data'!$E:$E,$A45)</f>
        <v>0</v>
      </c>
      <c r="V45">
        <f>COUNTIFS('Raw data'!$R:$R,V1,'Raw data'!$E:$E,$A45)</f>
        <v>0</v>
      </c>
      <c r="W45">
        <f>COUNTIFS('Raw data'!$R:$R,W1,'Raw data'!$E:$E,$A45)</f>
        <v>0</v>
      </c>
      <c r="X45">
        <f>COUNTIFS('Raw data'!$R:$R,X1,'Raw data'!$E:$E,$A45)</f>
        <v>0</v>
      </c>
      <c r="Y45">
        <f>COUNTIFS('Raw data'!$R:$R,Y1,'Raw data'!$E:$E,$A45)</f>
        <v>0</v>
      </c>
      <c r="Z45">
        <f>COUNTIFS('Raw data'!$R:$R,Z1,'Raw data'!$E:$E,$A45)</f>
        <v>0</v>
      </c>
      <c r="AA45">
        <f>COUNTIFS('Raw data'!$R:$R,AA1,'Raw data'!$E:$E,$A45)</f>
        <v>0</v>
      </c>
      <c r="AB45">
        <f>COUNTIFS('Raw data'!$R:$R,AB1,'Raw data'!$E:$E,$A45)</f>
        <v>0</v>
      </c>
      <c r="AC45">
        <f>COUNTIFS('Raw data'!$R:$R,AC1,'Raw data'!$E:$E,$A45)</f>
        <v>0</v>
      </c>
      <c r="AD45">
        <f>COUNTIFS('Raw data'!$R:$R,AD1,'Raw data'!$E:$E,$A45)</f>
        <v>0</v>
      </c>
      <c r="AE45">
        <f>COUNTIFS('Raw data'!$R:$R,AE1,'Raw data'!$E:$E,$A45)</f>
        <v>0</v>
      </c>
      <c r="AF45">
        <f>COUNTIFS('Raw data'!$R:$R,AF1,'Raw data'!$E:$E,$A45)</f>
        <v>0</v>
      </c>
      <c r="AG45">
        <f>COUNTIFS('Raw data'!$R:$R,AG1,'Raw data'!$E:$E,$A45)</f>
        <v>0</v>
      </c>
      <c r="AH45">
        <f>COUNTIFS('Raw data'!$R:$R,AH1,'Raw data'!$E:$E,$A45)</f>
        <v>0</v>
      </c>
      <c r="AI45">
        <f>COUNTIFS('Raw data'!$R:$R,AI1,'Raw data'!$E:$E,$A45)</f>
        <v>0</v>
      </c>
      <c r="AJ45">
        <f>COUNTIFS('Raw data'!$R:$R,AJ1,'Raw data'!$E:$E,$A45)</f>
        <v>0</v>
      </c>
      <c r="AK45">
        <f>COUNTIFS('Raw data'!$R:$R,AK1,'Raw data'!$E:$E,$A45)</f>
        <v>0</v>
      </c>
      <c r="AL45">
        <f>COUNTIFS('Raw data'!$R:$R,AL1,'Raw data'!$E:$E,$A45)</f>
        <v>0</v>
      </c>
      <c r="AM45">
        <f>COUNTIFS('Raw data'!$R:$R,AM1,'Raw data'!$E:$E,$A45)</f>
        <v>0</v>
      </c>
      <c r="AN45">
        <f>COUNTIFS('Raw data'!$R:$R,AN1,'Raw data'!$E:$E,$A45)</f>
        <v>0</v>
      </c>
      <c r="AO45">
        <f>COUNTIFS('Raw data'!$R:$R,AO1,'Raw data'!$E:$E,$A45)</f>
        <v>0</v>
      </c>
      <c r="AP45">
        <f>COUNTIFS('Raw data'!$R:$R,AP1,'Raw data'!$E:$E,$A45)</f>
        <v>1</v>
      </c>
      <c r="AQ45">
        <f>COUNTIFS('Raw data'!$R:$R,AQ1,'Raw data'!$E:$E,$A45)</f>
        <v>0</v>
      </c>
      <c r="AR45">
        <f>COUNTIFS('Raw data'!$R:$R,AR1,'Raw data'!$E:$E,$A45)</f>
        <v>0</v>
      </c>
      <c r="AS45">
        <f>COUNTIFS('Raw data'!$R:$R,AS1,'Raw data'!$E:$E,$A45)</f>
        <v>0</v>
      </c>
      <c r="AT45">
        <f>COUNTIFS('Raw data'!$R:$R,AT1,'Raw data'!$E:$E,$A45)</f>
        <v>0</v>
      </c>
      <c r="AU45">
        <f>COUNTIFS('Raw data'!$R:$R,AU1,'Raw data'!$E:$E,$A45)</f>
        <v>0</v>
      </c>
      <c r="AV45">
        <f>COUNTIFS('Raw data'!$R:$R,AV1,'Raw data'!$E:$E,$A45)</f>
        <v>0</v>
      </c>
      <c r="AW45">
        <f>COUNTIFS('Raw data'!$R:$R,AW1,'Raw data'!$E:$E,$A45)</f>
        <v>0</v>
      </c>
      <c r="AX45">
        <f>COUNTIFS('Raw data'!$R:$R,AX1,'Raw data'!$E:$E,$A45)</f>
        <v>3</v>
      </c>
      <c r="AY45">
        <f>COUNTIFS('Raw data'!$R:$R,AY1,'Raw data'!$E:$E,$A45)</f>
        <v>0</v>
      </c>
      <c r="AZ45">
        <f>COUNTIFS('Raw data'!$R:$R,AZ1,'Raw data'!$E:$E,$A45)</f>
        <v>0</v>
      </c>
      <c r="BA45">
        <f>COUNTIFS('Raw data'!$R:$R,BA1,'Raw data'!$E:$E,$A45)</f>
        <v>0</v>
      </c>
      <c r="BC45">
        <f>SUM(B45:BA45)</f>
        <v>11</v>
      </c>
    </row>
    <row r="46" spans="1:56" x14ac:dyDescent="0.2">
      <c r="A46" t="s">
        <v>1587</v>
      </c>
      <c r="B46">
        <f>COUNTIFS('Raw data'!$R:$R,B1,'Raw data'!$E:$E,$A46)</f>
        <v>0</v>
      </c>
      <c r="C46">
        <f>COUNTIFS('Raw data'!$R:$R,C1,'Raw data'!$E:$E,$A46)</f>
        <v>0</v>
      </c>
      <c r="D46">
        <f>COUNTIFS('Raw data'!$R:$R,D1,'Raw data'!$E:$E,$A46)</f>
        <v>0</v>
      </c>
      <c r="E46">
        <f>COUNTIFS('Raw data'!$R:$R,E1,'Raw data'!$E:$E,$A46)</f>
        <v>0</v>
      </c>
      <c r="F46">
        <f>COUNTIFS('Raw data'!$R:$R,F1,'Raw data'!$E:$E,$A46)</f>
        <v>0</v>
      </c>
      <c r="G46">
        <f>COUNTIFS('Raw data'!$R:$R,G1,'Raw data'!$E:$E,$A46)</f>
        <v>0</v>
      </c>
      <c r="H46">
        <f>COUNTIFS('Raw data'!$R:$R,H1,'Raw data'!$E:$E,$A46)</f>
        <v>0</v>
      </c>
      <c r="I46">
        <f>COUNTIFS('Raw data'!$R:$R,I1,'Raw data'!$E:$E,$A46)</f>
        <v>0</v>
      </c>
      <c r="J46">
        <f>COUNTIFS('Raw data'!$R:$R,J1,'Raw data'!$E:$E,$A46)</f>
        <v>0</v>
      </c>
      <c r="K46">
        <f>COUNTIFS('Raw data'!$R:$R,K1,'Raw data'!$E:$E,$A46)</f>
        <v>6</v>
      </c>
      <c r="L46">
        <f>COUNTIFS('Raw data'!$R:$R,L1,'Raw data'!$E:$E,$A46)</f>
        <v>0</v>
      </c>
      <c r="M46">
        <f>COUNTIFS('Raw data'!$R:$R,M1,'Raw data'!$E:$E,$A46)</f>
        <v>0</v>
      </c>
      <c r="N46">
        <f>COUNTIFS('Raw data'!$R:$R,N1,'Raw data'!$E:$E,$A46)</f>
        <v>3</v>
      </c>
      <c r="O46">
        <f>COUNTIFS('Raw data'!$R:$R,O1,'Raw data'!$E:$E,$A46)</f>
        <v>3</v>
      </c>
      <c r="P46">
        <f>COUNTIFS('Raw data'!$R:$R,P1,'Raw data'!$E:$E,$A46)</f>
        <v>0</v>
      </c>
      <c r="Q46">
        <f>COUNTIFS('Raw data'!$R:$R,Q1,'Raw data'!$E:$E,$A46)</f>
        <v>0</v>
      </c>
      <c r="R46">
        <f>COUNTIFS('Raw data'!$R:$R,R1,'Raw data'!$E:$E,$A46)</f>
        <v>0</v>
      </c>
      <c r="S46">
        <f>COUNTIFS('Raw data'!$R:$R,S1,'Raw data'!$E:$E,$A46)</f>
        <v>0</v>
      </c>
      <c r="T46">
        <f>COUNTIFS('Raw data'!$R:$R,T1,'Raw data'!$E:$E,$A46)</f>
        <v>0</v>
      </c>
      <c r="U46">
        <f>COUNTIFS('Raw data'!$R:$R,U1,'Raw data'!$E:$E,$A46)</f>
        <v>0</v>
      </c>
      <c r="V46">
        <f>COUNTIFS('Raw data'!$R:$R,V1,'Raw data'!$E:$E,$A46)</f>
        <v>0</v>
      </c>
      <c r="W46">
        <f>COUNTIFS('Raw data'!$R:$R,W1,'Raw data'!$E:$E,$A46)</f>
        <v>0</v>
      </c>
      <c r="X46">
        <f>COUNTIFS('Raw data'!$R:$R,X1,'Raw data'!$E:$E,$A46)</f>
        <v>0</v>
      </c>
      <c r="Y46">
        <f>COUNTIFS('Raw data'!$R:$R,Y1,'Raw data'!$E:$E,$A46)</f>
        <v>0</v>
      </c>
      <c r="Z46">
        <f>COUNTIFS('Raw data'!$R:$R,Z1,'Raw data'!$E:$E,$A46)</f>
        <v>0</v>
      </c>
      <c r="AA46">
        <f>COUNTIFS('Raw data'!$R:$R,AA1,'Raw data'!$E:$E,$A46)</f>
        <v>0</v>
      </c>
      <c r="AB46">
        <f>COUNTIFS('Raw data'!$R:$R,AB1,'Raw data'!$E:$E,$A46)</f>
        <v>0</v>
      </c>
      <c r="AC46">
        <f>COUNTIFS('Raw data'!$R:$R,AC1,'Raw data'!$E:$E,$A46)</f>
        <v>0</v>
      </c>
      <c r="AD46">
        <f>COUNTIFS('Raw data'!$R:$R,AD1,'Raw data'!$E:$E,$A46)</f>
        <v>1</v>
      </c>
      <c r="AE46">
        <f>COUNTIFS('Raw data'!$R:$R,AE1,'Raw data'!$E:$E,$A46)</f>
        <v>0</v>
      </c>
      <c r="AF46">
        <f>COUNTIFS('Raw data'!$R:$R,AF1,'Raw data'!$E:$E,$A46)</f>
        <v>0</v>
      </c>
      <c r="AG46">
        <f>COUNTIFS('Raw data'!$R:$R,AG1,'Raw data'!$E:$E,$A46)</f>
        <v>0</v>
      </c>
      <c r="AH46">
        <f>COUNTIFS('Raw data'!$R:$R,AH1,'Raw data'!$E:$E,$A46)</f>
        <v>0</v>
      </c>
      <c r="AI46">
        <f>COUNTIFS('Raw data'!$R:$R,AI1,'Raw data'!$E:$E,$A46)</f>
        <v>0</v>
      </c>
      <c r="AJ46">
        <f>COUNTIFS('Raw data'!$R:$R,AJ1,'Raw data'!$E:$E,$A46)</f>
        <v>2</v>
      </c>
      <c r="AK46">
        <f>COUNTIFS('Raw data'!$R:$R,AK1,'Raw data'!$E:$E,$A46)</f>
        <v>0</v>
      </c>
      <c r="AL46">
        <f>COUNTIFS('Raw data'!$R:$R,AL1,'Raw data'!$E:$E,$A46)</f>
        <v>0</v>
      </c>
      <c r="AM46">
        <f>COUNTIFS('Raw data'!$R:$R,AM1,'Raw data'!$E:$E,$A46)</f>
        <v>0</v>
      </c>
      <c r="AN46">
        <f>COUNTIFS('Raw data'!$R:$R,AN1,'Raw data'!$E:$E,$A46)</f>
        <v>0</v>
      </c>
      <c r="AO46">
        <f>COUNTIFS('Raw data'!$R:$R,AO1,'Raw data'!$E:$E,$A46)</f>
        <v>4</v>
      </c>
      <c r="AP46">
        <f>COUNTIFS('Raw data'!$R:$R,AP1,'Raw data'!$E:$E,$A46)</f>
        <v>0</v>
      </c>
      <c r="AQ46">
        <f>COUNTIFS('Raw data'!$R:$R,AQ1,'Raw data'!$E:$E,$A46)</f>
        <v>4</v>
      </c>
      <c r="AR46">
        <f>COUNTIFS('Raw data'!$R:$R,AR1,'Raw data'!$E:$E,$A46)</f>
        <v>2</v>
      </c>
      <c r="AS46">
        <f>COUNTIFS('Raw data'!$R:$R,AS1,'Raw data'!$E:$E,$A46)</f>
        <v>1</v>
      </c>
      <c r="AT46">
        <f>COUNTIFS('Raw data'!$R:$R,AT1,'Raw data'!$E:$E,$A46)</f>
        <v>0</v>
      </c>
      <c r="AU46">
        <f>COUNTIFS('Raw data'!$R:$R,AU1,'Raw data'!$E:$E,$A46)</f>
        <v>0</v>
      </c>
      <c r="AV46">
        <f>COUNTIFS('Raw data'!$R:$R,AV1,'Raw data'!$E:$E,$A46)</f>
        <v>0</v>
      </c>
      <c r="AW46">
        <f>COUNTIFS('Raw data'!$R:$R,AW1,'Raw data'!$E:$E,$A46)</f>
        <v>0</v>
      </c>
      <c r="AX46">
        <f>COUNTIFS('Raw data'!$R:$R,AX1,'Raw data'!$E:$E,$A46)</f>
        <v>0</v>
      </c>
      <c r="AY46">
        <f>COUNTIFS('Raw data'!$R:$R,AY1,'Raw data'!$E:$E,$A46)</f>
        <v>0</v>
      </c>
      <c r="AZ46">
        <f>COUNTIFS('Raw data'!$R:$R,AZ1,'Raw data'!$E:$E,$A46)</f>
        <v>1</v>
      </c>
      <c r="BA46">
        <f>COUNTIFS('Raw data'!$R:$R,BA1,'Raw data'!$E:$E,$A46)</f>
        <v>0</v>
      </c>
      <c r="BC46">
        <f t="shared" si="0"/>
        <v>27</v>
      </c>
    </row>
    <row r="47" spans="1:56" x14ac:dyDescent="0.2">
      <c r="A47" t="s">
        <v>1235</v>
      </c>
      <c r="B47">
        <f>COUNTIFS('Raw data'!$R:$R,B1,'Raw data'!$E:$E,$A47)</f>
        <v>0</v>
      </c>
      <c r="C47">
        <f>COUNTIFS('Raw data'!$R:$R,C1,'Raw data'!$E:$E,$A47)</f>
        <v>0</v>
      </c>
      <c r="D47">
        <f>COUNTIFS('Raw data'!$R:$R,D1,'Raw data'!$E:$E,$A47)</f>
        <v>0</v>
      </c>
      <c r="E47">
        <f>COUNTIFS('Raw data'!$R:$R,E1,'Raw data'!$E:$E,$A47)</f>
        <v>0</v>
      </c>
      <c r="F47">
        <f>COUNTIFS('Raw data'!$R:$R,F1,'Raw data'!$E:$E,$A47)</f>
        <v>0</v>
      </c>
      <c r="G47">
        <f>COUNTIFS('Raw data'!$R:$R,G1,'Raw data'!$E:$E,$A47)</f>
        <v>0</v>
      </c>
      <c r="H47">
        <f>COUNTIFS('Raw data'!$R:$R,H1,'Raw data'!$E:$E,$A47)</f>
        <v>0</v>
      </c>
      <c r="I47">
        <f>COUNTIFS('Raw data'!$R:$R,I1,'Raw data'!$E:$E,$A47)</f>
        <v>0</v>
      </c>
      <c r="J47">
        <f>COUNTIFS('Raw data'!$R:$R,J1,'Raw data'!$E:$E,$A47)</f>
        <v>0</v>
      </c>
      <c r="K47">
        <f>COUNTIFS('Raw data'!$R:$R,K1,'Raw data'!$E:$E,$A47)</f>
        <v>3</v>
      </c>
      <c r="L47">
        <f>COUNTIFS('Raw data'!$R:$R,L1,'Raw data'!$E:$E,$A47)</f>
        <v>0</v>
      </c>
      <c r="M47">
        <f>COUNTIFS('Raw data'!$R:$R,M1,'Raw data'!$E:$E,$A47)</f>
        <v>1</v>
      </c>
      <c r="N47">
        <f>COUNTIFS('Raw data'!$R:$R,N1,'Raw data'!$E:$E,$A47)</f>
        <v>3</v>
      </c>
      <c r="O47">
        <f>COUNTIFS('Raw data'!$R:$R,O1,'Raw data'!$E:$E,$A47)</f>
        <v>0</v>
      </c>
      <c r="P47">
        <f>COUNTIFS('Raw data'!$R:$R,P1,'Raw data'!$E:$E,$A47)</f>
        <v>0</v>
      </c>
      <c r="Q47">
        <f>COUNTIFS('Raw data'!$R:$R,Q1,'Raw data'!$E:$E,$A47)</f>
        <v>0</v>
      </c>
      <c r="R47">
        <f>COUNTIFS('Raw data'!$R:$R,R1,'Raw data'!$E:$E,$A47)</f>
        <v>0</v>
      </c>
      <c r="S47">
        <f>COUNTIFS('Raw data'!$R:$R,S1,'Raw data'!$E:$E,$A47)</f>
        <v>0</v>
      </c>
      <c r="T47">
        <f>COUNTIFS('Raw data'!$R:$R,T1,'Raw data'!$E:$E,$A47)</f>
        <v>0</v>
      </c>
      <c r="U47">
        <f>COUNTIFS('Raw data'!$R:$R,U1,'Raw data'!$E:$E,$A47)</f>
        <v>0</v>
      </c>
      <c r="V47">
        <f>COUNTIFS('Raw data'!$R:$R,V1,'Raw data'!$E:$E,$A47)</f>
        <v>1</v>
      </c>
      <c r="W47">
        <f>COUNTIFS('Raw data'!$R:$R,W1,'Raw data'!$E:$E,$A47)</f>
        <v>0</v>
      </c>
      <c r="X47">
        <f>COUNTIFS('Raw data'!$R:$R,X1,'Raw data'!$E:$E,$A47)</f>
        <v>0</v>
      </c>
      <c r="Y47">
        <f>COUNTIFS('Raw data'!$R:$R,Y1,'Raw data'!$E:$E,$A47)</f>
        <v>3</v>
      </c>
      <c r="Z47">
        <f>COUNTIFS('Raw data'!$R:$R,Z1,'Raw data'!$E:$E,$A47)</f>
        <v>0</v>
      </c>
      <c r="AA47">
        <f>COUNTIFS('Raw data'!$R:$R,AA1,'Raw data'!$E:$E,$A47)</f>
        <v>0</v>
      </c>
      <c r="AB47">
        <f>COUNTIFS('Raw data'!$R:$R,AB1,'Raw data'!$E:$E,$A47)</f>
        <v>0</v>
      </c>
      <c r="AC47">
        <f>COUNTIFS('Raw data'!$R:$R,AC1,'Raw data'!$E:$E,$A47)</f>
        <v>2</v>
      </c>
      <c r="AD47">
        <f>COUNTIFS('Raw data'!$R:$R,AD1,'Raw data'!$E:$E,$A47)</f>
        <v>0</v>
      </c>
      <c r="AE47">
        <f>COUNTIFS('Raw data'!$R:$R,AE1,'Raw data'!$E:$E,$A47)</f>
        <v>0</v>
      </c>
      <c r="AF47">
        <f>COUNTIFS('Raw data'!$R:$R,AF1,'Raw data'!$E:$E,$A47)</f>
        <v>0</v>
      </c>
      <c r="AG47">
        <f>COUNTIFS('Raw data'!$R:$R,AG1,'Raw data'!$E:$E,$A47)</f>
        <v>0</v>
      </c>
      <c r="AH47">
        <f>COUNTIFS('Raw data'!$R:$R,AH1,'Raw data'!$E:$E,$A47)</f>
        <v>0</v>
      </c>
      <c r="AI47">
        <f>COUNTIFS('Raw data'!$R:$R,AI1,'Raw data'!$E:$E,$A47)</f>
        <v>0</v>
      </c>
      <c r="AJ47">
        <f>COUNTIFS('Raw data'!$R:$R,AJ1,'Raw data'!$E:$E,$A47)</f>
        <v>0</v>
      </c>
      <c r="AK47">
        <f>COUNTIFS('Raw data'!$R:$R,AK1,'Raw data'!$E:$E,$A47)</f>
        <v>0</v>
      </c>
      <c r="AL47">
        <f>COUNTIFS('Raw data'!$R:$R,AL1,'Raw data'!$E:$E,$A47)</f>
        <v>0</v>
      </c>
      <c r="AM47">
        <f>COUNTIFS('Raw data'!$R:$R,AM1,'Raw data'!$E:$E,$A47)</f>
        <v>0</v>
      </c>
      <c r="AN47">
        <f>COUNTIFS('Raw data'!$R:$R,AN1,'Raw data'!$E:$E,$A47)</f>
        <v>0</v>
      </c>
      <c r="AO47">
        <f>COUNTIFS('Raw data'!$R:$R,AO1,'Raw data'!$E:$E,$A47)</f>
        <v>4</v>
      </c>
      <c r="AP47">
        <f>COUNTIFS('Raw data'!$R:$R,AP1,'Raw data'!$E:$E,$A47)</f>
        <v>2</v>
      </c>
      <c r="AQ47">
        <f>COUNTIFS('Raw data'!$R:$R,AQ1,'Raw data'!$E:$E,$A47)</f>
        <v>0</v>
      </c>
      <c r="AR47">
        <f>COUNTIFS('Raw data'!$R:$R,AR1,'Raw data'!$E:$E,$A47)</f>
        <v>0</v>
      </c>
      <c r="AS47">
        <f>COUNTIFS('Raw data'!$R:$R,AS1,'Raw data'!$E:$E,$A47)</f>
        <v>0</v>
      </c>
      <c r="AT47">
        <f>COUNTIFS('Raw data'!$R:$R,AT1,'Raw data'!$E:$E,$A47)</f>
        <v>0</v>
      </c>
      <c r="AU47">
        <f>COUNTIFS('Raw data'!$R:$R,AU1,'Raw data'!$E:$E,$A47)</f>
        <v>0</v>
      </c>
      <c r="AV47">
        <f>COUNTIFS('Raw data'!$R:$R,AV1,'Raw data'!$E:$E,$A47)</f>
        <v>0</v>
      </c>
      <c r="AW47">
        <f>COUNTIFS('Raw data'!$R:$R,AW1,'Raw data'!$E:$E,$A47)</f>
        <v>0</v>
      </c>
      <c r="AX47">
        <f>COUNTIFS('Raw data'!$R:$R,AX1,'Raw data'!$E:$E,$A47)</f>
        <v>3</v>
      </c>
      <c r="AY47">
        <f>COUNTIFS('Raw data'!$R:$R,AY1,'Raw data'!$E:$E,$A47)</f>
        <v>0</v>
      </c>
      <c r="AZ47">
        <f>COUNTIFS('Raw data'!$R:$R,AZ1,'Raw data'!$E:$E,$A47)</f>
        <v>0</v>
      </c>
      <c r="BA47">
        <f>COUNTIFS('Raw data'!$R:$R,BA1,'Raw data'!$E:$E,$A47)</f>
        <v>0</v>
      </c>
      <c r="BC47">
        <f t="shared" si="0"/>
        <v>22</v>
      </c>
    </row>
    <row r="48" spans="1:56" x14ac:dyDescent="0.2">
      <c r="A48" s="222" t="s">
        <v>2455</v>
      </c>
      <c r="B48" s="222">
        <f t="shared" ref="B48:AG48" si="1">SUM(B2:B47)</f>
        <v>51</v>
      </c>
      <c r="C48" s="222">
        <f t="shared" si="1"/>
        <v>10</v>
      </c>
      <c r="D48" s="222">
        <f t="shared" si="1"/>
        <v>1</v>
      </c>
      <c r="E48" s="222">
        <f t="shared" si="1"/>
        <v>13</v>
      </c>
      <c r="F48" s="222">
        <f t="shared" si="1"/>
        <v>1</v>
      </c>
      <c r="G48" s="222">
        <f t="shared" si="1"/>
        <v>0</v>
      </c>
      <c r="H48" s="222">
        <f t="shared" si="1"/>
        <v>47</v>
      </c>
      <c r="I48" s="222">
        <f t="shared" si="1"/>
        <v>1</v>
      </c>
      <c r="J48" s="222">
        <f t="shared" si="1"/>
        <v>1</v>
      </c>
      <c r="K48" s="222">
        <f t="shared" si="1"/>
        <v>89</v>
      </c>
      <c r="L48" s="222">
        <f t="shared" si="1"/>
        <v>2</v>
      </c>
      <c r="M48" s="222">
        <f t="shared" si="1"/>
        <v>94</v>
      </c>
      <c r="N48" s="222">
        <f t="shared" si="1"/>
        <v>339</v>
      </c>
      <c r="O48" s="222">
        <f t="shared" si="1"/>
        <v>101</v>
      </c>
      <c r="P48" s="222">
        <f t="shared" si="1"/>
        <v>111</v>
      </c>
      <c r="Q48" s="222">
        <f t="shared" si="1"/>
        <v>2</v>
      </c>
      <c r="R48" s="222">
        <f t="shared" si="1"/>
        <v>4</v>
      </c>
      <c r="S48" s="222">
        <f t="shared" si="1"/>
        <v>88</v>
      </c>
      <c r="T48" s="222">
        <f t="shared" si="1"/>
        <v>5</v>
      </c>
      <c r="U48" s="222">
        <f t="shared" si="1"/>
        <v>2</v>
      </c>
      <c r="V48" s="222">
        <f t="shared" si="1"/>
        <v>9</v>
      </c>
      <c r="W48" s="222">
        <f t="shared" si="1"/>
        <v>16</v>
      </c>
      <c r="X48" s="222">
        <f t="shared" si="1"/>
        <v>21</v>
      </c>
      <c r="Y48" s="222">
        <f t="shared" si="1"/>
        <v>43</v>
      </c>
      <c r="Z48" s="222">
        <f t="shared" si="1"/>
        <v>29</v>
      </c>
      <c r="AA48" s="222">
        <f t="shared" si="1"/>
        <v>42</v>
      </c>
      <c r="AB48" s="222">
        <f t="shared" si="1"/>
        <v>33</v>
      </c>
      <c r="AC48" s="222">
        <f t="shared" si="1"/>
        <v>4</v>
      </c>
      <c r="AD48" s="222">
        <f t="shared" si="1"/>
        <v>21</v>
      </c>
      <c r="AE48" s="222">
        <f t="shared" si="1"/>
        <v>201</v>
      </c>
      <c r="AF48" s="222">
        <f t="shared" si="1"/>
        <v>32</v>
      </c>
      <c r="AG48" s="222">
        <f t="shared" si="1"/>
        <v>8</v>
      </c>
      <c r="AH48" s="222">
        <f t="shared" ref="AH48:BA48" si="2">SUM(AH2:AH47)</f>
        <v>9</v>
      </c>
      <c r="AI48" s="222">
        <f t="shared" si="2"/>
        <v>1</v>
      </c>
      <c r="AJ48" s="222">
        <f t="shared" si="2"/>
        <v>15</v>
      </c>
      <c r="AK48" s="222">
        <f t="shared" si="2"/>
        <v>11</v>
      </c>
      <c r="AL48" s="222">
        <f t="shared" si="2"/>
        <v>16</v>
      </c>
      <c r="AM48" s="222">
        <f t="shared" si="2"/>
        <v>11</v>
      </c>
      <c r="AN48" s="222">
        <f t="shared" si="2"/>
        <v>1</v>
      </c>
      <c r="AO48" s="222">
        <f t="shared" si="2"/>
        <v>36</v>
      </c>
      <c r="AP48" s="222">
        <f t="shared" si="2"/>
        <v>19</v>
      </c>
      <c r="AQ48" s="222">
        <f t="shared" si="2"/>
        <v>75</v>
      </c>
      <c r="AR48" s="222">
        <f t="shared" si="2"/>
        <v>53</v>
      </c>
      <c r="AS48" s="222">
        <f t="shared" si="2"/>
        <v>42</v>
      </c>
      <c r="AT48" s="222">
        <f t="shared" si="2"/>
        <v>1</v>
      </c>
      <c r="AU48" s="222">
        <f t="shared" si="2"/>
        <v>4</v>
      </c>
      <c r="AV48" s="222">
        <f t="shared" si="2"/>
        <v>14</v>
      </c>
      <c r="AW48" s="222">
        <f t="shared" si="2"/>
        <v>15</v>
      </c>
      <c r="AX48" s="222">
        <f t="shared" si="2"/>
        <v>45</v>
      </c>
      <c r="AY48" s="222">
        <f t="shared" si="2"/>
        <v>5</v>
      </c>
      <c r="AZ48" s="222">
        <f t="shared" si="2"/>
        <v>11</v>
      </c>
      <c r="BA48" s="222">
        <f t="shared" si="2"/>
        <v>4</v>
      </c>
      <c r="BB48" s="222"/>
      <c r="BC48" s="222">
        <f>SUM(BC2:BC47)</f>
        <v>1809</v>
      </c>
    </row>
    <row r="50" spans="1:55" s="220" customFormat="1" x14ac:dyDescent="0.2">
      <c r="A50" s="219" t="s">
        <v>2457</v>
      </c>
      <c r="B50" s="219" t="s">
        <v>111</v>
      </c>
      <c r="C50" s="219" t="s">
        <v>2392</v>
      </c>
      <c r="D50" s="219" t="s">
        <v>2353</v>
      </c>
      <c r="E50" s="219" t="s">
        <v>2031</v>
      </c>
      <c r="F50" s="219" t="s">
        <v>2354</v>
      </c>
      <c r="G50" s="219" t="s">
        <v>2374</v>
      </c>
      <c r="H50" s="219" t="s">
        <v>2389</v>
      </c>
      <c r="I50" s="219" t="s">
        <v>2355</v>
      </c>
      <c r="J50" s="219" t="s">
        <v>2356</v>
      </c>
      <c r="K50" s="219" t="s">
        <v>1629</v>
      </c>
      <c r="L50" s="219" t="s">
        <v>231</v>
      </c>
      <c r="M50" s="219" t="s">
        <v>1514</v>
      </c>
      <c r="N50" s="219" t="s">
        <v>2363</v>
      </c>
      <c r="O50" s="219" t="s">
        <v>2366</v>
      </c>
      <c r="P50" s="219" t="s">
        <v>2367</v>
      </c>
      <c r="Q50" s="219" t="s">
        <v>2368</v>
      </c>
      <c r="R50" s="219" t="s">
        <v>2365</v>
      </c>
      <c r="S50" s="219" t="s">
        <v>2364</v>
      </c>
      <c r="T50" s="219" t="s">
        <v>2369</v>
      </c>
      <c r="U50" s="219" t="s">
        <v>2385</v>
      </c>
      <c r="V50" s="219" t="s">
        <v>2370</v>
      </c>
      <c r="W50" s="219" t="s">
        <v>2371</v>
      </c>
      <c r="X50" s="219" t="s">
        <v>2372</v>
      </c>
      <c r="Y50" s="219" t="s">
        <v>1271</v>
      </c>
      <c r="Z50" s="219" t="s">
        <v>2377</v>
      </c>
      <c r="AA50" s="219" t="s">
        <v>2379</v>
      </c>
      <c r="AB50" s="219" t="s">
        <v>109</v>
      </c>
      <c r="AC50" s="219" t="s">
        <v>2380</v>
      </c>
      <c r="AD50" s="219" t="s">
        <v>114</v>
      </c>
      <c r="AE50" s="219" t="s">
        <v>1380</v>
      </c>
      <c r="AF50" s="219" t="s">
        <v>2383</v>
      </c>
      <c r="AG50" s="219" t="s">
        <v>252</v>
      </c>
      <c r="AH50" s="219" t="s">
        <v>253</v>
      </c>
      <c r="AI50" s="219" t="s">
        <v>2384</v>
      </c>
      <c r="AJ50" s="219" t="s">
        <v>1741</v>
      </c>
      <c r="AK50" s="219" t="s">
        <v>2382</v>
      </c>
      <c r="AL50" s="219" t="s">
        <v>379</v>
      </c>
      <c r="AM50" s="219" t="s">
        <v>2390</v>
      </c>
      <c r="AN50" s="219" t="s">
        <v>2391</v>
      </c>
      <c r="AO50" s="219" t="s">
        <v>374</v>
      </c>
      <c r="AP50" s="219" t="s">
        <v>2394</v>
      </c>
      <c r="AQ50" s="219" t="s">
        <v>2375</v>
      </c>
      <c r="AR50" s="219" t="s">
        <v>2376</v>
      </c>
      <c r="AS50" s="219" t="s">
        <v>2378</v>
      </c>
      <c r="AT50" s="219" t="s">
        <v>2396</v>
      </c>
      <c r="AU50" s="219" t="s">
        <v>2397</v>
      </c>
      <c r="AV50" s="219" t="s">
        <v>2386</v>
      </c>
      <c r="AW50" s="219" t="s">
        <v>2387</v>
      </c>
      <c r="AX50" s="219" t="s">
        <v>2388</v>
      </c>
      <c r="AY50" s="219" t="s">
        <v>2395</v>
      </c>
      <c r="AZ50" s="219" t="s">
        <v>2373</v>
      </c>
      <c r="BA50" s="219" t="s">
        <v>2393</v>
      </c>
      <c r="BC50" s="219" t="s">
        <v>2406</v>
      </c>
    </row>
    <row r="51" spans="1:55" x14ac:dyDescent="0.2">
      <c r="A51" s="224" t="s">
        <v>2144</v>
      </c>
      <c r="B51">
        <f>COUNTIFS('Raw data'!$R:$R,B1,'Raw data'!$D:$D,$A51)</f>
        <v>4</v>
      </c>
      <c r="C51">
        <f>COUNTIFS('Raw data'!$R:$R,C1,'Raw data'!$D:$D,$A51)</f>
        <v>0</v>
      </c>
      <c r="D51">
        <f>COUNTIFS('Raw data'!$R:$R,D1,'Raw data'!$D:$D,$A51)</f>
        <v>0</v>
      </c>
      <c r="E51">
        <f>COUNTIFS('Raw data'!$R:$R,E1,'Raw data'!$D:$D,$A51)</f>
        <v>1</v>
      </c>
      <c r="F51">
        <f>COUNTIFS('Raw data'!$R:$R,F1,'Raw data'!$D:$D,$A51)</f>
        <v>0</v>
      </c>
      <c r="G51">
        <f>COUNTIFS('Raw data'!$R:$R,G1,'Raw data'!$D:$D,$A51)</f>
        <v>0</v>
      </c>
      <c r="H51">
        <f>COUNTIFS('Raw data'!$R:$R,H1,'Raw data'!$D:$D,$A51)</f>
        <v>0</v>
      </c>
      <c r="I51">
        <f>COUNTIFS('Raw data'!$R:$R,I1,'Raw data'!$D:$D,$A51)</f>
        <v>0</v>
      </c>
      <c r="J51">
        <f>COUNTIFS('Raw data'!$R:$R,J1,'Raw data'!$D:$D,$A51)</f>
        <v>0</v>
      </c>
      <c r="K51">
        <f>COUNTIFS('Raw data'!$R:$R,K1,'Raw data'!$D:$D,$A51)</f>
        <v>0</v>
      </c>
      <c r="L51">
        <f>COUNTIFS('Raw data'!$R:$R,L1,'Raw data'!$D:$D,$A51)</f>
        <v>1</v>
      </c>
      <c r="M51">
        <f>COUNTIFS('Raw data'!$R:$R,M1,'Raw data'!$D:$D,$A51)</f>
        <v>0</v>
      </c>
      <c r="N51">
        <f>COUNTIFS('Raw data'!$R:$R,N1,'Raw data'!$D:$D,$A51)</f>
        <v>4</v>
      </c>
      <c r="O51">
        <f>COUNTIFS('Raw data'!$R:$R,O1,'Raw data'!$D:$D,$A51)</f>
        <v>1</v>
      </c>
      <c r="P51">
        <f>COUNTIFS('Raw data'!$R:$R,P1,'Raw data'!$D:$D,$A51)</f>
        <v>11</v>
      </c>
      <c r="Q51">
        <f>COUNTIFS('Raw data'!$R:$R,Q1,'Raw data'!$D:$D,$A51)</f>
        <v>0</v>
      </c>
      <c r="R51">
        <f>COUNTIFS('Raw data'!$R:$R,R1,'Raw data'!$D:$D,$A51)</f>
        <v>0</v>
      </c>
      <c r="S51">
        <f>COUNTIFS('Raw data'!$R:$R,S1,'Raw data'!$D:$D,$A51)</f>
        <v>1</v>
      </c>
      <c r="T51">
        <f>COUNTIFS('Raw data'!$R:$R,T1,'Raw data'!$D:$D,$A51)</f>
        <v>0</v>
      </c>
      <c r="U51">
        <f>COUNTIFS('Raw data'!$R:$R,U1,'Raw data'!$D:$D,$A51)</f>
        <v>0</v>
      </c>
      <c r="V51">
        <f>COUNTIFS('Raw data'!$R:$R,V1,'Raw data'!$D:$D,$A51)</f>
        <v>0</v>
      </c>
      <c r="W51">
        <f>COUNTIFS('Raw data'!$R:$R,W1,'Raw data'!$D:$D,$A51)</f>
        <v>1</v>
      </c>
      <c r="X51">
        <f>COUNTIFS('Raw data'!$R:$R,X1,'Raw data'!$D:$D,$A51)</f>
        <v>2</v>
      </c>
      <c r="Y51">
        <f>COUNTIFS('Raw data'!$R:$R,Y1,'Raw data'!$D:$D,$A51)</f>
        <v>0</v>
      </c>
      <c r="Z51">
        <f>COUNTIFS('Raw data'!$R:$R,Z1,'Raw data'!$D:$D,$A51)</f>
        <v>0</v>
      </c>
      <c r="AA51">
        <f>COUNTIFS('Raw data'!$R:$R,AA1,'Raw data'!$D:$D,$A51)</f>
        <v>0</v>
      </c>
      <c r="AB51">
        <f>COUNTIFS('Raw data'!$R:$R,AB1,'Raw data'!$D:$D,$A51)</f>
        <v>0</v>
      </c>
      <c r="AC51">
        <f>COUNTIFS('Raw data'!$R:$R,AC1,'Raw data'!$D:$D,$A51)</f>
        <v>2</v>
      </c>
      <c r="AD51">
        <f>COUNTIFS('Raw data'!$R:$R,AD1,'Raw data'!$D:$D,$A51)</f>
        <v>1</v>
      </c>
      <c r="AE51">
        <f>COUNTIFS('Raw data'!$R:$R,AE1,'Raw data'!$D:$D,$A51)</f>
        <v>0</v>
      </c>
      <c r="AF51">
        <f>COUNTIFS('Raw data'!$R:$R,AF1,'Raw data'!$D:$D,$A51)</f>
        <v>0</v>
      </c>
      <c r="AG51">
        <f>COUNTIFS('Raw data'!$R:$R,AG1,'Raw data'!$D:$D,$A51)</f>
        <v>0</v>
      </c>
      <c r="AH51">
        <f>COUNTIFS('Raw data'!$R:$R,AH1,'Raw data'!$D:$D,$A51)</f>
        <v>0</v>
      </c>
      <c r="AI51">
        <f>COUNTIFS('Raw data'!$R:$R,AI1,'Raw data'!$D:$D,$A51)</f>
        <v>0</v>
      </c>
      <c r="AJ51">
        <f>COUNTIFS('Raw data'!$R:$R,AJ1,'Raw data'!$D:$D,$A51)</f>
        <v>0</v>
      </c>
      <c r="AK51">
        <f>COUNTIFS('Raw data'!$R:$R,AK1,'Raw data'!$D:$D,$A51)</f>
        <v>0</v>
      </c>
      <c r="AL51">
        <f>COUNTIFS('Raw data'!$R:$R,AL1,'Raw data'!$D:$D,$A51)</f>
        <v>2</v>
      </c>
      <c r="AM51">
        <f>COUNTIFS('Raw data'!$R:$R,AM1,'Raw data'!$D:$D,$A51)</f>
        <v>0</v>
      </c>
      <c r="AN51">
        <f>COUNTIFS('Raw data'!$R:$R,AN1,'Raw data'!$D:$D,$A51)</f>
        <v>0</v>
      </c>
      <c r="AO51">
        <f>COUNTIFS('Raw data'!$R:$R,AO1,'Raw data'!$D:$D,$A51)</f>
        <v>1</v>
      </c>
      <c r="AP51">
        <f>COUNTIFS('Raw data'!$R:$R,AP1,'Raw data'!$D:$D,$A51)</f>
        <v>0</v>
      </c>
      <c r="AQ51">
        <f>COUNTIFS('Raw data'!$R:$R,AQ1,'Raw data'!$D:$D,$A51)</f>
        <v>2</v>
      </c>
      <c r="AR51">
        <f>COUNTIFS('Raw data'!$R:$R,AR1,'Raw data'!$D:$D,$A51)</f>
        <v>2</v>
      </c>
      <c r="AS51">
        <f>COUNTIFS('Raw data'!$R:$R,AS1,'Raw data'!$D:$D,$A51)</f>
        <v>1</v>
      </c>
      <c r="AT51">
        <f>COUNTIFS('Raw data'!$R:$R,AT1,'Raw data'!$D:$D,$A51)</f>
        <v>0</v>
      </c>
      <c r="AU51">
        <f>COUNTIFS('Raw data'!$R:$R,AU1,'Raw data'!$D:$D,$A51)</f>
        <v>0</v>
      </c>
      <c r="AV51">
        <f>COUNTIFS('Raw data'!$R:$R,AV1,'Raw data'!$D:$D,$A51)</f>
        <v>0</v>
      </c>
      <c r="AW51">
        <f>COUNTIFS('Raw data'!$R:$R,AW1,'Raw data'!$D:$D,$A51)</f>
        <v>0</v>
      </c>
      <c r="AX51">
        <f>COUNTIFS('Raw data'!$R:$R,AX1,'Raw data'!$D:$D,$A51)</f>
        <v>0</v>
      </c>
      <c r="AY51">
        <f>COUNTIFS('Raw data'!$R:$R,AY1,'Raw data'!$D:$D,$A51)</f>
        <v>0</v>
      </c>
      <c r="AZ51">
        <f>COUNTIFS('Raw data'!$R:$R,AZ1,'Raw data'!$D:$D,$A51)</f>
        <v>0</v>
      </c>
      <c r="BA51">
        <f>COUNTIFS('Raw data'!$R:$R,BA1,'Raw data'!$D:$D,$A51)</f>
        <v>0</v>
      </c>
      <c r="BC51">
        <f>SUM(B51:BA51)</f>
        <v>37</v>
      </c>
    </row>
    <row r="52" spans="1:55" x14ac:dyDescent="0.2">
      <c r="A52" s="224" t="s">
        <v>2332</v>
      </c>
      <c r="B52">
        <f>COUNTIFS('Raw data'!$R:$R,B1,'Raw data'!$D:$D,$A52)</f>
        <v>3</v>
      </c>
      <c r="C52">
        <f>COUNTIFS('Raw data'!$R:$R,C1,'Raw data'!$D:$D,$A52)</f>
        <v>0</v>
      </c>
      <c r="D52">
        <f>COUNTIFS('Raw data'!$R:$R,D1,'Raw data'!$D:$D,$A52)</f>
        <v>1</v>
      </c>
      <c r="E52">
        <f>COUNTIFS('Raw data'!$R:$R,E1,'Raw data'!$D:$D,$A52)</f>
        <v>0</v>
      </c>
      <c r="F52">
        <f>COUNTIFS('Raw data'!$R:$R,F1,'Raw data'!$D:$D,$A52)</f>
        <v>0</v>
      </c>
      <c r="G52">
        <f>COUNTIFS('Raw data'!$R:$R,G1,'Raw data'!$D:$D,$A52)</f>
        <v>0</v>
      </c>
      <c r="H52">
        <f>COUNTIFS('Raw data'!$R:$R,H1,'Raw data'!$D:$D,$A52)</f>
        <v>0</v>
      </c>
      <c r="I52">
        <f>COUNTIFS('Raw data'!$R:$R,I1,'Raw data'!$D:$D,$A52)</f>
        <v>0</v>
      </c>
      <c r="J52">
        <f>COUNTIFS('Raw data'!$R:$R,J1,'Raw data'!$D:$D,$A52)</f>
        <v>0</v>
      </c>
      <c r="K52">
        <f>COUNTIFS('Raw data'!$R:$R,K1,'Raw data'!$D:$D,$A52)</f>
        <v>0</v>
      </c>
      <c r="L52">
        <f>COUNTIFS('Raw data'!$R:$R,L1,'Raw data'!$D:$D,$A52)</f>
        <v>1</v>
      </c>
      <c r="M52">
        <f>COUNTIFS('Raw data'!$R:$R,M1,'Raw data'!$D:$D,$A52)</f>
        <v>2</v>
      </c>
      <c r="N52">
        <f>COUNTIFS('Raw data'!$R:$R,N1,'Raw data'!$D:$D,$A52)</f>
        <v>39</v>
      </c>
      <c r="O52">
        <f>COUNTIFS('Raw data'!$R:$R,O1,'Raw data'!$D:$D,$A52)</f>
        <v>66</v>
      </c>
      <c r="P52">
        <f>COUNTIFS('Raw data'!$R:$R,P1,'Raw data'!$D:$D,$A52)</f>
        <v>77</v>
      </c>
      <c r="Q52">
        <f>COUNTIFS('Raw data'!$R:$R,Q1,'Raw data'!$D:$D,$A52)</f>
        <v>0</v>
      </c>
      <c r="R52">
        <f>COUNTIFS('Raw data'!$R:$R,R1,'Raw data'!$D:$D,$A52)</f>
        <v>0</v>
      </c>
      <c r="S52">
        <f>COUNTIFS('Raw data'!$R:$R,S1,'Raw data'!$D:$D,$A52)</f>
        <v>72</v>
      </c>
      <c r="T52">
        <f>COUNTIFS('Raw data'!$R:$R,T1,'Raw data'!$D:$D,$A52)</f>
        <v>0</v>
      </c>
      <c r="U52">
        <f>COUNTIFS('Raw data'!$R:$R,U1,'Raw data'!$D:$D,$A52)</f>
        <v>0</v>
      </c>
      <c r="V52">
        <f>COUNTIFS('Raw data'!$R:$R,V1,'Raw data'!$D:$D,$A52)</f>
        <v>3</v>
      </c>
      <c r="W52">
        <f>COUNTIFS('Raw data'!$R:$R,W1,'Raw data'!$D:$D,$A52)</f>
        <v>4</v>
      </c>
      <c r="X52">
        <f>COUNTIFS('Raw data'!$R:$R,X1,'Raw data'!$D:$D,$A52)</f>
        <v>0</v>
      </c>
      <c r="Y52">
        <f>COUNTIFS('Raw data'!$R:$R,Y1,'Raw data'!$D:$D,$A52)</f>
        <v>15</v>
      </c>
      <c r="Z52">
        <f>COUNTIFS('Raw data'!$R:$R,Z1,'Raw data'!$D:$D,$A52)</f>
        <v>4</v>
      </c>
      <c r="AA52">
        <f>COUNTIFS('Raw data'!$R:$R,AA1,'Raw data'!$D:$D,$A52)</f>
        <v>11</v>
      </c>
      <c r="AB52">
        <f>COUNTIFS('Raw data'!$R:$R,AB1,'Raw data'!$D:$D,$A52)</f>
        <v>7</v>
      </c>
      <c r="AC52">
        <f>COUNTIFS('Raw data'!$R:$R,AC1,'Raw data'!$D:$D,$A52)</f>
        <v>0</v>
      </c>
      <c r="AD52">
        <f>COUNTIFS('Raw data'!$R:$R,AD1,'Raw data'!$D:$D,$A52)</f>
        <v>4</v>
      </c>
      <c r="AE52">
        <f>COUNTIFS('Raw data'!$R:$R,AE1,'Raw data'!$D:$D,$A52)</f>
        <v>28</v>
      </c>
      <c r="AF52">
        <f>COUNTIFS('Raw data'!$R:$R,AF1,'Raw data'!$D:$D,$A52)</f>
        <v>1</v>
      </c>
      <c r="AG52">
        <f>COUNTIFS('Raw data'!$R:$R,AG1,'Raw data'!$D:$D,$A52)</f>
        <v>0</v>
      </c>
      <c r="AH52">
        <f>COUNTIFS('Raw data'!$R:$R,AH1,'Raw data'!$D:$D,$A52)</f>
        <v>0</v>
      </c>
      <c r="AI52">
        <f>COUNTIFS('Raw data'!$R:$R,AI1,'Raw data'!$D:$D,$A52)</f>
        <v>0</v>
      </c>
      <c r="AJ52">
        <f>COUNTIFS('Raw data'!$R:$R,AJ1,'Raw data'!$D:$D,$A52)</f>
        <v>0</v>
      </c>
      <c r="AK52">
        <f>COUNTIFS('Raw data'!$R:$R,AK1,'Raw data'!$D:$D,$A52)</f>
        <v>0</v>
      </c>
      <c r="AL52">
        <f>COUNTIFS('Raw data'!$R:$R,AL1,'Raw data'!$D:$D,$A52)</f>
        <v>0</v>
      </c>
      <c r="AM52">
        <f>COUNTIFS('Raw data'!$R:$R,AM1,'Raw data'!$D:$D,$A52)</f>
        <v>0</v>
      </c>
      <c r="AN52">
        <f>COUNTIFS('Raw data'!$R:$R,AN1,'Raw data'!$D:$D,$A52)</f>
        <v>0</v>
      </c>
      <c r="AO52">
        <f>COUNTIFS('Raw data'!$R:$R,AO1,'Raw data'!$D:$D,$A52)</f>
        <v>6</v>
      </c>
      <c r="AP52">
        <f>COUNTIFS('Raw data'!$R:$R,AP1,'Raw data'!$D:$D,$A52)</f>
        <v>0</v>
      </c>
      <c r="AQ52">
        <f>COUNTIFS('Raw data'!$R:$R,AQ1,'Raw data'!$D:$D,$A52)</f>
        <v>13</v>
      </c>
      <c r="AR52">
        <f>COUNTIFS('Raw data'!$R:$R,AR1,'Raw data'!$D:$D,$A52)</f>
        <v>15</v>
      </c>
      <c r="AS52">
        <f>COUNTIFS('Raw data'!$R:$R,AS1,'Raw data'!$D:$D,$A52)</f>
        <v>17</v>
      </c>
      <c r="AT52">
        <f>COUNTIFS('Raw data'!$R:$R,AT1,'Raw data'!$D:$D,$A52)</f>
        <v>0</v>
      </c>
      <c r="AU52">
        <f>COUNTIFS('Raw data'!$R:$R,AU1,'Raw data'!$D:$D,$A52)</f>
        <v>1</v>
      </c>
      <c r="AV52">
        <f>COUNTIFS('Raw data'!$R:$R,AV1,'Raw data'!$D:$D,$A52)</f>
        <v>2</v>
      </c>
      <c r="AW52">
        <f>COUNTIFS('Raw data'!$R:$R,AW1,'Raw data'!$D:$D,$A52)</f>
        <v>2</v>
      </c>
      <c r="AX52">
        <f>COUNTIFS('Raw data'!$R:$R,AX1,'Raw data'!$D:$D,$A52)</f>
        <v>0</v>
      </c>
      <c r="AY52">
        <f>COUNTIFS('Raw data'!$R:$R,AY1,'Raw data'!$D:$D,$A52)</f>
        <v>1</v>
      </c>
      <c r="AZ52">
        <f>COUNTIFS('Raw data'!$R:$R,AZ1,'Raw data'!$D:$D,$A52)</f>
        <v>1</v>
      </c>
      <c r="BA52">
        <f>COUNTIFS('Raw data'!$R:$R,BA1,'Raw data'!$D:$D,$A52)</f>
        <v>0</v>
      </c>
      <c r="BC52">
        <f t="shared" ref="BC52:BC72" si="3">SUM(B52:BA52)</f>
        <v>396</v>
      </c>
    </row>
    <row r="53" spans="1:55" x14ac:dyDescent="0.2">
      <c r="A53" s="225" t="s">
        <v>2153</v>
      </c>
      <c r="B53">
        <f>COUNTIFS('Raw data'!$R:$R,B1,'Raw data'!$D:$D,$A53)</f>
        <v>2</v>
      </c>
      <c r="C53">
        <f>COUNTIFS('Raw data'!$R:$R,C1,'Raw data'!$D:$D,$A53)</f>
        <v>0</v>
      </c>
      <c r="D53">
        <f>COUNTIFS('Raw data'!$R:$R,D1,'Raw data'!$D:$D,$A53)</f>
        <v>0</v>
      </c>
      <c r="E53">
        <f>COUNTIFS('Raw data'!$R:$R,E1,'Raw data'!$D:$D,$A53)</f>
        <v>1</v>
      </c>
      <c r="F53">
        <f>COUNTIFS('Raw data'!$R:$R,F1,'Raw data'!$D:$D,$A53)</f>
        <v>0</v>
      </c>
      <c r="G53">
        <f>COUNTIFS('Raw data'!$R:$R,G1,'Raw data'!$D:$D,$A53)</f>
        <v>0</v>
      </c>
      <c r="H53">
        <f>COUNTIFS('Raw data'!$R:$R,H1,'Raw data'!$D:$D,$A53)</f>
        <v>0</v>
      </c>
      <c r="I53">
        <f>COUNTIFS('Raw data'!$R:$R,I1,'Raw data'!$D:$D,$A53)</f>
        <v>0</v>
      </c>
      <c r="J53">
        <f>COUNTIFS('Raw data'!$R:$R,J1,'Raw data'!$D:$D,$A53)</f>
        <v>0</v>
      </c>
      <c r="K53">
        <f>COUNTIFS('Raw data'!$R:$R,K1,'Raw data'!$D:$D,$A53)</f>
        <v>1</v>
      </c>
      <c r="L53">
        <f>COUNTIFS('Raw data'!$R:$R,L1,'Raw data'!$D:$D,$A53)</f>
        <v>0</v>
      </c>
      <c r="M53">
        <f>COUNTIFS('Raw data'!$R:$R,M1,'Raw data'!$D:$D,$A53)</f>
        <v>1</v>
      </c>
      <c r="N53">
        <f>COUNTIFS('Raw data'!$R:$R,N1,'Raw data'!$D:$D,$A53)</f>
        <v>20</v>
      </c>
      <c r="O53">
        <f>COUNTIFS('Raw data'!$R:$R,O1,'Raw data'!$D:$D,$A53)</f>
        <v>11</v>
      </c>
      <c r="P53">
        <f>COUNTIFS('Raw data'!$R:$R,P1,'Raw data'!$D:$D,$A53)</f>
        <v>9</v>
      </c>
      <c r="Q53">
        <f>COUNTIFS('Raw data'!$R:$R,Q1,'Raw data'!$D:$D,$A53)</f>
        <v>0</v>
      </c>
      <c r="R53">
        <f>COUNTIFS('Raw data'!$R:$R,R1,'Raw data'!$D:$D,$A53)</f>
        <v>0</v>
      </c>
      <c r="S53">
        <f>COUNTIFS('Raw data'!$R:$R,S1,'Raw data'!$D:$D,$A53)</f>
        <v>2</v>
      </c>
      <c r="T53">
        <f>COUNTIFS('Raw data'!$R:$R,T1,'Raw data'!$D:$D,$A53)</f>
        <v>0</v>
      </c>
      <c r="U53">
        <f>COUNTIFS('Raw data'!$R:$R,U1,'Raw data'!$D:$D,$A53)</f>
        <v>0</v>
      </c>
      <c r="V53">
        <f>COUNTIFS('Raw data'!$R:$R,V1,'Raw data'!$D:$D,$A53)</f>
        <v>0</v>
      </c>
      <c r="W53">
        <f>COUNTIFS('Raw data'!$R:$R,W1,'Raw data'!$D:$D,$A53)</f>
        <v>0</v>
      </c>
      <c r="X53">
        <f>COUNTIFS('Raw data'!$R:$R,X1,'Raw data'!$D:$D,$A53)</f>
        <v>2</v>
      </c>
      <c r="Y53">
        <f>COUNTIFS('Raw data'!$R:$R,Y1,'Raw data'!$D:$D,$A53)</f>
        <v>3</v>
      </c>
      <c r="Z53">
        <f>COUNTIFS('Raw data'!$R:$R,Z1,'Raw data'!$D:$D,$A53)</f>
        <v>6</v>
      </c>
      <c r="AA53">
        <f>COUNTIFS('Raw data'!$R:$R,AA1,'Raw data'!$D:$D,$A53)</f>
        <v>5</v>
      </c>
      <c r="AB53">
        <f>COUNTIFS('Raw data'!$R:$R,AB1,'Raw data'!$D:$D,$A53)</f>
        <v>0</v>
      </c>
      <c r="AC53">
        <f>COUNTIFS('Raw data'!$R:$R,AC1,'Raw data'!$D:$D,$A53)</f>
        <v>0</v>
      </c>
      <c r="AD53">
        <f>COUNTIFS('Raw data'!$R:$R,AD1,'Raw data'!$D:$D,$A53)</f>
        <v>0</v>
      </c>
      <c r="AE53">
        <f>COUNTIFS('Raw data'!$R:$R,AE1,'Raw data'!$D:$D,$A53)</f>
        <v>4</v>
      </c>
      <c r="AF53">
        <f>COUNTIFS('Raw data'!$R:$R,AF1,'Raw data'!$D:$D,$A53)</f>
        <v>0</v>
      </c>
      <c r="AG53">
        <f>COUNTIFS('Raw data'!$R:$R,AG1,'Raw data'!$D:$D,$A53)</f>
        <v>0</v>
      </c>
      <c r="AH53">
        <f>COUNTIFS('Raw data'!$R:$R,AH1,'Raw data'!$D:$D,$A53)</f>
        <v>0</v>
      </c>
      <c r="AI53">
        <f>COUNTIFS('Raw data'!$R:$R,AI1,'Raw data'!$D:$D,$A53)</f>
        <v>0</v>
      </c>
      <c r="AJ53">
        <f>COUNTIFS('Raw data'!$R:$R,AJ1,'Raw data'!$D:$D,$A53)</f>
        <v>0</v>
      </c>
      <c r="AK53">
        <f>COUNTIFS('Raw data'!$R:$R,AK1,'Raw data'!$D:$D,$A53)</f>
        <v>0</v>
      </c>
      <c r="AL53">
        <f>COUNTIFS('Raw data'!$R:$R,AL1,'Raw data'!$D:$D,$A53)</f>
        <v>0</v>
      </c>
      <c r="AM53">
        <f>COUNTIFS('Raw data'!$R:$R,AM1,'Raw data'!$D:$D,$A53)</f>
        <v>0</v>
      </c>
      <c r="AN53">
        <f>COUNTIFS('Raw data'!$R:$R,AN1,'Raw data'!$D:$D,$A53)</f>
        <v>0</v>
      </c>
      <c r="AO53">
        <f>COUNTIFS('Raw data'!$R:$R,AO1,'Raw data'!$D:$D,$A53)</f>
        <v>0</v>
      </c>
      <c r="AP53">
        <f>COUNTIFS('Raw data'!$R:$R,AP1,'Raw data'!$D:$D,$A53)</f>
        <v>0</v>
      </c>
      <c r="AQ53">
        <f>COUNTIFS('Raw data'!$R:$R,AQ1,'Raw data'!$D:$D,$A53)</f>
        <v>10</v>
      </c>
      <c r="AR53">
        <f>COUNTIFS('Raw data'!$R:$R,AR1,'Raw data'!$D:$D,$A53)</f>
        <v>15</v>
      </c>
      <c r="AS53">
        <f>COUNTIFS('Raw data'!$R:$R,AS1,'Raw data'!$D:$D,$A53)</f>
        <v>7</v>
      </c>
      <c r="AT53">
        <f>COUNTIFS('Raw data'!$R:$R,AT1,'Raw data'!$D:$D,$A53)</f>
        <v>1</v>
      </c>
      <c r="AU53">
        <f>COUNTIFS('Raw data'!$R:$R,AU1,'Raw data'!$D:$D,$A53)</f>
        <v>0</v>
      </c>
      <c r="AV53">
        <f>COUNTIFS('Raw data'!$R:$R,AV1,'Raw data'!$D:$D,$A53)</f>
        <v>0</v>
      </c>
      <c r="AW53">
        <f>COUNTIFS('Raw data'!$R:$R,AW1,'Raw data'!$D:$D,$A53)</f>
        <v>0</v>
      </c>
      <c r="AX53">
        <f>COUNTIFS('Raw data'!$R:$R,AX1,'Raw data'!$D:$D,$A53)</f>
        <v>0</v>
      </c>
      <c r="AY53">
        <f>COUNTIFS('Raw data'!$R:$R,AY1,'Raw data'!$D:$D,$A53)</f>
        <v>0</v>
      </c>
      <c r="AZ53">
        <f>COUNTIFS('Raw data'!$R:$R,AZ1,'Raw data'!$D:$D,$A53)</f>
        <v>0</v>
      </c>
      <c r="BA53">
        <f>COUNTIFS('Raw data'!$R:$R,BA1,'Raw data'!$D:$D,$A53)</f>
        <v>0</v>
      </c>
      <c r="BC53">
        <f t="shared" si="3"/>
        <v>100</v>
      </c>
    </row>
    <row r="54" spans="1:55" x14ac:dyDescent="0.2">
      <c r="A54" s="225" t="s">
        <v>2333</v>
      </c>
      <c r="B54">
        <f>COUNTIFS('Raw data'!$R:$R,B1,'Raw data'!$D:$D,$A54)</f>
        <v>7</v>
      </c>
      <c r="C54">
        <f>COUNTIFS('Raw data'!$R:$R,C1,'Raw data'!$D:$D,$A54)</f>
        <v>0</v>
      </c>
      <c r="D54">
        <f>COUNTIFS('Raw data'!$R:$R,D1,'Raw data'!$D:$D,$A54)</f>
        <v>0</v>
      </c>
      <c r="E54">
        <f>COUNTIFS('Raw data'!$R:$R,E1,'Raw data'!$D:$D,$A54)</f>
        <v>10</v>
      </c>
      <c r="F54">
        <f>COUNTIFS('Raw data'!$R:$R,F1,'Raw data'!$D:$D,$A54)</f>
        <v>0</v>
      </c>
      <c r="G54">
        <f>COUNTIFS('Raw data'!$R:$R,G1,'Raw data'!$D:$D,$A54)</f>
        <v>0</v>
      </c>
      <c r="H54">
        <f>COUNTIFS('Raw data'!$R:$R,H1,'Raw data'!$D:$D,$A54)</f>
        <v>21</v>
      </c>
      <c r="I54">
        <f>COUNTIFS('Raw data'!$R:$R,I1,'Raw data'!$D:$D,$A54)</f>
        <v>0</v>
      </c>
      <c r="J54">
        <f>COUNTIFS('Raw data'!$R:$R,J1,'Raw data'!$D:$D,$A54)</f>
        <v>0</v>
      </c>
      <c r="K54">
        <f>COUNTIFS('Raw data'!$R:$R,K1,'Raw data'!$D:$D,$A54)</f>
        <v>38</v>
      </c>
      <c r="L54">
        <f>COUNTIFS('Raw data'!$R:$R,L1,'Raw data'!$D:$D,$A54)</f>
        <v>0</v>
      </c>
      <c r="M54">
        <f>COUNTIFS('Raw data'!$R:$R,M1,'Raw data'!$D:$D,$A54)</f>
        <v>48</v>
      </c>
      <c r="N54">
        <f>COUNTIFS('Raw data'!$R:$R,N1,'Raw data'!$D:$D,$A54)</f>
        <v>108</v>
      </c>
      <c r="O54">
        <f>COUNTIFS('Raw data'!$R:$R,O1,'Raw data'!$D:$D,$A54)</f>
        <v>4</v>
      </c>
      <c r="P54">
        <f>COUNTIFS('Raw data'!$R:$R,P1,'Raw data'!$D:$D,$A54)</f>
        <v>1</v>
      </c>
      <c r="Q54">
        <f>COUNTIFS('Raw data'!$R:$R,Q1,'Raw data'!$D:$D,$A54)</f>
        <v>0</v>
      </c>
      <c r="R54">
        <f>COUNTIFS('Raw data'!$R:$R,R1,'Raw data'!$D:$D,$A54)</f>
        <v>0</v>
      </c>
      <c r="S54">
        <f>COUNTIFS('Raw data'!$R:$R,S1,'Raw data'!$D:$D,$A54)</f>
        <v>0</v>
      </c>
      <c r="T54">
        <f>COUNTIFS('Raw data'!$R:$R,T1,'Raw data'!$D:$D,$A54)</f>
        <v>3</v>
      </c>
      <c r="U54">
        <f>COUNTIFS('Raw data'!$R:$R,U1,'Raw data'!$D:$D,$A54)</f>
        <v>0</v>
      </c>
      <c r="V54">
        <f>COUNTIFS('Raw data'!$R:$R,V1,'Raw data'!$D:$D,$A54)</f>
        <v>2</v>
      </c>
      <c r="W54">
        <f>COUNTIFS('Raw data'!$R:$R,W1,'Raw data'!$D:$D,$A54)</f>
        <v>6</v>
      </c>
      <c r="X54">
        <f>COUNTIFS('Raw data'!$R:$R,X1,'Raw data'!$D:$D,$A54)</f>
        <v>4</v>
      </c>
      <c r="Y54">
        <f>COUNTIFS('Raw data'!$R:$R,Y1,'Raw data'!$D:$D,$A54)</f>
        <v>4</v>
      </c>
      <c r="Z54">
        <f>COUNTIFS('Raw data'!$R:$R,Z1,'Raw data'!$D:$D,$A54)</f>
        <v>0</v>
      </c>
      <c r="AA54">
        <f>COUNTIFS('Raw data'!$R:$R,AA1,'Raw data'!$D:$D,$A54)</f>
        <v>0</v>
      </c>
      <c r="AB54">
        <f>COUNTIFS('Raw data'!$R:$R,AB1,'Raw data'!$D:$D,$A54)</f>
        <v>0</v>
      </c>
      <c r="AC54">
        <f>COUNTIFS('Raw data'!$R:$R,AC1,'Raw data'!$D:$D,$A54)</f>
        <v>2</v>
      </c>
      <c r="AD54">
        <f>COUNTIFS('Raw data'!$R:$R,AD1,'Raw data'!$D:$D,$A54)</f>
        <v>6</v>
      </c>
      <c r="AE54">
        <f>COUNTIFS('Raw data'!$R:$R,AE1,'Raw data'!$D:$D,$A54)</f>
        <v>0</v>
      </c>
      <c r="AF54">
        <f>COUNTIFS('Raw data'!$R:$R,AF1,'Raw data'!$D:$D,$A54)</f>
        <v>0</v>
      </c>
      <c r="AG54">
        <f>COUNTIFS('Raw data'!$R:$R,AG1,'Raw data'!$D:$D,$A54)</f>
        <v>0</v>
      </c>
      <c r="AH54">
        <f>COUNTIFS('Raw data'!$R:$R,AH1,'Raw data'!$D:$D,$A54)</f>
        <v>2</v>
      </c>
      <c r="AI54">
        <f>COUNTIFS('Raw data'!$R:$R,AI1,'Raw data'!$D:$D,$A54)</f>
        <v>0</v>
      </c>
      <c r="AJ54">
        <f>COUNTIFS('Raw data'!$R:$R,AJ1,'Raw data'!$D:$D,$A54)</f>
        <v>12</v>
      </c>
      <c r="AK54">
        <f>COUNTIFS('Raw data'!$R:$R,AK1,'Raw data'!$D:$D,$A54)</f>
        <v>1</v>
      </c>
      <c r="AL54">
        <f>COUNTIFS('Raw data'!$R:$R,AL1,'Raw data'!$D:$D,$A54)</f>
        <v>12</v>
      </c>
      <c r="AM54">
        <f>COUNTIFS('Raw data'!$R:$R,AM1,'Raw data'!$D:$D,$A54)</f>
        <v>0</v>
      </c>
      <c r="AN54">
        <f>COUNTIFS('Raw data'!$R:$R,AN1,'Raw data'!$D:$D,$A54)</f>
        <v>0</v>
      </c>
      <c r="AO54">
        <f>COUNTIFS('Raw data'!$R:$R,AO1,'Raw data'!$D:$D,$A54)</f>
        <v>19</v>
      </c>
      <c r="AP54">
        <f>COUNTIFS('Raw data'!$R:$R,AP1,'Raw data'!$D:$D,$A54)</f>
        <v>19</v>
      </c>
      <c r="AQ54">
        <f>COUNTIFS('Raw data'!$R:$R,AQ1,'Raw data'!$D:$D,$A54)</f>
        <v>12</v>
      </c>
      <c r="AR54">
        <f>COUNTIFS('Raw data'!$R:$R,AR1,'Raw data'!$D:$D,$A54)</f>
        <v>4</v>
      </c>
      <c r="AS54">
        <f>COUNTIFS('Raw data'!$R:$R,AS1,'Raw data'!$D:$D,$A54)</f>
        <v>0</v>
      </c>
      <c r="AT54">
        <f>COUNTIFS('Raw data'!$R:$R,AT1,'Raw data'!$D:$D,$A54)</f>
        <v>0</v>
      </c>
      <c r="AU54">
        <f>COUNTIFS('Raw data'!$R:$R,AU1,'Raw data'!$D:$D,$A54)</f>
        <v>0</v>
      </c>
      <c r="AV54">
        <f>COUNTIFS('Raw data'!$R:$R,AV1,'Raw data'!$D:$D,$A54)</f>
        <v>0</v>
      </c>
      <c r="AW54">
        <f>COUNTIFS('Raw data'!$R:$R,AW1,'Raw data'!$D:$D,$A54)</f>
        <v>4</v>
      </c>
      <c r="AX54">
        <f>COUNTIFS('Raw data'!$R:$R,AX1,'Raw data'!$D:$D,$A54)</f>
        <v>33</v>
      </c>
      <c r="AY54">
        <f>COUNTIFS('Raw data'!$R:$R,AY1,'Raw data'!$D:$D,$A54)</f>
        <v>0</v>
      </c>
      <c r="AZ54">
        <f>COUNTIFS('Raw data'!$R:$R,AZ1,'Raw data'!$D:$D,$A54)</f>
        <v>0</v>
      </c>
      <c r="BA54">
        <f>COUNTIFS('Raw data'!$R:$R,BA1,'Raw data'!$D:$D,$A54)</f>
        <v>0</v>
      </c>
      <c r="BC54">
        <f t="shared" si="3"/>
        <v>382</v>
      </c>
    </row>
    <row r="55" spans="1:55" x14ac:dyDescent="0.2">
      <c r="A55" s="225" t="s">
        <v>2345</v>
      </c>
      <c r="B55">
        <f>COUNTIFS('Raw data'!$R:$R,B1,'Raw data'!$D:$D,$A55)</f>
        <v>33</v>
      </c>
      <c r="C55">
        <f>COUNTIFS('Raw data'!$R:$R,C1,'Raw data'!$D:$D,$A55)</f>
        <v>0</v>
      </c>
      <c r="D55">
        <f>COUNTIFS('Raw data'!$R:$R,D1,'Raw data'!$D:$D,$A55)</f>
        <v>0</v>
      </c>
      <c r="E55">
        <f>COUNTIFS('Raw data'!$R:$R,E1,'Raw data'!$D:$D,$A55)</f>
        <v>0</v>
      </c>
      <c r="F55">
        <f>COUNTIFS('Raw data'!$R:$R,F1,'Raw data'!$D:$D,$A55)</f>
        <v>0</v>
      </c>
      <c r="G55">
        <f>COUNTIFS('Raw data'!$R:$R,G1,'Raw data'!$D:$D,$A55)</f>
        <v>0</v>
      </c>
      <c r="H55">
        <f>COUNTIFS('Raw data'!$R:$R,H1,'Raw data'!$D:$D,$A55)</f>
        <v>0</v>
      </c>
      <c r="I55">
        <f>COUNTIFS('Raw data'!$R:$R,I1,'Raw data'!$D:$D,$A55)</f>
        <v>0</v>
      </c>
      <c r="J55">
        <f>COUNTIFS('Raw data'!$R:$R,J1,'Raw data'!$D:$D,$A55)</f>
        <v>0</v>
      </c>
      <c r="K55">
        <f>COUNTIFS('Raw data'!$R:$R,K1,'Raw data'!$D:$D,$A55)</f>
        <v>2</v>
      </c>
      <c r="L55">
        <f>COUNTIFS('Raw data'!$R:$R,L1,'Raw data'!$D:$D,$A55)</f>
        <v>0</v>
      </c>
      <c r="M55">
        <f>COUNTIFS('Raw data'!$R:$R,M1,'Raw data'!$D:$D,$A55)</f>
        <v>3</v>
      </c>
      <c r="N55">
        <f>COUNTIFS('Raw data'!$R:$R,N1,'Raw data'!$D:$D,$A55)</f>
        <v>30</v>
      </c>
      <c r="O55">
        <f>COUNTIFS('Raw data'!$R:$R,O1,'Raw data'!$D:$D,$A55)</f>
        <v>5</v>
      </c>
      <c r="P55">
        <f>COUNTIFS('Raw data'!$R:$R,P1,'Raw data'!$D:$D,$A55)</f>
        <v>9</v>
      </c>
      <c r="Q55">
        <f>COUNTIFS('Raw data'!$R:$R,Q1,'Raw data'!$D:$D,$A55)</f>
        <v>0</v>
      </c>
      <c r="R55">
        <f>COUNTIFS('Raw data'!$R:$R,R1,'Raw data'!$D:$D,$A55)</f>
        <v>3</v>
      </c>
      <c r="S55">
        <f>COUNTIFS('Raw data'!$R:$R,S1,'Raw data'!$D:$D,$A55)</f>
        <v>2</v>
      </c>
      <c r="T55">
        <f>COUNTIFS('Raw data'!$R:$R,T1,'Raw data'!$D:$D,$A55)</f>
        <v>1</v>
      </c>
      <c r="U55">
        <f>COUNTIFS('Raw data'!$R:$R,U1,'Raw data'!$D:$D,$A55)</f>
        <v>0</v>
      </c>
      <c r="V55">
        <f>COUNTIFS('Raw data'!$R:$R,V1,'Raw data'!$D:$D,$A55)</f>
        <v>2</v>
      </c>
      <c r="W55">
        <f>COUNTIFS('Raw data'!$R:$R,W1,'Raw data'!$D:$D,$A55)</f>
        <v>3</v>
      </c>
      <c r="X55">
        <f>COUNTIFS('Raw data'!$R:$R,X1,'Raw data'!$D:$D,$A55)</f>
        <v>1</v>
      </c>
      <c r="Y55">
        <f>COUNTIFS('Raw data'!$R:$R,Y1,'Raw data'!$D:$D,$A55)</f>
        <v>1</v>
      </c>
      <c r="Z55">
        <f>COUNTIFS('Raw data'!$R:$R,Z1,'Raw data'!$D:$D,$A55)</f>
        <v>1</v>
      </c>
      <c r="AA55">
        <f>COUNTIFS('Raw data'!$R:$R,AA1,'Raw data'!$D:$D,$A55)</f>
        <v>1</v>
      </c>
      <c r="AB55">
        <f>COUNTIFS('Raw data'!$R:$R,AB1,'Raw data'!$D:$D,$A55)</f>
        <v>23</v>
      </c>
      <c r="AC55">
        <f>COUNTIFS('Raw data'!$R:$R,AC1,'Raw data'!$D:$D,$A55)</f>
        <v>0</v>
      </c>
      <c r="AD55">
        <f>COUNTIFS('Raw data'!$R:$R,AD1,'Raw data'!$D:$D,$A55)</f>
        <v>4</v>
      </c>
      <c r="AE55">
        <f>COUNTIFS('Raw data'!$R:$R,AE1,'Raw data'!$D:$D,$A55)</f>
        <v>11</v>
      </c>
      <c r="AF55">
        <f>COUNTIFS('Raw data'!$R:$R,AF1,'Raw data'!$D:$D,$A55)</f>
        <v>3</v>
      </c>
      <c r="AG55">
        <f>COUNTIFS('Raw data'!$R:$R,AG1,'Raw data'!$D:$D,$A55)</f>
        <v>3</v>
      </c>
      <c r="AH55">
        <f>COUNTIFS('Raw data'!$R:$R,AH1,'Raw data'!$D:$D,$A55)</f>
        <v>1</v>
      </c>
      <c r="AI55">
        <f>COUNTIFS('Raw data'!$R:$R,AI1,'Raw data'!$D:$D,$A55)</f>
        <v>1</v>
      </c>
      <c r="AJ55">
        <f>COUNTIFS('Raw data'!$R:$R,AJ1,'Raw data'!$D:$D,$A55)</f>
        <v>0</v>
      </c>
      <c r="AK55">
        <f>COUNTIFS('Raw data'!$R:$R,AK1,'Raw data'!$D:$D,$A55)</f>
        <v>0</v>
      </c>
      <c r="AL55">
        <f>COUNTIFS('Raw data'!$R:$R,AL1,'Raw data'!$D:$D,$A55)</f>
        <v>2</v>
      </c>
      <c r="AM55">
        <f>COUNTIFS('Raw data'!$R:$R,AM1,'Raw data'!$D:$D,$A55)</f>
        <v>0</v>
      </c>
      <c r="AN55">
        <f>COUNTIFS('Raw data'!$R:$R,AN1,'Raw data'!$D:$D,$A55)</f>
        <v>1</v>
      </c>
      <c r="AO55">
        <f>COUNTIFS('Raw data'!$R:$R,AO1,'Raw data'!$D:$D,$A55)</f>
        <v>0</v>
      </c>
      <c r="AP55">
        <f>COUNTIFS('Raw data'!$R:$R,AP1,'Raw data'!$D:$D,$A55)</f>
        <v>0</v>
      </c>
      <c r="AQ55">
        <f>COUNTIFS('Raw data'!$R:$R,AQ1,'Raw data'!$D:$D,$A55)</f>
        <v>7</v>
      </c>
      <c r="AR55">
        <f>COUNTIFS('Raw data'!$R:$R,AR1,'Raw data'!$D:$D,$A55)</f>
        <v>5</v>
      </c>
      <c r="AS55">
        <f>COUNTIFS('Raw data'!$R:$R,AS1,'Raw data'!$D:$D,$A55)</f>
        <v>3</v>
      </c>
      <c r="AT55">
        <f>COUNTIFS('Raw data'!$R:$R,AT1,'Raw data'!$D:$D,$A55)</f>
        <v>0</v>
      </c>
      <c r="AU55">
        <f>COUNTIFS('Raw data'!$R:$R,AU1,'Raw data'!$D:$D,$A55)</f>
        <v>1</v>
      </c>
      <c r="AV55">
        <f>COUNTIFS('Raw data'!$R:$R,AV1,'Raw data'!$D:$D,$A55)</f>
        <v>1</v>
      </c>
      <c r="AW55">
        <f>COUNTIFS('Raw data'!$R:$R,AW1,'Raw data'!$D:$D,$A55)</f>
        <v>0</v>
      </c>
      <c r="AX55">
        <f>COUNTIFS('Raw data'!$R:$R,AX1,'Raw data'!$D:$D,$A55)</f>
        <v>4</v>
      </c>
      <c r="AY55">
        <f>COUNTIFS('Raw data'!$R:$R,AY1,'Raw data'!$D:$D,$A55)</f>
        <v>3</v>
      </c>
      <c r="AZ55">
        <f>COUNTIFS('Raw data'!$R:$R,AZ1,'Raw data'!$D:$D,$A55)</f>
        <v>3</v>
      </c>
      <c r="BA55">
        <f>COUNTIFS('Raw data'!$R:$R,BA1,'Raw data'!$D:$D,$A55)</f>
        <v>3</v>
      </c>
      <c r="BC55">
        <f t="shared" si="3"/>
        <v>176</v>
      </c>
    </row>
    <row r="56" spans="1:55" x14ac:dyDescent="0.2">
      <c r="A56" s="225" t="s">
        <v>2338</v>
      </c>
      <c r="B56">
        <f>COUNTIFS('Raw data'!$R:$R,B1,'Raw data'!$D:$D,$A56)</f>
        <v>0</v>
      </c>
      <c r="C56">
        <f>COUNTIFS('Raw data'!$R:$R,C1,'Raw data'!$D:$D,$A56)</f>
        <v>0</v>
      </c>
      <c r="D56">
        <f>COUNTIFS('Raw data'!$R:$R,D1,'Raw data'!$D:$D,$A56)</f>
        <v>0</v>
      </c>
      <c r="E56">
        <f>COUNTIFS('Raw data'!$R:$R,E1,'Raw data'!$D:$D,$A56)</f>
        <v>0</v>
      </c>
      <c r="F56">
        <f>COUNTIFS('Raw data'!$R:$R,F1,'Raw data'!$D:$D,$A56)</f>
        <v>0</v>
      </c>
      <c r="G56">
        <f>COUNTIFS('Raw data'!$R:$R,G1,'Raw data'!$D:$D,$A56)</f>
        <v>0</v>
      </c>
      <c r="H56">
        <f>COUNTIFS('Raw data'!$R:$R,H1,'Raw data'!$D:$D,$A56)</f>
        <v>0</v>
      </c>
      <c r="I56">
        <f>COUNTIFS('Raw data'!$R:$R,I1,'Raw data'!$D:$D,$A56)</f>
        <v>0</v>
      </c>
      <c r="J56">
        <f>COUNTIFS('Raw data'!$R:$R,J1,'Raw data'!$D:$D,$A56)</f>
        <v>0</v>
      </c>
      <c r="K56">
        <f>COUNTIFS('Raw data'!$R:$R,K1,'Raw data'!$D:$D,$A56)</f>
        <v>0</v>
      </c>
      <c r="L56">
        <f>COUNTIFS('Raw data'!$R:$R,L1,'Raw data'!$D:$D,$A56)</f>
        <v>0</v>
      </c>
      <c r="M56">
        <f>COUNTIFS('Raw data'!$R:$R,M1,'Raw data'!$D:$D,$A56)</f>
        <v>0</v>
      </c>
      <c r="N56">
        <f>COUNTIFS('Raw data'!$R:$R,N1,'Raw data'!$D:$D,$A56)</f>
        <v>1</v>
      </c>
      <c r="O56">
        <f>COUNTIFS('Raw data'!$R:$R,O1,'Raw data'!$D:$D,$A56)</f>
        <v>0</v>
      </c>
      <c r="P56">
        <f>COUNTIFS('Raw data'!$R:$R,P1,'Raw data'!$D:$D,$A56)</f>
        <v>0</v>
      </c>
      <c r="Q56">
        <f>COUNTIFS('Raw data'!$R:$R,Q1,'Raw data'!$D:$D,$A56)</f>
        <v>2</v>
      </c>
      <c r="R56">
        <f>COUNTIFS('Raw data'!$R:$R,R1,'Raw data'!$D:$D,$A56)</f>
        <v>0</v>
      </c>
      <c r="S56">
        <f>COUNTIFS('Raw data'!$R:$R,S1,'Raw data'!$D:$D,$A56)</f>
        <v>0</v>
      </c>
      <c r="T56">
        <f>COUNTIFS('Raw data'!$R:$R,T1,'Raw data'!$D:$D,$A56)</f>
        <v>0</v>
      </c>
      <c r="U56">
        <f>COUNTIFS('Raw data'!$R:$R,U1,'Raw data'!$D:$D,$A56)</f>
        <v>0</v>
      </c>
      <c r="V56">
        <f>COUNTIFS('Raw data'!$R:$R,V1,'Raw data'!$D:$D,$A56)</f>
        <v>0</v>
      </c>
      <c r="W56">
        <f>COUNTIFS('Raw data'!$R:$R,W1,'Raw data'!$D:$D,$A56)</f>
        <v>0</v>
      </c>
      <c r="X56">
        <f>COUNTIFS('Raw data'!$R:$R,X1,'Raw data'!$D:$D,$A56)</f>
        <v>0</v>
      </c>
      <c r="Y56">
        <f>COUNTIFS('Raw data'!$R:$R,Y1,'Raw data'!$D:$D,$A56)</f>
        <v>0</v>
      </c>
      <c r="Z56">
        <f>COUNTIFS('Raw data'!$R:$R,Z1,'Raw data'!$D:$D,$A56)</f>
        <v>0</v>
      </c>
      <c r="AA56">
        <f>COUNTIFS('Raw data'!$R:$R,AA1,'Raw data'!$D:$D,$A56)</f>
        <v>0</v>
      </c>
      <c r="AB56">
        <f>COUNTIFS('Raw data'!$R:$R,AB1,'Raw data'!$D:$D,$A56)</f>
        <v>0</v>
      </c>
      <c r="AC56">
        <f>COUNTIFS('Raw data'!$R:$R,AC1,'Raw data'!$D:$D,$A56)</f>
        <v>0</v>
      </c>
      <c r="AD56">
        <f>COUNTIFS('Raw data'!$R:$R,AD1,'Raw data'!$D:$D,$A56)</f>
        <v>0</v>
      </c>
      <c r="AE56">
        <f>COUNTIFS('Raw data'!$R:$R,AE1,'Raw data'!$D:$D,$A56)</f>
        <v>1</v>
      </c>
      <c r="AF56">
        <f>COUNTIFS('Raw data'!$R:$R,AF1,'Raw data'!$D:$D,$A56)</f>
        <v>0</v>
      </c>
      <c r="AG56">
        <f>COUNTIFS('Raw data'!$R:$R,AG1,'Raw data'!$D:$D,$A56)</f>
        <v>0</v>
      </c>
      <c r="AH56">
        <f>COUNTIFS('Raw data'!$R:$R,AH1,'Raw data'!$D:$D,$A56)</f>
        <v>0</v>
      </c>
      <c r="AI56">
        <f>COUNTIFS('Raw data'!$R:$R,AI1,'Raw data'!$D:$D,$A56)</f>
        <v>0</v>
      </c>
      <c r="AJ56">
        <f>COUNTIFS('Raw data'!$R:$R,AJ1,'Raw data'!$D:$D,$A56)</f>
        <v>0</v>
      </c>
      <c r="AK56">
        <f>COUNTIFS('Raw data'!$R:$R,AK1,'Raw data'!$D:$D,$A56)</f>
        <v>0</v>
      </c>
      <c r="AL56">
        <f>COUNTIFS('Raw data'!$R:$R,AL1,'Raw data'!$D:$D,$A56)</f>
        <v>0</v>
      </c>
      <c r="AM56">
        <f>COUNTIFS('Raw data'!$R:$R,AM1,'Raw data'!$D:$D,$A56)</f>
        <v>0</v>
      </c>
      <c r="AN56">
        <f>COUNTIFS('Raw data'!$R:$R,AN1,'Raw data'!$D:$D,$A56)</f>
        <v>0</v>
      </c>
      <c r="AO56">
        <f>COUNTIFS('Raw data'!$R:$R,AO1,'Raw data'!$D:$D,$A56)</f>
        <v>0</v>
      </c>
      <c r="AP56">
        <f>COUNTIFS('Raw data'!$R:$R,AP1,'Raw data'!$D:$D,$A56)</f>
        <v>0</v>
      </c>
      <c r="AQ56">
        <f>COUNTIFS('Raw data'!$R:$R,AQ1,'Raw data'!$D:$D,$A56)</f>
        <v>0</v>
      </c>
      <c r="AR56">
        <f>COUNTIFS('Raw data'!$R:$R,AR1,'Raw data'!$D:$D,$A56)</f>
        <v>0</v>
      </c>
      <c r="AS56">
        <f>COUNTIFS('Raw data'!$R:$R,AS1,'Raw data'!$D:$D,$A56)</f>
        <v>0</v>
      </c>
      <c r="AT56">
        <f>COUNTIFS('Raw data'!$R:$R,AT1,'Raw data'!$D:$D,$A56)</f>
        <v>0</v>
      </c>
      <c r="AU56">
        <f>COUNTIFS('Raw data'!$R:$R,AU1,'Raw data'!$D:$D,$A56)</f>
        <v>0</v>
      </c>
      <c r="AV56">
        <f>COUNTIFS('Raw data'!$R:$R,AV1,'Raw data'!$D:$D,$A56)</f>
        <v>0</v>
      </c>
      <c r="AW56">
        <f>COUNTIFS('Raw data'!$R:$R,AW1,'Raw data'!$D:$D,$A56)</f>
        <v>0</v>
      </c>
      <c r="AX56">
        <f>COUNTIFS('Raw data'!$R:$R,AX1,'Raw data'!$D:$D,$A56)</f>
        <v>0</v>
      </c>
      <c r="AY56">
        <f>COUNTIFS('Raw data'!$R:$R,AY1,'Raw data'!$D:$D,$A56)</f>
        <v>0</v>
      </c>
      <c r="AZ56">
        <f>COUNTIFS('Raw data'!$R:$R,AZ1,'Raw data'!$D:$D,$A56)</f>
        <v>0</v>
      </c>
      <c r="BA56">
        <f>COUNTIFS('Raw data'!$R:$R,BA1,'Raw data'!$D:$D,$A56)</f>
        <v>0</v>
      </c>
      <c r="BC56">
        <f t="shared" si="3"/>
        <v>4</v>
      </c>
    </row>
    <row r="57" spans="1:55" x14ac:dyDescent="0.2">
      <c r="A57" s="225" t="s">
        <v>2342</v>
      </c>
      <c r="B57">
        <f>COUNTIFS('Raw data'!$R:$R,B1,'Raw data'!$D:$D,$A57)</f>
        <v>0</v>
      </c>
      <c r="C57">
        <f>COUNTIFS('Raw data'!$R:$R,C1,'Raw data'!$D:$D,$A57)</f>
        <v>10</v>
      </c>
      <c r="D57">
        <f>COUNTIFS('Raw data'!$R:$R,D1,'Raw data'!$D:$D,$A57)</f>
        <v>0</v>
      </c>
      <c r="E57">
        <f>COUNTIFS('Raw data'!$R:$R,E1,'Raw data'!$D:$D,$A57)</f>
        <v>0</v>
      </c>
      <c r="F57">
        <f>COUNTIFS('Raw data'!$R:$R,F1,'Raw data'!$D:$D,$A57)</f>
        <v>0</v>
      </c>
      <c r="G57">
        <f>COUNTIFS('Raw data'!$R:$R,G1,'Raw data'!$D:$D,$A57)</f>
        <v>0</v>
      </c>
      <c r="H57">
        <f>COUNTIFS('Raw data'!$R:$R,H1,'Raw data'!$D:$D,$A57)</f>
        <v>0</v>
      </c>
      <c r="I57">
        <f>COUNTIFS('Raw data'!$R:$R,I1,'Raw data'!$D:$D,$A57)</f>
        <v>0</v>
      </c>
      <c r="J57">
        <f>COUNTIFS('Raw data'!$R:$R,J1,'Raw data'!$D:$D,$A57)</f>
        <v>0</v>
      </c>
      <c r="K57">
        <f>COUNTIFS('Raw data'!$R:$R,K1,'Raw data'!$D:$D,$A57)</f>
        <v>10</v>
      </c>
      <c r="L57">
        <f>COUNTIFS('Raw data'!$R:$R,L1,'Raw data'!$D:$D,$A57)</f>
        <v>0</v>
      </c>
      <c r="M57">
        <f>COUNTIFS('Raw data'!$R:$R,M1,'Raw data'!$D:$D,$A57)</f>
        <v>15</v>
      </c>
      <c r="N57">
        <f>COUNTIFS('Raw data'!$R:$R,N1,'Raw data'!$D:$D,$A57)</f>
        <v>0</v>
      </c>
      <c r="O57">
        <f>COUNTIFS('Raw data'!$R:$R,O1,'Raw data'!$D:$D,$A57)</f>
        <v>1</v>
      </c>
      <c r="P57">
        <f>COUNTIFS('Raw data'!$R:$R,P1,'Raw data'!$D:$D,$A57)</f>
        <v>0</v>
      </c>
      <c r="Q57">
        <f>COUNTIFS('Raw data'!$R:$R,Q1,'Raw data'!$D:$D,$A57)</f>
        <v>0</v>
      </c>
      <c r="R57">
        <f>COUNTIFS('Raw data'!$R:$R,R1,'Raw data'!$D:$D,$A57)</f>
        <v>0</v>
      </c>
      <c r="S57">
        <f>COUNTIFS('Raw data'!$R:$R,S1,'Raw data'!$D:$D,$A57)</f>
        <v>8</v>
      </c>
      <c r="T57">
        <f>COUNTIFS('Raw data'!$R:$R,T1,'Raw data'!$D:$D,$A57)</f>
        <v>0</v>
      </c>
      <c r="U57">
        <f>COUNTIFS('Raw data'!$R:$R,U1,'Raw data'!$D:$D,$A57)</f>
        <v>0</v>
      </c>
      <c r="V57">
        <f>COUNTIFS('Raw data'!$R:$R,V1,'Raw data'!$D:$D,$A57)</f>
        <v>0</v>
      </c>
      <c r="W57">
        <f>COUNTIFS('Raw data'!$R:$R,W1,'Raw data'!$D:$D,$A57)</f>
        <v>0</v>
      </c>
      <c r="X57">
        <f>COUNTIFS('Raw data'!$R:$R,X1,'Raw data'!$D:$D,$A57)</f>
        <v>0</v>
      </c>
      <c r="Y57">
        <f>COUNTIFS('Raw data'!$R:$R,Y1,'Raw data'!$D:$D,$A57)</f>
        <v>2</v>
      </c>
      <c r="Z57">
        <f>COUNTIFS('Raw data'!$R:$R,Z1,'Raw data'!$D:$D,$A57)</f>
        <v>3</v>
      </c>
      <c r="AA57">
        <f>COUNTIFS('Raw data'!$R:$R,AA1,'Raw data'!$D:$D,$A57)</f>
        <v>13</v>
      </c>
      <c r="AB57">
        <f>COUNTIFS('Raw data'!$R:$R,AB1,'Raw data'!$D:$D,$A57)</f>
        <v>0</v>
      </c>
      <c r="AC57">
        <f>COUNTIFS('Raw data'!$R:$R,AC1,'Raw data'!$D:$D,$A57)</f>
        <v>0</v>
      </c>
      <c r="AD57">
        <f>COUNTIFS('Raw data'!$R:$R,AD1,'Raw data'!$D:$D,$A57)</f>
        <v>0</v>
      </c>
      <c r="AE57">
        <f>COUNTIFS('Raw data'!$R:$R,AE1,'Raw data'!$D:$D,$A57)</f>
        <v>17</v>
      </c>
      <c r="AF57">
        <f>COUNTIFS('Raw data'!$R:$R,AF1,'Raw data'!$D:$D,$A57)</f>
        <v>0</v>
      </c>
      <c r="AG57">
        <f>COUNTIFS('Raw data'!$R:$R,AG1,'Raw data'!$D:$D,$A57)</f>
        <v>0</v>
      </c>
      <c r="AH57">
        <f>COUNTIFS('Raw data'!$R:$R,AH1,'Raw data'!$D:$D,$A57)</f>
        <v>0</v>
      </c>
      <c r="AI57">
        <f>COUNTIFS('Raw data'!$R:$R,AI1,'Raw data'!$D:$D,$A57)</f>
        <v>0</v>
      </c>
      <c r="AJ57">
        <f>COUNTIFS('Raw data'!$R:$R,AJ1,'Raw data'!$D:$D,$A57)</f>
        <v>0</v>
      </c>
      <c r="AK57">
        <f>COUNTIFS('Raw data'!$R:$R,AK1,'Raw data'!$D:$D,$A57)</f>
        <v>0</v>
      </c>
      <c r="AL57">
        <f>COUNTIFS('Raw data'!$R:$R,AL1,'Raw data'!$D:$D,$A57)</f>
        <v>0</v>
      </c>
      <c r="AM57">
        <f>COUNTIFS('Raw data'!$R:$R,AM1,'Raw data'!$D:$D,$A57)</f>
        <v>11</v>
      </c>
      <c r="AN57">
        <f>COUNTIFS('Raw data'!$R:$R,AN1,'Raw data'!$D:$D,$A57)</f>
        <v>0</v>
      </c>
      <c r="AO57">
        <f>COUNTIFS('Raw data'!$R:$R,AO1,'Raw data'!$D:$D,$A57)</f>
        <v>0</v>
      </c>
      <c r="AP57">
        <f>COUNTIFS('Raw data'!$R:$R,AP1,'Raw data'!$D:$D,$A57)</f>
        <v>0</v>
      </c>
      <c r="AQ57">
        <f>COUNTIFS('Raw data'!$R:$R,AQ1,'Raw data'!$D:$D,$A57)</f>
        <v>0</v>
      </c>
      <c r="AR57">
        <f>COUNTIFS('Raw data'!$R:$R,AR1,'Raw data'!$D:$D,$A57)</f>
        <v>0</v>
      </c>
      <c r="AS57">
        <f>COUNTIFS('Raw data'!$R:$R,AS1,'Raw data'!$D:$D,$A57)</f>
        <v>2</v>
      </c>
      <c r="AT57">
        <f>COUNTIFS('Raw data'!$R:$R,AT1,'Raw data'!$D:$D,$A57)</f>
        <v>0</v>
      </c>
      <c r="AU57">
        <f>COUNTIFS('Raw data'!$R:$R,AU1,'Raw data'!$D:$D,$A57)</f>
        <v>0</v>
      </c>
      <c r="AV57">
        <f>COUNTIFS('Raw data'!$R:$R,AV1,'Raw data'!$D:$D,$A57)</f>
        <v>0</v>
      </c>
      <c r="AW57">
        <f>COUNTIFS('Raw data'!$R:$R,AW1,'Raw data'!$D:$D,$A57)</f>
        <v>0</v>
      </c>
      <c r="AX57">
        <f>COUNTIFS('Raw data'!$R:$R,AX1,'Raw data'!$D:$D,$A57)</f>
        <v>0</v>
      </c>
      <c r="AY57">
        <f>COUNTIFS('Raw data'!$R:$R,AY1,'Raw data'!$D:$D,$A57)</f>
        <v>0</v>
      </c>
      <c r="AZ57">
        <f>COUNTIFS('Raw data'!$R:$R,AZ1,'Raw data'!$D:$D,$A57)</f>
        <v>4</v>
      </c>
      <c r="BA57">
        <f>COUNTIFS('Raw data'!$R:$R,BA1,'Raw data'!$D:$D,$A57)</f>
        <v>0</v>
      </c>
      <c r="BC57">
        <f t="shared" si="3"/>
        <v>96</v>
      </c>
    </row>
    <row r="58" spans="1:55" ht="17" x14ac:dyDescent="0.2">
      <c r="A58" s="217" t="s">
        <v>2335</v>
      </c>
      <c r="B58">
        <f>COUNTIFS('Raw data'!$R:$R,B1,'Raw data'!$D:$D,$A58)</f>
        <v>1</v>
      </c>
      <c r="C58">
        <f>COUNTIFS('Raw data'!$R:$R,C1,'Raw data'!$D:$D,$A58)</f>
        <v>0</v>
      </c>
      <c r="D58">
        <f>COUNTIFS('Raw data'!$R:$R,D1,'Raw data'!$D:$D,$A58)</f>
        <v>0</v>
      </c>
      <c r="E58">
        <f>COUNTIFS('Raw data'!$R:$R,E1,'Raw data'!$D:$D,$A58)</f>
        <v>0</v>
      </c>
      <c r="F58">
        <f>COUNTIFS('Raw data'!$R:$R,F1,'Raw data'!$D:$D,$A58)</f>
        <v>0</v>
      </c>
      <c r="G58">
        <f>COUNTIFS('Raw data'!$R:$R,G1,'Raw data'!$D:$D,$A58)</f>
        <v>0</v>
      </c>
      <c r="H58">
        <f>COUNTIFS('Raw data'!$R:$R,H1,'Raw data'!$D:$D,$A58)</f>
        <v>0</v>
      </c>
      <c r="I58">
        <f>COUNTIFS('Raw data'!$R:$R,I1,'Raw data'!$D:$D,$A58)</f>
        <v>1</v>
      </c>
      <c r="J58">
        <f>COUNTIFS('Raw data'!$R:$R,J1,'Raw data'!$D:$D,$A58)</f>
        <v>1</v>
      </c>
      <c r="K58">
        <f>COUNTIFS('Raw data'!$R:$R,K1,'Raw data'!$D:$D,$A58)</f>
        <v>0</v>
      </c>
      <c r="L58">
        <f>COUNTIFS('Raw data'!$R:$R,L1,'Raw data'!$D:$D,$A58)</f>
        <v>0</v>
      </c>
      <c r="M58">
        <f>COUNTIFS('Raw data'!$R:$R,M1,'Raw data'!$D:$D,$A58)</f>
        <v>0</v>
      </c>
      <c r="N58">
        <f>COUNTIFS('Raw data'!$R:$R,N1,'Raw data'!$D:$D,$A58)</f>
        <v>19</v>
      </c>
      <c r="O58">
        <f>COUNTIFS('Raw data'!$R:$R,O1,'Raw data'!$D:$D,$A58)</f>
        <v>3</v>
      </c>
      <c r="P58">
        <f>COUNTIFS('Raw data'!$R:$R,P1,'Raw data'!$D:$D,$A58)</f>
        <v>1</v>
      </c>
      <c r="Q58">
        <f>COUNTIFS('Raw data'!$R:$R,Q1,'Raw data'!$D:$D,$A58)</f>
        <v>0</v>
      </c>
      <c r="R58">
        <f>COUNTIFS('Raw data'!$R:$R,R1,'Raw data'!$D:$D,$A58)</f>
        <v>0</v>
      </c>
      <c r="S58">
        <f>COUNTIFS('Raw data'!$R:$R,S1,'Raw data'!$D:$D,$A58)</f>
        <v>3</v>
      </c>
      <c r="T58">
        <f>COUNTIFS('Raw data'!$R:$R,T1,'Raw data'!$D:$D,$A58)</f>
        <v>0</v>
      </c>
      <c r="U58">
        <f>COUNTIFS('Raw data'!$R:$R,U1,'Raw data'!$D:$D,$A58)</f>
        <v>2</v>
      </c>
      <c r="V58">
        <f>COUNTIFS('Raw data'!$R:$R,V1,'Raw data'!$D:$D,$A58)</f>
        <v>2</v>
      </c>
      <c r="W58">
        <f>COUNTIFS('Raw data'!$R:$R,W1,'Raw data'!$D:$D,$A58)</f>
        <v>2</v>
      </c>
      <c r="X58">
        <f>COUNTIFS('Raw data'!$R:$R,X1,'Raw data'!$D:$D,$A58)</f>
        <v>2</v>
      </c>
      <c r="Y58">
        <f>COUNTIFS('Raw data'!$R:$R,Y1,'Raw data'!$D:$D,$A58)</f>
        <v>15</v>
      </c>
      <c r="Z58">
        <f>COUNTIFS('Raw data'!$R:$R,Z1,'Raw data'!$D:$D,$A58)</f>
        <v>15</v>
      </c>
      <c r="AA58">
        <f>COUNTIFS('Raw data'!$R:$R,AA1,'Raw data'!$D:$D,$A58)</f>
        <v>11</v>
      </c>
      <c r="AB58">
        <f>COUNTIFS('Raw data'!$R:$R,AB1,'Raw data'!$D:$D,$A58)</f>
        <v>0</v>
      </c>
      <c r="AC58">
        <f>COUNTIFS('Raw data'!$R:$R,AC1,'Raw data'!$D:$D,$A58)</f>
        <v>0</v>
      </c>
      <c r="AD58">
        <f>COUNTIFS('Raw data'!$R:$R,AD1,'Raw data'!$D:$D,$A58)</f>
        <v>1</v>
      </c>
      <c r="AE58">
        <f>COUNTIFS('Raw data'!$R:$R,AE1,'Raw data'!$D:$D,$A58)</f>
        <v>135</v>
      </c>
      <c r="AF58">
        <f>COUNTIFS('Raw data'!$R:$R,AF1,'Raw data'!$D:$D,$A58)</f>
        <v>28</v>
      </c>
      <c r="AG58">
        <f>COUNTIFS('Raw data'!$R:$R,AG1,'Raw data'!$D:$D,$A58)</f>
        <v>5</v>
      </c>
      <c r="AH58">
        <f>COUNTIFS('Raw data'!$R:$R,AH1,'Raw data'!$D:$D,$A58)</f>
        <v>6</v>
      </c>
      <c r="AI58">
        <f>COUNTIFS('Raw data'!$R:$R,AI1,'Raw data'!$D:$D,$A58)</f>
        <v>0</v>
      </c>
      <c r="AJ58">
        <f>COUNTIFS('Raw data'!$R:$R,AJ1,'Raw data'!$D:$D,$A58)</f>
        <v>0</v>
      </c>
      <c r="AK58">
        <f>COUNTIFS('Raw data'!$R:$R,AK1,'Raw data'!$D:$D,$A58)</f>
        <v>10</v>
      </c>
      <c r="AL58">
        <f>COUNTIFS('Raw data'!$R:$R,AL1,'Raw data'!$D:$D,$A58)</f>
        <v>0</v>
      </c>
      <c r="AM58">
        <f>COUNTIFS('Raw data'!$R:$R,AM1,'Raw data'!$D:$D,$A58)</f>
        <v>0</v>
      </c>
      <c r="AN58">
        <f>COUNTIFS('Raw data'!$R:$R,AN1,'Raw data'!$D:$D,$A58)</f>
        <v>0</v>
      </c>
      <c r="AO58">
        <f>COUNTIFS('Raw data'!$R:$R,AO1,'Raw data'!$D:$D,$A58)</f>
        <v>0</v>
      </c>
      <c r="AP58">
        <f>COUNTIFS('Raw data'!$R:$R,AP1,'Raw data'!$D:$D,$A58)</f>
        <v>0</v>
      </c>
      <c r="AQ58">
        <f>COUNTIFS('Raw data'!$R:$R,AQ1,'Raw data'!$D:$D,$A58)</f>
        <v>12</v>
      </c>
      <c r="AR58">
        <f>COUNTIFS('Raw data'!$R:$R,AR1,'Raw data'!$D:$D,$A58)</f>
        <v>6</v>
      </c>
      <c r="AS58">
        <f>COUNTIFS('Raw data'!$R:$R,AS1,'Raw data'!$D:$D,$A58)</f>
        <v>11</v>
      </c>
      <c r="AT58">
        <f>COUNTIFS('Raw data'!$R:$R,AT1,'Raw data'!$D:$D,$A58)</f>
        <v>0</v>
      </c>
      <c r="AU58">
        <f>COUNTIFS('Raw data'!$R:$R,AU1,'Raw data'!$D:$D,$A58)</f>
        <v>2</v>
      </c>
      <c r="AV58">
        <f>COUNTIFS('Raw data'!$R:$R,AV1,'Raw data'!$D:$D,$A58)</f>
        <v>7</v>
      </c>
      <c r="AW58">
        <f>COUNTIFS('Raw data'!$R:$R,AW1,'Raw data'!$D:$D,$A58)</f>
        <v>7</v>
      </c>
      <c r="AX58">
        <f>COUNTIFS('Raw data'!$R:$R,AX1,'Raw data'!$D:$D,$A58)</f>
        <v>1</v>
      </c>
      <c r="AY58">
        <f>COUNTIFS('Raw data'!$R:$R,AY1,'Raw data'!$D:$D,$A58)</f>
        <v>1</v>
      </c>
      <c r="AZ58">
        <f>COUNTIFS('Raw data'!$R:$R,AZ1,'Raw data'!$D:$D,$A58)</f>
        <v>2</v>
      </c>
      <c r="BA58">
        <f>COUNTIFS('Raw data'!$R:$R,BA1,'Raw data'!$D:$D,$A58)</f>
        <v>0</v>
      </c>
      <c r="BC58">
        <f t="shared" si="3"/>
        <v>312</v>
      </c>
    </row>
    <row r="59" spans="1:55" ht="17" x14ac:dyDescent="0.2">
      <c r="A59" s="217" t="s">
        <v>2340</v>
      </c>
      <c r="B59">
        <f>COUNTIFS('Raw data'!$R:$R,B1,'Raw data'!$D:$D,$A59)</f>
        <v>0</v>
      </c>
      <c r="C59">
        <f>COUNTIFS('Raw data'!$R:$R,C1,'Raw data'!$D:$D,$A59)</f>
        <v>0</v>
      </c>
      <c r="D59">
        <f>COUNTIFS('Raw data'!$R:$R,D1,'Raw data'!$D:$D,$A59)</f>
        <v>0</v>
      </c>
      <c r="E59">
        <f>COUNTIFS('Raw data'!$R:$R,E1,'Raw data'!$D:$D,$A59)</f>
        <v>1</v>
      </c>
      <c r="F59">
        <f>COUNTIFS('Raw data'!$R:$R,F1,'Raw data'!$D:$D,$A59)</f>
        <v>1</v>
      </c>
      <c r="G59">
        <f>COUNTIFS('Raw data'!$R:$R,G1,'Raw data'!$D:$D,$A59)</f>
        <v>0</v>
      </c>
      <c r="H59">
        <f>COUNTIFS('Raw data'!$R:$R,H1,'Raw data'!$D:$D,$A59)</f>
        <v>8</v>
      </c>
      <c r="I59">
        <f>COUNTIFS('Raw data'!$R:$R,I1,'Raw data'!$D:$D,$A59)</f>
        <v>0</v>
      </c>
      <c r="J59">
        <f>COUNTIFS('Raw data'!$R:$R,J1,'Raw data'!$D:$D,$A59)</f>
        <v>0</v>
      </c>
      <c r="K59">
        <f>COUNTIFS('Raw data'!$R:$R,K1,'Raw data'!$D:$D,$A59)</f>
        <v>20</v>
      </c>
      <c r="L59">
        <f>COUNTIFS('Raw data'!$R:$R,L1,'Raw data'!$D:$D,$A59)</f>
        <v>0</v>
      </c>
      <c r="M59">
        <f>COUNTIFS('Raw data'!$R:$R,M1,'Raw data'!$D:$D,$A59)</f>
        <v>5</v>
      </c>
      <c r="N59">
        <f>COUNTIFS('Raw data'!$R:$R,N1,'Raw data'!$D:$D,$A59)</f>
        <v>44</v>
      </c>
      <c r="O59">
        <f>COUNTIFS('Raw data'!$R:$R,O1,'Raw data'!$D:$D,$A59)</f>
        <v>0</v>
      </c>
      <c r="P59">
        <f>COUNTIFS('Raw data'!$R:$R,P1,'Raw data'!$D:$D,$A59)</f>
        <v>0</v>
      </c>
      <c r="Q59">
        <f>COUNTIFS('Raw data'!$R:$R,Q1,'Raw data'!$D:$D,$A59)</f>
        <v>0</v>
      </c>
      <c r="R59">
        <f>COUNTIFS('Raw data'!$R:$R,R1,'Raw data'!$D:$D,$A59)</f>
        <v>0</v>
      </c>
      <c r="S59">
        <f>COUNTIFS('Raw data'!$R:$R,S1,'Raw data'!$D:$D,$A59)</f>
        <v>0</v>
      </c>
      <c r="T59">
        <f>COUNTIFS('Raw data'!$R:$R,T1,'Raw data'!$D:$D,$A59)</f>
        <v>1</v>
      </c>
      <c r="U59">
        <f>COUNTIFS('Raw data'!$R:$R,U1,'Raw data'!$D:$D,$A59)</f>
        <v>0</v>
      </c>
      <c r="V59">
        <f>COUNTIFS('Raw data'!$R:$R,V1,'Raw data'!$D:$D,$A59)</f>
        <v>0</v>
      </c>
      <c r="W59">
        <f>COUNTIFS('Raw data'!$R:$R,W1,'Raw data'!$D:$D,$A59)</f>
        <v>0</v>
      </c>
      <c r="X59">
        <f>COUNTIFS('Raw data'!$R:$R,X1,'Raw data'!$D:$D,$A59)</f>
        <v>8</v>
      </c>
      <c r="Y59">
        <f>COUNTIFS('Raw data'!$R:$R,Y1,'Raw data'!$D:$D,$A59)</f>
        <v>3</v>
      </c>
      <c r="Z59">
        <f>COUNTIFS('Raw data'!$R:$R,Z1,'Raw data'!$D:$D,$A59)</f>
        <v>0</v>
      </c>
      <c r="AA59">
        <f>COUNTIFS('Raw data'!$R:$R,AA1,'Raw data'!$D:$D,$A59)</f>
        <v>0</v>
      </c>
      <c r="AB59">
        <f>COUNTIFS('Raw data'!$R:$R,AB1,'Raw data'!$D:$D,$A59)</f>
        <v>0</v>
      </c>
      <c r="AC59">
        <f>COUNTIFS('Raw data'!$R:$R,AC1,'Raw data'!$D:$D,$A59)</f>
        <v>0</v>
      </c>
      <c r="AD59">
        <f>COUNTIFS('Raw data'!$R:$R,AD1,'Raw data'!$D:$D,$A59)</f>
        <v>1</v>
      </c>
      <c r="AE59">
        <f>COUNTIFS('Raw data'!$R:$R,AE1,'Raw data'!$D:$D,$A59)</f>
        <v>0</v>
      </c>
      <c r="AF59">
        <f>COUNTIFS('Raw data'!$R:$R,AF1,'Raw data'!$D:$D,$A59)</f>
        <v>0</v>
      </c>
      <c r="AG59">
        <f>COUNTIFS('Raw data'!$R:$R,AG1,'Raw data'!$D:$D,$A59)</f>
        <v>0</v>
      </c>
      <c r="AH59">
        <f>COUNTIFS('Raw data'!$R:$R,AH1,'Raw data'!$D:$D,$A59)</f>
        <v>0</v>
      </c>
      <c r="AI59">
        <f>COUNTIFS('Raw data'!$R:$R,AI1,'Raw data'!$D:$D,$A59)</f>
        <v>0</v>
      </c>
      <c r="AJ59">
        <f>COUNTIFS('Raw data'!$R:$R,AJ1,'Raw data'!$D:$D,$A59)</f>
        <v>1</v>
      </c>
      <c r="AK59">
        <f>COUNTIFS('Raw data'!$R:$R,AK1,'Raw data'!$D:$D,$A59)</f>
        <v>0</v>
      </c>
      <c r="AL59">
        <f>COUNTIFS('Raw data'!$R:$R,AL1,'Raw data'!$D:$D,$A59)</f>
        <v>0</v>
      </c>
      <c r="AM59">
        <f>COUNTIFS('Raw data'!$R:$R,AM1,'Raw data'!$D:$D,$A59)</f>
        <v>0</v>
      </c>
      <c r="AN59">
        <f>COUNTIFS('Raw data'!$R:$R,AN1,'Raw data'!$D:$D,$A59)</f>
        <v>0</v>
      </c>
      <c r="AO59">
        <f>COUNTIFS('Raw data'!$R:$R,AO1,'Raw data'!$D:$D,$A59)</f>
        <v>0</v>
      </c>
      <c r="AP59">
        <f>COUNTIFS('Raw data'!$R:$R,AP1,'Raw data'!$D:$D,$A59)</f>
        <v>0</v>
      </c>
      <c r="AQ59">
        <f>COUNTIFS('Raw data'!$R:$R,AQ1,'Raw data'!$D:$D,$A59)</f>
        <v>1</v>
      </c>
      <c r="AR59">
        <f>COUNTIFS('Raw data'!$R:$R,AR1,'Raw data'!$D:$D,$A59)</f>
        <v>0</v>
      </c>
      <c r="AS59">
        <f>COUNTIFS('Raw data'!$R:$R,AS1,'Raw data'!$D:$D,$A59)</f>
        <v>0</v>
      </c>
      <c r="AT59">
        <f>COUNTIFS('Raw data'!$R:$R,AT1,'Raw data'!$D:$D,$A59)</f>
        <v>0</v>
      </c>
      <c r="AU59">
        <f>COUNTIFS('Raw data'!$R:$R,AU1,'Raw data'!$D:$D,$A59)</f>
        <v>0</v>
      </c>
      <c r="AV59">
        <f>COUNTIFS('Raw data'!$R:$R,AV1,'Raw data'!$D:$D,$A59)</f>
        <v>0</v>
      </c>
      <c r="AW59">
        <f>COUNTIFS('Raw data'!$R:$R,AW1,'Raw data'!$D:$D,$A59)</f>
        <v>2</v>
      </c>
      <c r="AX59">
        <f>COUNTIFS('Raw data'!$R:$R,AX1,'Raw data'!$D:$D,$A59)</f>
        <v>6</v>
      </c>
      <c r="AY59">
        <f>COUNTIFS('Raw data'!$R:$R,AY1,'Raw data'!$D:$D,$A59)</f>
        <v>0</v>
      </c>
      <c r="AZ59">
        <f>COUNTIFS('Raw data'!$R:$R,AZ1,'Raw data'!$D:$D,$A59)</f>
        <v>0</v>
      </c>
      <c r="BA59">
        <f>COUNTIFS('Raw data'!$R:$R,BA1,'Raw data'!$D:$D,$A59)</f>
        <v>0</v>
      </c>
      <c r="BC59">
        <f t="shared" si="3"/>
        <v>102</v>
      </c>
    </row>
    <row r="60" spans="1:55" ht="17" x14ac:dyDescent="0.2">
      <c r="A60" s="217" t="s">
        <v>2341</v>
      </c>
      <c r="B60">
        <f>COUNTIFS('Raw data'!$R:$R,B1,'Raw data'!$D:$D,$A60)</f>
        <v>1</v>
      </c>
      <c r="C60">
        <f>COUNTIFS('Raw data'!$R:$R,C1,'Raw data'!$D:$D,$A60)</f>
        <v>0</v>
      </c>
      <c r="D60">
        <f>COUNTIFS('Raw data'!$R:$R,D1,'Raw data'!$D:$D,$A60)</f>
        <v>0</v>
      </c>
      <c r="E60">
        <f>COUNTIFS('Raw data'!$R:$R,E1,'Raw data'!$D:$D,$A60)</f>
        <v>0</v>
      </c>
      <c r="F60">
        <f>COUNTIFS('Raw data'!$R:$R,F1,'Raw data'!$D:$D,$A60)</f>
        <v>0</v>
      </c>
      <c r="G60">
        <f>COUNTIFS('Raw data'!$R:$R,G1,'Raw data'!$D:$D,$A60)</f>
        <v>0</v>
      </c>
      <c r="H60">
        <f>COUNTIFS('Raw data'!$R:$R,H1,'Raw data'!$D:$D,$A60)</f>
        <v>5</v>
      </c>
      <c r="I60">
        <f>COUNTIFS('Raw data'!$R:$R,I1,'Raw data'!$D:$D,$A60)</f>
        <v>0</v>
      </c>
      <c r="J60">
        <f>COUNTIFS('Raw data'!$R:$R,J1,'Raw data'!$D:$D,$A60)</f>
        <v>0</v>
      </c>
      <c r="K60">
        <f>COUNTIFS('Raw data'!$R:$R,K1,'Raw data'!$D:$D,$A60)</f>
        <v>4</v>
      </c>
      <c r="L60">
        <f>COUNTIFS('Raw data'!$R:$R,L1,'Raw data'!$D:$D,$A60)</f>
        <v>0</v>
      </c>
      <c r="M60">
        <f>COUNTIFS('Raw data'!$R:$R,M1,'Raw data'!$D:$D,$A60)</f>
        <v>4</v>
      </c>
      <c r="N60">
        <f>COUNTIFS('Raw data'!$R:$R,N1,'Raw data'!$D:$D,$A60)</f>
        <v>24</v>
      </c>
      <c r="O60">
        <f>COUNTIFS('Raw data'!$R:$R,O1,'Raw data'!$D:$D,$A60)</f>
        <v>0</v>
      </c>
      <c r="P60">
        <f>COUNTIFS('Raw data'!$R:$R,P1,'Raw data'!$D:$D,$A60)</f>
        <v>0</v>
      </c>
      <c r="Q60">
        <f>COUNTIFS('Raw data'!$R:$R,Q1,'Raw data'!$D:$D,$A60)</f>
        <v>0</v>
      </c>
      <c r="R60">
        <f>COUNTIFS('Raw data'!$R:$R,R1,'Raw data'!$D:$D,$A60)</f>
        <v>0</v>
      </c>
      <c r="S60">
        <f>COUNTIFS('Raw data'!$R:$R,S1,'Raw data'!$D:$D,$A60)</f>
        <v>0</v>
      </c>
      <c r="T60">
        <f>COUNTIFS('Raw data'!$R:$R,T1,'Raw data'!$D:$D,$A60)</f>
        <v>0</v>
      </c>
      <c r="U60">
        <f>COUNTIFS('Raw data'!$R:$R,U1,'Raw data'!$D:$D,$A60)</f>
        <v>0</v>
      </c>
      <c r="V60">
        <f>COUNTIFS('Raw data'!$R:$R,V1,'Raw data'!$D:$D,$A60)</f>
        <v>0</v>
      </c>
      <c r="W60">
        <f>COUNTIFS('Raw data'!$R:$R,W1,'Raw data'!$D:$D,$A60)</f>
        <v>0</v>
      </c>
      <c r="X60">
        <f>COUNTIFS('Raw data'!$R:$R,X1,'Raw data'!$D:$D,$A60)</f>
        <v>0</v>
      </c>
      <c r="Y60">
        <f>COUNTIFS('Raw data'!$R:$R,Y1,'Raw data'!$D:$D,$A60)</f>
        <v>0</v>
      </c>
      <c r="Z60">
        <f>COUNTIFS('Raw data'!$R:$R,Z1,'Raw data'!$D:$D,$A60)</f>
        <v>0</v>
      </c>
      <c r="AA60">
        <f>COUNTIFS('Raw data'!$R:$R,AA1,'Raw data'!$D:$D,$A60)</f>
        <v>0</v>
      </c>
      <c r="AB60">
        <f>COUNTIFS('Raw data'!$R:$R,AB1,'Raw data'!$D:$D,$A60)</f>
        <v>0</v>
      </c>
      <c r="AC60">
        <f>COUNTIFS('Raw data'!$R:$R,AC1,'Raw data'!$D:$D,$A60)</f>
        <v>0</v>
      </c>
      <c r="AD60">
        <f>COUNTIFS('Raw data'!$R:$R,AD1,'Raw data'!$D:$D,$A60)</f>
        <v>0</v>
      </c>
      <c r="AE60">
        <f>COUNTIFS('Raw data'!$R:$R,AE1,'Raw data'!$D:$D,$A60)</f>
        <v>0</v>
      </c>
      <c r="AF60">
        <f>COUNTIFS('Raw data'!$R:$R,AF1,'Raw data'!$D:$D,$A60)</f>
        <v>0</v>
      </c>
      <c r="AG60">
        <f>COUNTIFS('Raw data'!$R:$R,AG1,'Raw data'!$D:$D,$A60)</f>
        <v>0</v>
      </c>
      <c r="AH60">
        <f>COUNTIFS('Raw data'!$R:$R,AH1,'Raw data'!$D:$D,$A60)</f>
        <v>0</v>
      </c>
      <c r="AI60">
        <f>COUNTIFS('Raw data'!$R:$R,AI1,'Raw data'!$D:$D,$A60)</f>
        <v>0</v>
      </c>
      <c r="AJ60">
        <f>COUNTIFS('Raw data'!$R:$R,AJ1,'Raw data'!$D:$D,$A60)</f>
        <v>0</v>
      </c>
      <c r="AK60">
        <f>COUNTIFS('Raw data'!$R:$R,AK1,'Raw data'!$D:$D,$A60)</f>
        <v>0</v>
      </c>
      <c r="AL60">
        <f>COUNTIFS('Raw data'!$R:$R,AL1,'Raw data'!$D:$D,$A60)</f>
        <v>0</v>
      </c>
      <c r="AM60">
        <f>COUNTIFS('Raw data'!$R:$R,AM1,'Raw data'!$D:$D,$A60)</f>
        <v>0</v>
      </c>
      <c r="AN60">
        <f>COUNTIFS('Raw data'!$R:$R,AN1,'Raw data'!$D:$D,$A60)</f>
        <v>0</v>
      </c>
      <c r="AO60">
        <f>COUNTIFS('Raw data'!$R:$R,AO1,'Raw data'!$D:$D,$A60)</f>
        <v>3</v>
      </c>
      <c r="AP60">
        <f>COUNTIFS('Raw data'!$R:$R,AP1,'Raw data'!$D:$D,$A60)</f>
        <v>0</v>
      </c>
      <c r="AQ60">
        <f>COUNTIFS('Raw data'!$R:$R,AQ1,'Raw data'!$D:$D,$A60)</f>
        <v>1</v>
      </c>
      <c r="AR60">
        <f>COUNTIFS('Raw data'!$R:$R,AR1,'Raw data'!$D:$D,$A60)</f>
        <v>0</v>
      </c>
      <c r="AS60">
        <f>COUNTIFS('Raw data'!$R:$R,AS1,'Raw data'!$D:$D,$A60)</f>
        <v>0</v>
      </c>
      <c r="AT60">
        <f>COUNTIFS('Raw data'!$R:$R,AT1,'Raw data'!$D:$D,$A60)</f>
        <v>0</v>
      </c>
      <c r="AU60">
        <f>COUNTIFS('Raw data'!$R:$R,AU1,'Raw data'!$D:$D,$A60)</f>
        <v>0</v>
      </c>
      <c r="AV60">
        <f>COUNTIFS('Raw data'!$R:$R,AV1,'Raw data'!$D:$D,$A60)</f>
        <v>0</v>
      </c>
      <c r="AW60">
        <f>COUNTIFS('Raw data'!$R:$R,AW1,'Raw data'!$D:$D,$A60)</f>
        <v>0</v>
      </c>
      <c r="AX60">
        <f>COUNTIFS('Raw data'!$R:$R,AX1,'Raw data'!$D:$D,$A60)</f>
        <v>0</v>
      </c>
      <c r="AY60">
        <f>COUNTIFS('Raw data'!$R:$R,AY1,'Raw data'!$D:$D,$A60)</f>
        <v>0</v>
      </c>
      <c r="AZ60">
        <f>COUNTIFS('Raw data'!$R:$R,AZ1,'Raw data'!$D:$D,$A60)</f>
        <v>0</v>
      </c>
      <c r="BA60">
        <f>COUNTIFS('Raw data'!$R:$R,BA1,'Raw data'!$D:$D,$A60)</f>
        <v>0</v>
      </c>
      <c r="BC60">
        <f t="shared" si="3"/>
        <v>42</v>
      </c>
    </row>
    <row r="61" spans="1:55" x14ac:dyDescent="0.2">
      <c r="A61" s="225" t="s">
        <v>2343</v>
      </c>
      <c r="B61">
        <f>COUNTIFS('Raw data'!$R:$R,B1,'Raw data'!$D:$D,$A61)</f>
        <v>0</v>
      </c>
      <c r="C61">
        <f>COUNTIFS('Raw data'!$R:$R,C1,'Raw data'!$D:$D,$A61)</f>
        <v>0</v>
      </c>
      <c r="D61">
        <f>COUNTIFS('Raw data'!$R:$R,D1,'Raw data'!$D:$D,$A61)</f>
        <v>0</v>
      </c>
      <c r="E61">
        <f>COUNTIFS('Raw data'!$R:$R,E1,'Raw data'!$D:$D,$A61)</f>
        <v>0</v>
      </c>
      <c r="F61">
        <f>COUNTIFS('Raw data'!$R:$R,F1,'Raw data'!$D:$D,$A61)</f>
        <v>0</v>
      </c>
      <c r="G61">
        <f>COUNTIFS('Raw data'!$R:$R,G1,'Raw data'!$D:$D,$A61)</f>
        <v>0</v>
      </c>
      <c r="H61">
        <f>COUNTIFS('Raw data'!$R:$R,H1,'Raw data'!$D:$D,$A61)</f>
        <v>0</v>
      </c>
      <c r="I61">
        <f>COUNTIFS('Raw data'!$R:$R,I1,'Raw data'!$D:$D,$A61)</f>
        <v>0</v>
      </c>
      <c r="J61">
        <f>COUNTIFS('Raw data'!$R:$R,J1,'Raw data'!$D:$D,$A61)</f>
        <v>0</v>
      </c>
      <c r="K61">
        <f>COUNTIFS('Raw data'!$R:$R,K1,'Raw data'!$D:$D,$A61)</f>
        <v>1</v>
      </c>
      <c r="L61">
        <f>COUNTIFS('Raw data'!$R:$R,L1,'Raw data'!$D:$D,$A61)</f>
        <v>0</v>
      </c>
      <c r="M61">
        <f>COUNTIFS('Raw data'!$R:$R,M1,'Raw data'!$D:$D,$A61)</f>
        <v>3</v>
      </c>
      <c r="N61">
        <f>COUNTIFS('Raw data'!$R:$R,N1,'Raw data'!$D:$D,$A61)</f>
        <v>0</v>
      </c>
      <c r="O61">
        <f>COUNTIFS('Raw data'!$R:$R,O1,'Raw data'!$D:$D,$A61)</f>
        <v>0</v>
      </c>
      <c r="P61">
        <f>COUNTIFS('Raw data'!$R:$R,P1,'Raw data'!$D:$D,$A61)</f>
        <v>0</v>
      </c>
      <c r="Q61">
        <f>COUNTIFS('Raw data'!$R:$R,Q1,'Raw data'!$D:$D,$A61)</f>
        <v>0</v>
      </c>
      <c r="R61">
        <f>COUNTIFS('Raw data'!$R:$R,R1,'Raw data'!$D:$D,$A61)</f>
        <v>0</v>
      </c>
      <c r="S61">
        <f>COUNTIFS('Raw data'!$R:$R,S1,'Raw data'!$D:$D,$A61)</f>
        <v>0</v>
      </c>
      <c r="T61">
        <f>COUNTIFS('Raw data'!$R:$R,T1,'Raw data'!$D:$D,$A61)</f>
        <v>0</v>
      </c>
      <c r="U61">
        <f>COUNTIFS('Raw data'!$R:$R,U1,'Raw data'!$D:$D,$A61)</f>
        <v>0</v>
      </c>
      <c r="V61">
        <f>COUNTIFS('Raw data'!$R:$R,V1,'Raw data'!$D:$D,$A61)</f>
        <v>0</v>
      </c>
      <c r="W61">
        <f>COUNTIFS('Raw data'!$R:$R,W1,'Raw data'!$D:$D,$A61)</f>
        <v>0</v>
      </c>
      <c r="X61">
        <f>COUNTIFS('Raw data'!$R:$R,X1,'Raw data'!$D:$D,$A61)</f>
        <v>0</v>
      </c>
      <c r="Y61">
        <f>COUNTIFS('Raw data'!$R:$R,Y1,'Raw data'!$D:$D,$A61)</f>
        <v>0</v>
      </c>
      <c r="Z61">
        <f>COUNTIFS('Raw data'!$R:$R,Z1,'Raw data'!$D:$D,$A61)</f>
        <v>0</v>
      </c>
      <c r="AA61">
        <f>COUNTIFS('Raw data'!$R:$R,AA1,'Raw data'!$D:$D,$A61)</f>
        <v>0</v>
      </c>
      <c r="AB61">
        <f>COUNTIFS('Raw data'!$R:$R,AB1,'Raw data'!$D:$D,$A61)</f>
        <v>0</v>
      </c>
      <c r="AC61">
        <f>COUNTIFS('Raw data'!$R:$R,AC1,'Raw data'!$D:$D,$A61)</f>
        <v>0</v>
      </c>
      <c r="AD61">
        <f>COUNTIFS('Raw data'!$R:$R,AD1,'Raw data'!$D:$D,$A61)</f>
        <v>0</v>
      </c>
      <c r="AE61">
        <f>COUNTIFS('Raw data'!$R:$R,AE1,'Raw data'!$D:$D,$A61)</f>
        <v>0</v>
      </c>
      <c r="AF61">
        <f>COUNTIFS('Raw data'!$R:$R,AF1,'Raw data'!$D:$D,$A61)</f>
        <v>0</v>
      </c>
      <c r="AG61">
        <f>COUNTIFS('Raw data'!$R:$R,AG1,'Raw data'!$D:$D,$A61)</f>
        <v>0</v>
      </c>
      <c r="AH61">
        <f>COUNTIFS('Raw data'!$R:$R,AH1,'Raw data'!$D:$D,$A61)</f>
        <v>0</v>
      </c>
      <c r="AI61">
        <f>COUNTIFS('Raw data'!$R:$R,AI1,'Raw data'!$D:$D,$A61)</f>
        <v>0</v>
      </c>
      <c r="AJ61">
        <f>COUNTIFS('Raw data'!$R:$R,AJ1,'Raw data'!$D:$D,$A61)</f>
        <v>0</v>
      </c>
      <c r="AK61">
        <f>COUNTIFS('Raw data'!$R:$R,AK1,'Raw data'!$D:$D,$A61)</f>
        <v>0</v>
      </c>
      <c r="AL61">
        <f>COUNTIFS('Raw data'!$R:$R,AL1,'Raw data'!$D:$D,$A61)</f>
        <v>0</v>
      </c>
      <c r="AM61">
        <f>COUNTIFS('Raw data'!$R:$R,AM1,'Raw data'!$D:$D,$A61)</f>
        <v>0</v>
      </c>
      <c r="AN61">
        <f>COUNTIFS('Raw data'!$R:$R,AN1,'Raw data'!$D:$D,$A61)</f>
        <v>0</v>
      </c>
      <c r="AO61">
        <f>COUNTIFS('Raw data'!$R:$R,AO1,'Raw data'!$D:$D,$A61)</f>
        <v>1</v>
      </c>
      <c r="AP61">
        <f>COUNTIFS('Raw data'!$R:$R,AP1,'Raw data'!$D:$D,$A61)</f>
        <v>0</v>
      </c>
      <c r="AQ61">
        <f>COUNTIFS('Raw data'!$R:$R,AQ1,'Raw data'!$D:$D,$A61)</f>
        <v>0</v>
      </c>
      <c r="AR61">
        <f>COUNTIFS('Raw data'!$R:$R,AR1,'Raw data'!$D:$D,$A61)</f>
        <v>0</v>
      </c>
      <c r="AS61">
        <f>COUNTIFS('Raw data'!$R:$R,AS1,'Raw data'!$D:$D,$A61)</f>
        <v>0</v>
      </c>
      <c r="AT61">
        <f>COUNTIFS('Raw data'!$R:$R,AT1,'Raw data'!$D:$D,$A61)</f>
        <v>0</v>
      </c>
      <c r="AU61">
        <f>COUNTIFS('Raw data'!$R:$R,AU1,'Raw data'!$D:$D,$A61)</f>
        <v>0</v>
      </c>
      <c r="AV61">
        <f>COUNTIFS('Raw data'!$R:$R,AV1,'Raw data'!$D:$D,$A61)</f>
        <v>0</v>
      </c>
      <c r="AW61">
        <f>COUNTIFS('Raw data'!$R:$R,AW1,'Raw data'!$D:$D,$A61)</f>
        <v>0</v>
      </c>
      <c r="AX61">
        <f>COUNTIFS('Raw data'!$R:$R,AX1,'Raw data'!$D:$D,$A61)</f>
        <v>0</v>
      </c>
      <c r="AY61">
        <f>COUNTIFS('Raw data'!$R:$R,AY1,'Raw data'!$D:$D,$A61)</f>
        <v>0</v>
      </c>
      <c r="AZ61">
        <f>COUNTIFS('Raw data'!$R:$R,AZ1,'Raw data'!$D:$D,$A61)</f>
        <v>0</v>
      </c>
      <c r="BA61">
        <f>COUNTIFS('Raw data'!$R:$R,BA1,'Raw data'!$D:$D,$A61)</f>
        <v>0</v>
      </c>
      <c r="BC61">
        <f t="shared" si="3"/>
        <v>5</v>
      </c>
    </row>
    <row r="62" spans="1:55" x14ac:dyDescent="0.2">
      <c r="A62" s="225" t="s">
        <v>2336</v>
      </c>
      <c r="B62">
        <f>COUNTIFS('Raw data'!$R:$R,B1,'Raw data'!$D:$D,$A62)</f>
        <v>0</v>
      </c>
      <c r="C62">
        <f>COUNTIFS('Raw data'!$R:$R,C1,'Raw data'!$D:$D,$A62)</f>
        <v>0</v>
      </c>
      <c r="D62">
        <f>COUNTIFS('Raw data'!$R:$R,D1,'Raw data'!$D:$D,$A62)</f>
        <v>0</v>
      </c>
      <c r="E62">
        <f>COUNTIFS('Raw data'!$R:$R,E1,'Raw data'!$D:$D,$A62)</f>
        <v>0</v>
      </c>
      <c r="F62">
        <f>COUNTIFS('Raw data'!$R:$R,F1,'Raw data'!$D:$D,$A62)</f>
        <v>0</v>
      </c>
      <c r="G62">
        <f>COUNTIFS('Raw data'!$R:$R,G1,'Raw data'!$D:$D,$A62)</f>
        <v>0</v>
      </c>
      <c r="H62">
        <f>COUNTIFS('Raw data'!$R:$R,H1,'Raw data'!$D:$D,$A62)</f>
        <v>0</v>
      </c>
      <c r="I62">
        <f>COUNTIFS('Raw data'!$R:$R,I1,'Raw data'!$D:$D,$A62)</f>
        <v>0</v>
      </c>
      <c r="J62">
        <f>COUNTIFS('Raw data'!$R:$R,J1,'Raw data'!$D:$D,$A62)</f>
        <v>0</v>
      </c>
      <c r="K62">
        <f>COUNTIFS('Raw data'!$R:$R,K1,'Raw data'!$D:$D,$A62)</f>
        <v>0</v>
      </c>
      <c r="L62">
        <f>COUNTIFS('Raw data'!$R:$R,L1,'Raw data'!$D:$D,$A62)</f>
        <v>0</v>
      </c>
      <c r="M62">
        <f>COUNTIFS('Raw data'!$R:$R,M1,'Raw data'!$D:$D,$A62)</f>
        <v>0</v>
      </c>
      <c r="N62">
        <f>COUNTIFS('Raw data'!$R:$R,N1,'Raw data'!$D:$D,$A62)</f>
        <v>1</v>
      </c>
      <c r="O62">
        <f>COUNTIFS('Raw data'!$R:$R,O1,'Raw data'!$D:$D,$A62)</f>
        <v>0</v>
      </c>
      <c r="P62">
        <f>COUNTIFS('Raw data'!$R:$R,P1,'Raw data'!$D:$D,$A62)</f>
        <v>0</v>
      </c>
      <c r="Q62">
        <f>COUNTIFS('Raw data'!$R:$R,Q1,'Raw data'!$D:$D,$A62)</f>
        <v>0</v>
      </c>
      <c r="R62">
        <f>COUNTIFS('Raw data'!$R:$R,R1,'Raw data'!$D:$D,$A62)</f>
        <v>0</v>
      </c>
      <c r="S62">
        <f>COUNTIFS('Raw data'!$R:$R,S1,'Raw data'!$D:$D,$A62)</f>
        <v>0</v>
      </c>
      <c r="T62">
        <f>COUNTIFS('Raw data'!$R:$R,T1,'Raw data'!$D:$D,$A62)</f>
        <v>0</v>
      </c>
      <c r="U62">
        <f>COUNTIFS('Raw data'!$R:$R,U1,'Raw data'!$D:$D,$A62)</f>
        <v>0</v>
      </c>
      <c r="V62">
        <f>COUNTIFS('Raw data'!$R:$R,V1,'Raw data'!$D:$D,$A62)</f>
        <v>0</v>
      </c>
      <c r="W62">
        <f>COUNTIFS('Raw data'!$R:$R,W1,'Raw data'!$D:$D,$A62)</f>
        <v>0</v>
      </c>
      <c r="X62">
        <f>COUNTIFS('Raw data'!$R:$R,X1,'Raw data'!$D:$D,$A62)</f>
        <v>0</v>
      </c>
      <c r="Y62">
        <f>COUNTIFS('Raw data'!$R:$R,Y1,'Raw data'!$D:$D,$A62)</f>
        <v>0</v>
      </c>
      <c r="Z62">
        <f>COUNTIFS('Raw data'!$R:$R,Z1,'Raw data'!$D:$D,$A62)</f>
        <v>0</v>
      </c>
      <c r="AA62">
        <f>COUNTIFS('Raw data'!$R:$R,AA1,'Raw data'!$D:$D,$A62)</f>
        <v>0</v>
      </c>
      <c r="AB62">
        <f>COUNTIFS('Raw data'!$R:$R,AB1,'Raw data'!$D:$D,$A62)</f>
        <v>0</v>
      </c>
      <c r="AC62">
        <f>COUNTIFS('Raw data'!$R:$R,AC1,'Raw data'!$D:$D,$A62)</f>
        <v>0</v>
      </c>
      <c r="AD62">
        <f>COUNTIFS('Raw data'!$R:$R,AD1,'Raw data'!$D:$D,$A62)</f>
        <v>0</v>
      </c>
      <c r="AE62">
        <f>COUNTIFS('Raw data'!$R:$R,AE1,'Raw data'!$D:$D,$A62)</f>
        <v>0</v>
      </c>
      <c r="AF62">
        <f>COUNTIFS('Raw data'!$R:$R,AF1,'Raw data'!$D:$D,$A62)</f>
        <v>0</v>
      </c>
      <c r="AG62">
        <f>COUNTIFS('Raw data'!$R:$R,AG1,'Raw data'!$D:$D,$A62)</f>
        <v>0</v>
      </c>
      <c r="AH62">
        <f>COUNTIFS('Raw data'!$R:$R,AH1,'Raw data'!$D:$D,$A62)</f>
        <v>0</v>
      </c>
      <c r="AI62">
        <f>COUNTIFS('Raw data'!$R:$R,AI1,'Raw data'!$D:$D,$A62)</f>
        <v>0</v>
      </c>
      <c r="AJ62">
        <f>COUNTIFS('Raw data'!$R:$R,AJ1,'Raw data'!$D:$D,$A62)</f>
        <v>0</v>
      </c>
      <c r="AK62">
        <f>COUNTIFS('Raw data'!$R:$R,AK1,'Raw data'!$D:$D,$A62)</f>
        <v>0</v>
      </c>
      <c r="AL62">
        <f>COUNTIFS('Raw data'!$R:$R,AL1,'Raw data'!$D:$D,$A62)</f>
        <v>0</v>
      </c>
      <c r="AM62">
        <f>COUNTIFS('Raw data'!$R:$R,AM1,'Raw data'!$D:$D,$A62)</f>
        <v>0</v>
      </c>
      <c r="AN62">
        <f>COUNTIFS('Raw data'!$R:$R,AN1,'Raw data'!$D:$D,$A62)</f>
        <v>0</v>
      </c>
      <c r="AO62">
        <f>COUNTIFS('Raw data'!$R:$R,AO1,'Raw data'!$D:$D,$A62)</f>
        <v>0</v>
      </c>
      <c r="AP62">
        <f>COUNTIFS('Raw data'!$R:$R,AP1,'Raw data'!$D:$D,$A62)</f>
        <v>0</v>
      </c>
      <c r="AQ62">
        <f>COUNTIFS('Raw data'!$R:$R,AQ1,'Raw data'!$D:$D,$A62)</f>
        <v>0</v>
      </c>
      <c r="AR62">
        <f>COUNTIFS('Raw data'!$R:$R,AR1,'Raw data'!$D:$D,$A62)</f>
        <v>0</v>
      </c>
      <c r="AS62">
        <f>COUNTIFS('Raw data'!$R:$R,AS1,'Raw data'!$D:$D,$A62)</f>
        <v>0</v>
      </c>
      <c r="AT62">
        <f>COUNTIFS('Raw data'!$R:$R,AT1,'Raw data'!$D:$D,$A62)</f>
        <v>0</v>
      </c>
      <c r="AU62">
        <f>COUNTIFS('Raw data'!$R:$R,AU1,'Raw data'!$D:$D,$A62)</f>
        <v>0</v>
      </c>
      <c r="AV62">
        <f>COUNTIFS('Raw data'!$R:$R,AV1,'Raw data'!$D:$D,$A62)</f>
        <v>0</v>
      </c>
      <c r="AW62">
        <f>COUNTIFS('Raw data'!$R:$R,AW1,'Raw data'!$D:$D,$A62)</f>
        <v>0</v>
      </c>
      <c r="AX62">
        <f>COUNTIFS('Raw data'!$R:$R,AX1,'Raw data'!$D:$D,$A62)</f>
        <v>0</v>
      </c>
      <c r="AY62">
        <f>COUNTIFS('Raw data'!$R:$R,AY1,'Raw data'!$D:$D,$A62)</f>
        <v>0</v>
      </c>
      <c r="AZ62">
        <f>COUNTIFS('Raw data'!$R:$R,AZ1,'Raw data'!$D:$D,$A62)</f>
        <v>0</v>
      </c>
      <c r="BA62">
        <f>COUNTIFS('Raw data'!$R:$R,BA1,'Raw data'!$D:$D,$A62)</f>
        <v>0</v>
      </c>
      <c r="BC62">
        <f t="shared" si="3"/>
        <v>1</v>
      </c>
    </row>
    <row r="63" spans="1:55" x14ac:dyDescent="0.2">
      <c r="A63" s="218" t="s">
        <v>2334</v>
      </c>
      <c r="B63">
        <f>COUNTIFS('Raw data'!$R:$R,B1,'Raw data'!$D:$D,$A63)</f>
        <v>0</v>
      </c>
      <c r="C63">
        <f>COUNTIFS('Raw data'!$R:$R,C1,'Raw data'!$D:$D,$A63)</f>
        <v>0</v>
      </c>
      <c r="D63">
        <f>COUNTIFS('Raw data'!$R:$R,D1,'Raw data'!$D:$D,$A63)</f>
        <v>0</v>
      </c>
      <c r="E63">
        <f>COUNTIFS('Raw data'!$R:$R,E1,'Raw data'!$D:$D,$A63)</f>
        <v>0</v>
      </c>
      <c r="F63">
        <f>COUNTIFS('Raw data'!$R:$R,F1,'Raw data'!$D:$D,$A63)</f>
        <v>0</v>
      </c>
      <c r="G63">
        <f>COUNTIFS('Raw data'!$R:$R,G1,'Raw data'!$D:$D,$A63)</f>
        <v>0</v>
      </c>
      <c r="H63">
        <f>COUNTIFS('Raw data'!$R:$R,H1,'Raw data'!$D:$D,$A63)</f>
        <v>6</v>
      </c>
      <c r="I63">
        <f>COUNTIFS('Raw data'!$R:$R,I1,'Raw data'!$D:$D,$A63)</f>
        <v>0</v>
      </c>
      <c r="J63">
        <f>COUNTIFS('Raw data'!$R:$R,J1,'Raw data'!$D:$D,$A63)</f>
        <v>0</v>
      </c>
      <c r="K63">
        <f>COUNTIFS('Raw data'!$R:$R,K1,'Raw data'!$D:$D,$A63)</f>
        <v>0</v>
      </c>
      <c r="L63">
        <f>COUNTIFS('Raw data'!$R:$R,L1,'Raw data'!$D:$D,$A63)</f>
        <v>0</v>
      </c>
      <c r="M63">
        <f>COUNTIFS('Raw data'!$R:$R,M1,'Raw data'!$D:$D,$A63)</f>
        <v>1</v>
      </c>
      <c r="N63">
        <f>COUNTIFS('Raw data'!$R:$R,N1,'Raw data'!$D:$D,$A63)</f>
        <v>19</v>
      </c>
      <c r="O63">
        <f>COUNTIFS('Raw data'!$R:$R,O1,'Raw data'!$D:$D,$A63)</f>
        <v>4</v>
      </c>
      <c r="P63">
        <f>COUNTIFS('Raw data'!$R:$R,P1,'Raw data'!$D:$D,$A63)</f>
        <v>0</v>
      </c>
      <c r="Q63">
        <f>COUNTIFS('Raw data'!$R:$R,Q1,'Raw data'!$D:$D,$A63)</f>
        <v>0</v>
      </c>
      <c r="R63">
        <f>COUNTIFS('Raw data'!$R:$R,R1,'Raw data'!$D:$D,$A63)</f>
        <v>0</v>
      </c>
      <c r="S63">
        <f>COUNTIFS('Raw data'!$R:$R,S1,'Raw data'!$D:$D,$A63)</f>
        <v>1</v>
      </c>
      <c r="T63">
        <f>COUNTIFS('Raw data'!$R:$R,T1,'Raw data'!$D:$D,$A63)</f>
        <v>0</v>
      </c>
      <c r="U63">
        <f>COUNTIFS('Raw data'!$R:$R,U1,'Raw data'!$D:$D,$A63)</f>
        <v>0</v>
      </c>
      <c r="V63">
        <f>COUNTIFS('Raw data'!$R:$R,V1,'Raw data'!$D:$D,$A63)</f>
        <v>0</v>
      </c>
      <c r="W63">
        <f>COUNTIFS('Raw data'!$R:$R,W1,'Raw data'!$D:$D,$A63)</f>
        <v>0</v>
      </c>
      <c r="X63">
        <f>COUNTIFS('Raw data'!$R:$R,X1,'Raw data'!$D:$D,$A63)</f>
        <v>0</v>
      </c>
      <c r="Y63">
        <f>COUNTIFS('Raw data'!$R:$R,Y1,'Raw data'!$D:$D,$A63)</f>
        <v>0</v>
      </c>
      <c r="Z63">
        <f>COUNTIFS('Raw data'!$R:$R,Z1,'Raw data'!$D:$D,$A63)</f>
        <v>0</v>
      </c>
      <c r="AA63">
        <f>COUNTIFS('Raw data'!$R:$R,AA1,'Raw data'!$D:$D,$A63)</f>
        <v>0</v>
      </c>
      <c r="AB63">
        <f>COUNTIFS('Raw data'!$R:$R,AB1,'Raw data'!$D:$D,$A63)</f>
        <v>0</v>
      </c>
      <c r="AC63">
        <f>COUNTIFS('Raw data'!$R:$R,AC1,'Raw data'!$D:$D,$A63)</f>
        <v>0</v>
      </c>
      <c r="AD63">
        <f>COUNTIFS('Raw data'!$R:$R,AD1,'Raw data'!$D:$D,$A63)</f>
        <v>0</v>
      </c>
      <c r="AE63">
        <f>COUNTIFS('Raw data'!$R:$R,AE1,'Raw data'!$D:$D,$A63)</f>
        <v>0</v>
      </c>
      <c r="AF63">
        <f>COUNTIFS('Raw data'!$R:$R,AF1,'Raw data'!$D:$D,$A63)</f>
        <v>0</v>
      </c>
      <c r="AG63">
        <f>COUNTIFS('Raw data'!$R:$R,AG1,'Raw data'!$D:$D,$A63)</f>
        <v>0</v>
      </c>
      <c r="AH63">
        <f>COUNTIFS('Raw data'!$R:$R,AH1,'Raw data'!$D:$D,$A63)</f>
        <v>0</v>
      </c>
      <c r="AI63">
        <f>COUNTIFS('Raw data'!$R:$R,AI1,'Raw data'!$D:$D,$A63)</f>
        <v>0</v>
      </c>
      <c r="AJ63">
        <f>COUNTIFS('Raw data'!$R:$R,AJ1,'Raw data'!$D:$D,$A63)</f>
        <v>0</v>
      </c>
      <c r="AK63">
        <f>COUNTIFS('Raw data'!$R:$R,AK1,'Raw data'!$D:$D,$A63)</f>
        <v>0</v>
      </c>
      <c r="AL63">
        <f>COUNTIFS('Raw data'!$R:$R,AL1,'Raw data'!$D:$D,$A63)</f>
        <v>0</v>
      </c>
      <c r="AM63">
        <f>COUNTIFS('Raw data'!$R:$R,AM1,'Raw data'!$D:$D,$A63)</f>
        <v>0</v>
      </c>
      <c r="AN63">
        <f>COUNTIFS('Raw data'!$R:$R,AN1,'Raw data'!$D:$D,$A63)</f>
        <v>0</v>
      </c>
      <c r="AO63">
        <f>COUNTIFS('Raw data'!$R:$R,AO1,'Raw data'!$D:$D,$A63)</f>
        <v>0</v>
      </c>
      <c r="AP63">
        <f>COUNTIFS('Raw data'!$R:$R,AP1,'Raw data'!$D:$D,$A63)</f>
        <v>0</v>
      </c>
      <c r="AQ63">
        <f>COUNTIFS('Raw data'!$R:$R,AQ1,'Raw data'!$D:$D,$A63)</f>
        <v>2</v>
      </c>
      <c r="AR63">
        <f>COUNTIFS('Raw data'!$R:$R,AR1,'Raw data'!$D:$D,$A63)</f>
        <v>0</v>
      </c>
      <c r="AS63">
        <f>COUNTIFS('Raw data'!$R:$R,AS1,'Raw data'!$D:$D,$A63)</f>
        <v>0</v>
      </c>
      <c r="AT63">
        <f>COUNTIFS('Raw data'!$R:$R,AT1,'Raw data'!$D:$D,$A63)</f>
        <v>0</v>
      </c>
      <c r="AU63">
        <f>COUNTIFS('Raw data'!$R:$R,AU1,'Raw data'!$D:$D,$A63)</f>
        <v>0</v>
      </c>
      <c r="AV63">
        <f>COUNTIFS('Raw data'!$R:$R,AV1,'Raw data'!$D:$D,$A63)</f>
        <v>0</v>
      </c>
      <c r="AW63">
        <f>COUNTIFS('Raw data'!$R:$R,AW1,'Raw data'!$D:$D,$A63)</f>
        <v>0</v>
      </c>
      <c r="AX63">
        <f>COUNTIFS('Raw data'!$R:$R,AX1,'Raw data'!$D:$D,$A63)</f>
        <v>1</v>
      </c>
      <c r="AY63">
        <f>COUNTIFS('Raw data'!$R:$R,AY1,'Raw data'!$D:$D,$A63)</f>
        <v>0</v>
      </c>
      <c r="AZ63">
        <f>COUNTIFS('Raw data'!$R:$R,AZ1,'Raw data'!$D:$D,$A63)</f>
        <v>0</v>
      </c>
      <c r="BA63">
        <f>COUNTIFS('Raw data'!$R:$R,BA1,'Raw data'!$D:$D,$A63)</f>
        <v>0</v>
      </c>
      <c r="BC63">
        <f t="shared" si="3"/>
        <v>34</v>
      </c>
    </row>
    <row r="64" spans="1:55" x14ac:dyDescent="0.2">
      <c r="A64" s="218" t="s">
        <v>2350</v>
      </c>
      <c r="B64">
        <f>COUNTIFS('Raw data'!$R:$R,B1,'Raw data'!$D:$D,$A64)</f>
        <v>0</v>
      </c>
      <c r="C64">
        <f>COUNTIFS('Raw data'!$R:$R,C1,'Raw data'!$D:$D,$A64)</f>
        <v>0</v>
      </c>
      <c r="D64">
        <f>COUNTIFS('Raw data'!$R:$R,D1,'Raw data'!$D:$D,$A64)</f>
        <v>0</v>
      </c>
      <c r="E64">
        <f>COUNTIFS('Raw data'!$R:$R,E1,'Raw data'!$D:$D,$A64)</f>
        <v>0</v>
      </c>
      <c r="F64">
        <f>COUNTIFS('Raw data'!$R:$R,F1,'Raw data'!$D:$D,$A64)</f>
        <v>0</v>
      </c>
      <c r="G64">
        <f>COUNTIFS('Raw data'!$R:$R,G1,'Raw data'!$D:$D,$A64)</f>
        <v>0</v>
      </c>
      <c r="H64">
        <f>COUNTIFS('Raw data'!$R:$R,H1,'Raw data'!$D:$D,$A64)</f>
        <v>0</v>
      </c>
      <c r="I64">
        <f>COUNTIFS('Raw data'!$R:$R,I1,'Raw data'!$D:$D,$A64)</f>
        <v>0</v>
      </c>
      <c r="J64">
        <f>COUNTIFS('Raw data'!$R:$R,J1,'Raw data'!$D:$D,$A64)</f>
        <v>0</v>
      </c>
      <c r="K64">
        <f>COUNTIFS('Raw data'!$R:$R,K1,'Raw data'!$D:$D,$A64)</f>
        <v>0</v>
      </c>
      <c r="L64">
        <f>COUNTIFS('Raw data'!$R:$R,L1,'Raw data'!$D:$D,$A64)</f>
        <v>0</v>
      </c>
      <c r="M64">
        <f>COUNTIFS('Raw data'!$R:$R,M1,'Raw data'!$D:$D,$A64)</f>
        <v>0</v>
      </c>
      <c r="N64">
        <f>COUNTIFS('Raw data'!$R:$R,N1,'Raw data'!$D:$D,$A64)</f>
        <v>2</v>
      </c>
      <c r="O64">
        <f>COUNTIFS('Raw data'!$R:$R,O1,'Raw data'!$D:$D,$A64)</f>
        <v>0</v>
      </c>
      <c r="P64">
        <f>COUNTIFS('Raw data'!$R:$R,P1,'Raw data'!$D:$D,$A64)</f>
        <v>0</v>
      </c>
      <c r="Q64">
        <f>COUNTIFS('Raw data'!$R:$R,Q1,'Raw data'!$D:$D,$A64)</f>
        <v>0</v>
      </c>
      <c r="R64">
        <f>COUNTIFS('Raw data'!$R:$R,R1,'Raw data'!$D:$D,$A64)</f>
        <v>0</v>
      </c>
      <c r="S64">
        <f>COUNTIFS('Raw data'!$R:$R,S1,'Raw data'!$D:$D,$A64)</f>
        <v>0</v>
      </c>
      <c r="T64">
        <f>COUNTIFS('Raw data'!$R:$R,T1,'Raw data'!$D:$D,$A64)</f>
        <v>0</v>
      </c>
      <c r="U64">
        <f>COUNTIFS('Raw data'!$R:$R,U1,'Raw data'!$D:$D,$A64)</f>
        <v>0</v>
      </c>
      <c r="V64">
        <f>COUNTIFS('Raw data'!$R:$R,V1,'Raw data'!$D:$D,$A64)</f>
        <v>0</v>
      </c>
      <c r="W64">
        <f>COUNTIFS('Raw data'!$R:$R,W1,'Raw data'!$D:$D,$A64)</f>
        <v>0</v>
      </c>
      <c r="X64">
        <f>COUNTIFS('Raw data'!$R:$R,X1,'Raw data'!$D:$D,$A64)</f>
        <v>0</v>
      </c>
      <c r="Y64">
        <f>COUNTIFS('Raw data'!$R:$R,Y1,'Raw data'!$D:$D,$A64)</f>
        <v>0</v>
      </c>
      <c r="Z64">
        <f>COUNTIFS('Raw data'!$R:$R,Z1,'Raw data'!$D:$D,$A64)</f>
        <v>0</v>
      </c>
      <c r="AA64">
        <f>COUNTIFS('Raw data'!$R:$R,AA1,'Raw data'!$D:$D,$A64)</f>
        <v>0</v>
      </c>
      <c r="AB64">
        <f>COUNTIFS('Raw data'!$R:$R,AB1,'Raw data'!$D:$D,$A64)</f>
        <v>0</v>
      </c>
      <c r="AC64">
        <f>COUNTIFS('Raw data'!$R:$R,AC1,'Raw data'!$D:$D,$A64)</f>
        <v>0</v>
      </c>
      <c r="AD64">
        <f>COUNTIFS('Raw data'!$R:$R,AD1,'Raw data'!$D:$D,$A64)</f>
        <v>0</v>
      </c>
      <c r="AE64">
        <f>COUNTIFS('Raw data'!$R:$R,AE1,'Raw data'!$D:$D,$A64)</f>
        <v>0</v>
      </c>
      <c r="AF64">
        <f>COUNTIFS('Raw data'!$R:$R,AF1,'Raw data'!$D:$D,$A64)</f>
        <v>0</v>
      </c>
      <c r="AG64">
        <f>COUNTIFS('Raw data'!$R:$R,AG1,'Raw data'!$D:$D,$A64)</f>
        <v>0</v>
      </c>
      <c r="AH64">
        <f>COUNTIFS('Raw data'!$R:$R,AH1,'Raw data'!$D:$D,$A64)</f>
        <v>0</v>
      </c>
      <c r="AI64">
        <f>COUNTIFS('Raw data'!$R:$R,AI1,'Raw data'!$D:$D,$A64)</f>
        <v>0</v>
      </c>
      <c r="AJ64">
        <f>COUNTIFS('Raw data'!$R:$R,AJ1,'Raw data'!$D:$D,$A64)</f>
        <v>0</v>
      </c>
      <c r="AK64">
        <f>COUNTIFS('Raw data'!$R:$R,AK1,'Raw data'!$D:$D,$A64)</f>
        <v>0</v>
      </c>
      <c r="AL64">
        <f>COUNTIFS('Raw data'!$R:$R,AL1,'Raw data'!$D:$D,$A64)</f>
        <v>0</v>
      </c>
      <c r="AM64">
        <f>COUNTIFS('Raw data'!$R:$R,AM1,'Raw data'!$D:$D,$A64)</f>
        <v>0</v>
      </c>
      <c r="AN64">
        <f>COUNTIFS('Raw data'!$R:$R,AN1,'Raw data'!$D:$D,$A64)</f>
        <v>0</v>
      </c>
      <c r="AO64">
        <f>COUNTIFS('Raw data'!$R:$R,AO1,'Raw data'!$D:$D,$A64)</f>
        <v>0</v>
      </c>
      <c r="AP64">
        <f>COUNTIFS('Raw data'!$R:$R,AP1,'Raw data'!$D:$D,$A64)</f>
        <v>0</v>
      </c>
      <c r="AQ64">
        <f>COUNTIFS('Raw data'!$R:$R,AQ1,'Raw data'!$D:$D,$A64)</f>
        <v>0</v>
      </c>
      <c r="AR64">
        <f>COUNTIFS('Raw data'!$R:$R,AR1,'Raw data'!$D:$D,$A64)</f>
        <v>0</v>
      </c>
      <c r="AS64">
        <f>COUNTIFS('Raw data'!$R:$R,AS1,'Raw data'!$D:$D,$A64)</f>
        <v>0</v>
      </c>
      <c r="AT64">
        <f>COUNTIFS('Raw data'!$R:$R,AT1,'Raw data'!$D:$D,$A64)</f>
        <v>0</v>
      </c>
      <c r="AU64">
        <f>COUNTIFS('Raw data'!$R:$R,AU1,'Raw data'!$D:$D,$A64)</f>
        <v>0</v>
      </c>
      <c r="AV64">
        <f>COUNTIFS('Raw data'!$R:$R,AV1,'Raw data'!$D:$D,$A64)</f>
        <v>0</v>
      </c>
      <c r="AW64">
        <f>COUNTIFS('Raw data'!$R:$R,AW1,'Raw data'!$D:$D,$A64)</f>
        <v>0</v>
      </c>
      <c r="AX64">
        <f>COUNTIFS('Raw data'!$R:$R,AX1,'Raw data'!$D:$D,$A64)</f>
        <v>0</v>
      </c>
      <c r="AY64">
        <f>COUNTIFS('Raw data'!$R:$R,AY1,'Raw data'!$D:$D,$A64)</f>
        <v>0</v>
      </c>
      <c r="AZ64">
        <f>COUNTIFS('Raw data'!$R:$R,AZ1,'Raw data'!$D:$D,$A64)</f>
        <v>0</v>
      </c>
      <c r="BA64">
        <f>COUNTIFS('Raw data'!$R:$R,BA1,'Raw data'!$D:$D,$A64)</f>
        <v>0</v>
      </c>
      <c r="BC64">
        <f t="shared" si="3"/>
        <v>2</v>
      </c>
    </row>
    <row r="65" spans="1:55" x14ac:dyDescent="0.2">
      <c r="A65" s="225" t="s">
        <v>2337</v>
      </c>
      <c r="B65">
        <f>COUNTIFS('Raw data'!$R:$R,B1,'Raw data'!$D:$D,$A65)</f>
        <v>0</v>
      </c>
      <c r="C65">
        <f>COUNTIFS('Raw data'!$R:$R,C1,'Raw data'!$D:$D,$A65)</f>
        <v>0</v>
      </c>
      <c r="D65">
        <f>COUNTIFS('Raw data'!$R:$R,D1,'Raw data'!$D:$D,$A65)</f>
        <v>0</v>
      </c>
      <c r="E65">
        <f>COUNTIFS('Raw data'!$R:$R,E1,'Raw data'!$D:$D,$A65)</f>
        <v>0</v>
      </c>
      <c r="F65">
        <f>COUNTIFS('Raw data'!$R:$R,F1,'Raw data'!$D:$D,$A65)</f>
        <v>0</v>
      </c>
      <c r="G65">
        <f>COUNTIFS('Raw data'!$R:$R,G1,'Raw data'!$D:$D,$A65)</f>
        <v>0</v>
      </c>
      <c r="H65">
        <f>COUNTIFS('Raw data'!$R:$R,H1,'Raw data'!$D:$D,$A65)</f>
        <v>0</v>
      </c>
      <c r="I65">
        <f>COUNTIFS('Raw data'!$R:$R,I1,'Raw data'!$D:$D,$A65)</f>
        <v>0</v>
      </c>
      <c r="J65">
        <f>COUNTIFS('Raw data'!$R:$R,J1,'Raw data'!$D:$D,$A65)</f>
        <v>0</v>
      </c>
      <c r="K65">
        <f>COUNTIFS('Raw data'!$R:$R,K1,'Raw data'!$D:$D,$A65)</f>
        <v>1</v>
      </c>
      <c r="L65">
        <f>COUNTIFS('Raw data'!$R:$R,L1,'Raw data'!$D:$D,$A65)</f>
        <v>0</v>
      </c>
      <c r="M65">
        <f>COUNTIFS('Raw data'!$R:$R,M1,'Raw data'!$D:$D,$A65)</f>
        <v>2</v>
      </c>
      <c r="N65">
        <f>COUNTIFS('Raw data'!$R:$R,N1,'Raw data'!$D:$D,$A65)</f>
        <v>1</v>
      </c>
      <c r="O65">
        <f>COUNTIFS('Raw data'!$R:$R,O1,'Raw data'!$D:$D,$A65)</f>
        <v>0</v>
      </c>
      <c r="P65">
        <f>COUNTIFS('Raw data'!$R:$R,P1,'Raw data'!$D:$D,$A65)</f>
        <v>0</v>
      </c>
      <c r="Q65">
        <f>COUNTIFS('Raw data'!$R:$R,Q1,'Raw data'!$D:$D,$A65)</f>
        <v>0</v>
      </c>
      <c r="R65">
        <f>COUNTIFS('Raw data'!$R:$R,R1,'Raw data'!$D:$D,$A65)</f>
        <v>0</v>
      </c>
      <c r="S65">
        <f>COUNTIFS('Raw data'!$R:$R,S1,'Raw data'!$D:$D,$A65)</f>
        <v>0</v>
      </c>
      <c r="T65">
        <f>COUNTIFS('Raw data'!$R:$R,T1,'Raw data'!$D:$D,$A65)</f>
        <v>0</v>
      </c>
      <c r="U65">
        <f>COUNTIFS('Raw data'!$R:$R,U1,'Raw data'!$D:$D,$A65)</f>
        <v>0</v>
      </c>
      <c r="V65">
        <f>COUNTIFS('Raw data'!$R:$R,V1,'Raw data'!$D:$D,$A65)</f>
        <v>0</v>
      </c>
      <c r="W65">
        <f>COUNTIFS('Raw data'!$R:$R,W1,'Raw data'!$D:$D,$A65)</f>
        <v>0</v>
      </c>
      <c r="X65">
        <f>COUNTIFS('Raw data'!$R:$R,X1,'Raw data'!$D:$D,$A65)</f>
        <v>0</v>
      </c>
      <c r="Y65">
        <f>COUNTIFS('Raw data'!$R:$R,Y1,'Raw data'!$D:$D,$A65)</f>
        <v>0</v>
      </c>
      <c r="Z65">
        <f>COUNTIFS('Raw data'!$R:$R,Z1,'Raw data'!$D:$D,$A65)</f>
        <v>0</v>
      </c>
      <c r="AA65">
        <f>COUNTIFS('Raw data'!$R:$R,AA1,'Raw data'!$D:$D,$A65)</f>
        <v>0</v>
      </c>
      <c r="AB65">
        <f>COUNTIFS('Raw data'!$R:$R,AB1,'Raw data'!$D:$D,$A65)</f>
        <v>0</v>
      </c>
      <c r="AC65">
        <f>COUNTIFS('Raw data'!$R:$R,AC1,'Raw data'!$D:$D,$A65)</f>
        <v>0</v>
      </c>
      <c r="AD65">
        <f>COUNTIFS('Raw data'!$R:$R,AD1,'Raw data'!$D:$D,$A65)</f>
        <v>0</v>
      </c>
      <c r="AE65">
        <f>COUNTIFS('Raw data'!$R:$R,AE1,'Raw data'!$D:$D,$A65)</f>
        <v>1</v>
      </c>
      <c r="AF65">
        <f>COUNTIFS('Raw data'!$R:$R,AF1,'Raw data'!$D:$D,$A65)</f>
        <v>0</v>
      </c>
      <c r="AG65">
        <f>COUNTIFS('Raw data'!$R:$R,AG1,'Raw data'!$D:$D,$A65)</f>
        <v>0</v>
      </c>
      <c r="AH65">
        <f>COUNTIFS('Raw data'!$R:$R,AH1,'Raw data'!$D:$D,$A65)</f>
        <v>0</v>
      </c>
      <c r="AI65">
        <f>COUNTIFS('Raw data'!$R:$R,AI1,'Raw data'!$D:$D,$A65)</f>
        <v>0</v>
      </c>
      <c r="AJ65">
        <f>COUNTIFS('Raw data'!$R:$R,AJ1,'Raw data'!$D:$D,$A65)</f>
        <v>0</v>
      </c>
      <c r="AK65">
        <f>COUNTIFS('Raw data'!$R:$R,AK1,'Raw data'!$D:$D,$A65)</f>
        <v>0</v>
      </c>
      <c r="AL65">
        <f>COUNTIFS('Raw data'!$R:$R,AL1,'Raw data'!$D:$D,$A65)</f>
        <v>0</v>
      </c>
      <c r="AM65">
        <f>COUNTIFS('Raw data'!$R:$R,AM1,'Raw data'!$D:$D,$A65)</f>
        <v>0</v>
      </c>
      <c r="AN65">
        <f>COUNTIFS('Raw data'!$R:$R,AN1,'Raw data'!$D:$D,$A65)</f>
        <v>0</v>
      </c>
      <c r="AO65">
        <f>COUNTIFS('Raw data'!$R:$R,AO1,'Raw data'!$D:$D,$A65)</f>
        <v>0</v>
      </c>
      <c r="AP65">
        <f>COUNTIFS('Raw data'!$R:$R,AP1,'Raw data'!$D:$D,$A65)</f>
        <v>0</v>
      </c>
      <c r="AQ65">
        <f>COUNTIFS('Raw data'!$R:$R,AQ1,'Raw data'!$D:$D,$A65)</f>
        <v>1</v>
      </c>
      <c r="AR65">
        <f>COUNTIFS('Raw data'!$R:$R,AR1,'Raw data'!$D:$D,$A65)</f>
        <v>0</v>
      </c>
      <c r="AS65">
        <f>COUNTIFS('Raw data'!$R:$R,AS1,'Raw data'!$D:$D,$A65)</f>
        <v>0</v>
      </c>
      <c r="AT65">
        <f>COUNTIFS('Raw data'!$R:$R,AT1,'Raw data'!$D:$D,$A65)</f>
        <v>0</v>
      </c>
      <c r="AU65">
        <f>COUNTIFS('Raw data'!$R:$R,AU1,'Raw data'!$D:$D,$A65)</f>
        <v>0</v>
      </c>
      <c r="AV65">
        <f>COUNTIFS('Raw data'!$R:$R,AV1,'Raw data'!$D:$D,$A65)</f>
        <v>0</v>
      </c>
      <c r="AW65">
        <f>COUNTIFS('Raw data'!$R:$R,AW1,'Raw data'!$D:$D,$A65)</f>
        <v>0</v>
      </c>
      <c r="AX65">
        <f>COUNTIFS('Raw data'!$R:$R,AX1,'Raw data'!$D:$D,$A65)</f>
        <v>0</v>
      </c>
      <c r="AY65">
        <f>COUNTIFS('Raw data'!$R:$R,AY1,'Raw data'!$D:$D,$A65)</f>
        <v>0</v>
      </c>
      <c r="AZ65">
        <f>COUNTIFS('Raw data'!$R:$R,AZ1,'Raw data'!$D:$D,$A65)</f>
        <v>0</v>
      </c>
      <c r="BA65">
        <f>COUNTIFS('Raw data'!$R:$R,BA1,'Raw data'!$D:$D,$A65)</f>
        <v>0</v>
      </c>
      <c r="BC65">
        <f t="shared" si="3"/>
        <v>6</v>
      </c>
    </row>
    <row r="66" spans="1:55" ht="17" x14ac:dyDescent="0.2">
      <c r="A66" s="226" t="s">
        <v>2347</v>
      </c>
      <c r="B66">
        <f>COUNTIFS('Raw data'!$R:$R,B1,'Raw data'!$D:$D,$A66)</f>
        <v>0</v>
      </c>
      <c r="C66">
        <f>COUNTIFS('Raw data'!$R:$R,C1,'Raw data'!$D:$D,$A66)</f>
        <v>0</v>
      </c>
      <c r="D66">
        <f>COUNTIFS('Raw data'!$R:$R,D1,'Raw data'!$D:$D,$A66)</f>
        <v>0</v>
      </c>
      <c r="E66">
        <f>COUNTIFS('Raw data'!$R:$R,E1,'Raw data'!$D:$D,$A66)</f>
        <v>0</v>
      </c>
      <c r="F66">
        <f>COUNTIFS('Raw data'!$R:$R,F1,'Raw data'!$D:$D,$A66)</f>
        <v>0</v>
      </c>
      <c r="G66">
        <f>COUNTIFS('Raw data'!$R:$R,G1,'Raw data'!$D:$D,$A66)</f>
        <v>0</v>
      </c>
      <c r="H66">
        <f>COUNTIFS('Raw data'!$R:$R,H1,'Raw data'!$D:$D,$A66)</f>
        <v>0</v>
      </c>
      <c r="I66">
        <f>COUNTIFS('Raw data'!$R:$R,I1,'Raw data'!$D:$D,$A66)</f>
        <v>0</v>
      </c>
      <c r="J66">
        <f>COUNTIFS('Raw data'!$R:$R,J1,'Raw data'!$D:$D,$A66)</f>
        <v>0</v>
      </c>
      <c r="K66">
        <f>COUNTIFS('Raw data'!$R:$R,K1,'Raw data'!$D:$D,$A66)</f>
        <v>1</v>
      </c>
      <c r="L66">
        <f>COUNTIFS('Raw data'!$R:$R,L1,'Raw data'!$D:$D,$A66)</f>
        <v>0</v>
      </c>
      <c r="M66">
        <f>COUNTIFS('Raw data'!$R:$R,M1,'Raw data'!$D:$D,$A66)</f>
        <v>4</v>
      </c>
      <c r="N66">
        <f>COUNTIFS('Raw data'!$R:$R,N1,'Raw data'!$D:$D,$A66)</f>
        <v>0</v>
      </c>
      <c r="O66">
        <f>COUNTIFS('Raw data'!$R:$R,O1,'Raw data'!$D:$D,$A66)</f>
        <v>0</v>
      </c>
      <c r="P66">
        <f>COUNTIFS('Raw data'!$R:$R,P1,'Raw data'!$D:$D,$A66)</f>
        <v>0</v>
      </c>
      <c r="Q66">
        <f>COUNTIFS('Raw data'!$R:$R,Q1,'Raw data'!$D:$D,$A66)</f>
        <v>0</v>
      </c>
      <c r="R66">
        <f>COUNTIFS('Raw data'!$R:$R,R1,'Raw data'!$D:$D,$A66)</f>
        <v>0</v>
      </c>
      <c r="S66">
        <f>COUNTIFS('Raw data'!$R:$R,S1,'Raw data'!$D:$D,$A66)</f>
        <v>0</v>
      </c>
      <c r="T66">
        <f>COUNTIFS('Raw data'!$R:$R,T1,'Raw data'!$D:$D,$A66)</f>
        <v>0</v>
      </c>
      <c r="U66">
        <f>COUNTIFS('Raw data'!$R:$R,U1,'Raw data'!$D:$D,$A66)</f>
        <v>0</v>
      </c>
      <c r="V66">
        <f>COUNTIFS('Raw data'!$R:$R,V1,'Raw data'!$D:$D,$A66)</f>
        <v>0</v>
      </c>
      <c r="W66">
        <f>COUNTIFS('Raw data'!$R:$R,W1,'Raw data'!$D:$D,$A66)</f>
        <v>0</v>
      </c>
      <c r="X66">
        <f>COUNTIFS('Raw data'!$R:$R,X1,'Raw data'!$D:$D,$A66)</f>
        <v>0</v>
      </c>
      <c r="Y66">
        <f>COUNTIFS('Raw data'!$R:$R,Y1,'Raw data'!$D:$D,$A66)</f>
        <v>0</v>
      </c>
      <c r="Z66">
        <f>COUNTIFS('Raw data'!$R:$R,Z1,'Raw data'!$D:$D,$A66)</f>
        <v>0</v>
      </c>
      <c r="AA66">
        <f>COUNTIFS('Raw data'!$R:$R,AA1,'Raw data'!$D:$D,$A66)</f>
        <v>0</v>
      </c>
      <c r="AB66">
        <f>COUNTIFS('Raw data'!$R:$R,AB1,'Raw data'!$D:$D,$A66)</f>
        <v>0</v>
      </c>
      <c r="AC66">
        <f>COUNTIFS('Raw data'!$R:$R,AC1,'Raw data'!$D:$D,$A66)</f>
        <v>0</v>
      </c>
      <c r="AD66">
        <f>COUNTIFS('Raw data'!$R:$R,AD1,'Raw data'!$D:$D,$A66)</f>
        <v>0</v>
      </c>
      <c r="AE66">
        <f>COUNTIFS('Raw data'!$R:$R,AE1,'Raw data'!$D:$D,$A66)</f>
        <v>0</v>
      </c>
      <c r="AF66">
        <f>COUNTIFS('Raw data'!$R:$R,AF1,'Raw data'!$D:$D,$A66)</f>
        <v>0</v>
      </c>
      <c r="AG66">
        <f>COUNTIFS('Raw data'!$R:$R,AG1,'Raw data'!$D:$D,$A66)</f>
        <v>0</v>
      </c>
      <c r="AH66">
        <f>COUNTIFS('Raw data'!$R:$R,AH1,'Raw data'!$D:$D,$A66)</f>
        <v>0</v>
      </c>
      <c r="AI66">
        <f>COUNTIFS('Raw data'!$R:$R,AI1,'Raw data'!$D:$D,$A66)</f>
        <v>0</v>
      </c>
      <c r="AJ66">
        <f>COUNTIFS('Raw data'!$R:$R,AJ1,'Raw data'!$D:$D,$A66)</f>
        <v>0</v>
      </c>
      <c r="AK66">
        <f>COUNTIFS('Raw data'!$R:$R,AK1,'Raw data'!$D:$D,$A66)</f>
        <v>0</v>
      </c>
      <c r="AL66">
        <f>COUNTIFS('Raw data'!$R:$R,AL1,'Raw data'!$D:$D,$A66)</f>
        <v>0</v>
      </c>
      <c r="AM66">
        <f>COUNTIFS('Raw data'!$R:$R,AM1,'Raw data'!$D:$D,$A66)</f>
        <v>0</v>
      </c>
      <c r="AN66">
        <f>COUNTIFS('Raw data'!$R:$R,AN1,'Raw data'!$D:$D,$A66)</f>
        <v>0</v>
      </c>
      <c r="AO66">
        <f>COUNTIFS('Raw data'!$R:$R,AO1,'Raw data'!$D:$D,$A66)</f>
        <v>2</v>
      </c>
      <c r="AP66">
        <f>COUNTIFS('Raw data'!$R:$R,AP1,'Raw data'!$D:$D,$A66)</f>
        <v>0</v>
      </c>
      <c r="AQ66">
        <f>COUNTIFS('Raw data'!$R:$R,AQ1,'Raw data'!$D:$D,$A66)</f>
        <v>0</v>
      </c>
      <c r="AR66">
        <f>COUNTIFS('Raw data'!$R:$R,AR1,'Raw data'!$D:$D,$A66)</f>
        <v>0</v>
      </c>
      <c r="AS66">
        <f>COUNTIFS('Raw data'!$R:$R,AS1,'Raw data'!$D:$D,$A66)</f>
        <v>0</v>
      </c>
      <c r="AT66">
        <f>COUNTIFS('Raw data'!$R:$R,AT1,'Raw data'!$D:$D,$A66)</f>
        <v>0</v>
      </c>
      <c r="AU66">
        <f>COUNTIFS('Raw data'!$R:$R,AU1,'Raw data'!$D:$D,$A66)</f>
        <v>0</v>
      </c>
      <c r="AV66">
        <f>COUNTIFS('Raw data'!$R:$R,AV1,'Raw data'!$D:$D,$A66)</f>
        <v>0</v>
      </c>
      <c r="AW66">
        <f>COUNTIFS('Raw data'!$R:$R,AW1,'Raw data'!$D:$D,$A66)</f>
        <v>0</v>
      </c>
      <c r="AX66">
        <f>COUNTIFS('Raw data'!$R:$R,AX1,'Raw data'!$D:$D,$A66)</f>
        <v>0</v>
      </c>
      <c r="AY66">
        <f>COUNTIFS('Raw data'!$R:$R,AY1,'Raw data'!$D:$D,$A66)</f>
        <v>0</v>
      </c>
      <c r="AZ66">
        <f>COUNTIFS('Raw data'!$R:$R,AZ1,'Raw data'!$D:$D,$A66)</f>
        <v>0</v>
      </c>
      <c r="BA66">
        <f>COUNTIFS('Raw data'!$R:$R,BA1,'Raw data'!$D:$D,$A66)</f>
        <v>0</v>
      </c>
      <c r="BC66">
        <f t="shared" si="3"/>
        <v>7</v>
      </c>
    </row>
    <row r="67" spans="1:55" x14ac:dyDescent="0.2">
      <c r="A67" s="225" t="s">
        <v>2339</v>
      </c>
      <c r="B67">
        <f>COUNTIFS('Raw data'!$R:$R,B1,'Raw data'!$D:$D,$A67)</f>
        <v>0</v>
      </c>
      <c r="C67">
        <f>COUNTIFS('Raw data'!$R:$R,C1,'Raw data'!$D:$D,$A67)</f>
        <v>0</v>
      </c>
      <c r="D67">
        <f>COUNTIFS('Raw data'!$R:$R,D1,'Raw data'!$D:$D,$A67)</f>
        <v>0</v>
      </c>
      <c r="E67">
        <f>COUNTIFS('Raw data'!$R:$R,E1,'Raw data'!$D:$D,$A67)</f>
        <v>0</v>
      </c>
      <c r="F67">
        <f>COUNTIFS('Raw data'!$R:$R,F1,'Raw data'!$D:$D,$A67)</f>
        <v>0</v>
      </c>
      <c r="G67">
        <f>COUNTIFS('Raw data'!$R:$R,G1,'Raw data'!$D:$D,$A67)</f>
        <v>0</v>
      </c>
      <c r="H67">
        <f>COUNTIFS('Raw data'!$R:$R,H1,'Raw data'!$D:$D,$A67)</f>
        <v>0</v>
      </c>
      <c r="I67">
        <f>COUNTIFS('Raw data'!$R:$R,I1,'Raw data'!$D:$D,$A67)</f>
        <v>0</v>
      </c>
      <c r="J67">
        <f>COUNTIFS('Raw data'!$R:$R,J1,'Raw data'!$D:$D,$A67)</f>
        <v>0</v>
      </c>
      <c r="K67">
        <f>COUNTIFS('Raw data'!$R:$R,K1,'Raw data'!$D:$D,$A67)</f>
        <v>0</v>
      </c>
      <c r="L67">
        <f>COUNTIFS('Raw data'!$R:$R,L1,'Raw data'!$D:$D,$A67)</f>
        <v>0</v>
      </c>
      <c r="M67">
        <f>COUNTIFS('Raw data'!$R:$R,M1,'Raw data'!$D:$D,$A67)</f>
        <v>1</v>
      </c>
      <c r="N67">
        <f>COUNTIFS('Raw data'!$R:$R,N1,'Raw data'!$D:$D,$A67)</f>
        <v>0</v>
      </c>
      <c r="O67">
        <f>COUNTIFS('Raw data'!$R:$R,O1,'Raw data'!$D:$D,$A67)</f>
        <v>0</v>
      </c>
      <c r="P67">
        <f>COUNTIFS('Raw data'!$R:$R,P1,'Raw data'!$D:$D,$A67)</f>
        <v>0</v>
      </c>
      <c r="Q67">
        <f>COUNTIFS('Raw data'!$R:$R,Q1,'Raw data'!$D:$D,$A67)</f>
        <v>0</v>
      </c>
      <c r="R67">
        <f>COUNTIFS('Raw data'!$R:$R,R1,'Raw data'!$D:$D,$A67)</f>
        <v>0</v>
      </c>
      <c r="S67">
        <f>COUNTIFS('Raw data'!$R:$R,S1,'Raw data'!$D:$D,$A67)</f>
        <v>0</v>
      </c>
      <c r="T67">
        <f>COUNTIFS('Raw data'!$R:$R,T1,'Raw data'!$D:$D,$A67)</f>
        <v>0</v>
      </c>
      <c r="U67">
        <f>COUNTIFS('Raw data'!$R:$R,U1,'Raw data'!$D:$D,$A67)</f>
        <v>0</v>
      </c>
      <c r="V67">
        <f>COUNTIFS('Raw data'!$R:$R,V1,'Raw data'!$D:$D,$A67)</f>
        <v>0</v>
      </c>
      <c r="W67">
        <f>COUNTIFS('Raw data'!$R:$R,W1,'Raw data'!$D:$D,$A67)</f>
        <v>0</v>
      </c>
      <c r="X67">
        <f>COUNTIFS('Raw data'!$R:$R,X1,'Raw data'!$D:$D,$A67)</f>
        <v>0</v>
      </c>
      <c r="Y67">
        <f>COUNTIFS('Raw data'!$R:$R,Y1,'Raw data'!$D:$D,$A67)</f>
        <v>0</v>
      </c>
      <c r="Z67">
        <f>COUNTIFS('Raw data'!$R:$R,Z1,'Raw data'!$D:$D,$A67)</f>
        <v>0</v>
      </c>
      <c r="AA67">
        <f>COUNTIFS('Raw data'!$R:$R,AA1,'Raw data'!$D:$D,$A67)</f>
        <v>0</v>
      </c>
      <c r="AB67">
        <f>COUNTIFS('Raw data'!$R:$R,AB1,'Raw data'!$D:$D,$A67)</f>
        <v>0</v>
      </c>
      <c r="AC67">
        <f>COUNTIFS('Raw data'!$R:$R,AC1,'Raw data'!$D:$D,$A67)</f>
        <v>0</v>
      </c>
      <c r="AD67">
        <f>COUNTIFS('Raw data'!$R:$R,AD1,'Raw data'!$D:$D,$A67)</f>
        <v>0</v>
      </c>
      <c r="AE67">
        <f>COUNTIFS('Raw data'!$R:$R,AE1,'Raw data'!$D:$D,$A67)</f>
        <v>0</v>
      </c>
      <c r="AF67">
        <f>COUNTIFS('Raw data'!$R:$R,AF1,'Raw data'!$D:$D,$A67)</f>
        <v>0</v>
      </c>
      <c r="AG67">
        <f>COUNTIFS('Raw data'!$R:$R,AG1,'Raw data'!$D:$D,$A67)</f>
        <v>0</v>
      </c>
      <c r="AH67">
        <f>COUNTIFS('Raw data'!$R:$R,AH1,'Raw data'!$D:$D,$A67)</f>
        <v>0</v>
      </c>
      <c r="AI67">
        <f>COUNTIFS('Raw data'!$R:$R,AI1,'Raw data'!$D:$D,$A67)</f>
        <v>0</v>
      </c>
      <c r="AJ67">
        <f>COUNTIFS('Raw data'!$R:$R,AJ1,'Raw data'!$D:$D,$A67)</f>
        <v>0</v>
      </c>
      <c r="AK67">
        <f>COUNTIFS('Raw data'!$R:$R,AK1,'Raw data'!$D:$D,$A67)</f>
        <v>0</v>
      </c>
      <c r="AL67">
        <f>COUNTIFS('Raw data'!$R:$R,AL1,'Raw data'!$D:$D,$A67)</f>
        <v>0</v>
      </c>
      <c r="AM67">
        <f>COUNTIFS('Raw data'!$R:$R,AM1,'Raw data'!$D:$D,$A67)</f>
        <v>0</v>
      </c>
      <c r="AN67">
        <f>COUNTIFS('Raw data'!$R:$R,AN1,'Raw data'!$D:$D,$A67)</f>
        <v>0</v>
      </c>
      <c r="AO67">
        <f>COUNTIFS('Raw data'!$R:$R,AO1,'Raw data'!$D:$D,$A67)</f>
        <v>0</v>
      </c>
      <c r="AP67">
        <f>COUNTIFS('Raw data'!$R:$R,AP1,'Raw data'!$D:$D,$A67)</f>
        <v>0</v>
      </c>
      <c r="AQ67">
        <f>COUNTIFS('Raw data'!$R:$R,AQ1,'Raw data'!$D:$D,$A67)</f>
        <v>0</v>
      </c>
      <c r="AR67">
        <f>COUNTIFS('Raw data'!$R:$R,AR1,'Raw data'!$D:$D,$A67)</f>
        <v>0</v>
      </c>
      <c r="AS67">
        <f>COUNTIFS('Raw data'!$R:$R,AS1,'Raw data'!$D:$D,$A67)</f>
        <v>0</v>
      </c>
      <c r="AT67">
        <f>COUNTIFS('Raw data'!$R:$R,AT1,'Raw data'!$D:$D,$A67)</f>
        <v>0</v>
      </c>
      <c r="AU67">
        <f>COUNTIFS('Raw data'!$R:$R,AU1,'Raw data'!$D:$D,$A67)</f>
        <v>0</v>
      </c>
      <c r="AV67">
        <f>COUNTIFS('Raw data'!$R:$R,AV1,'Raw data'!$D:$D,$A67)</f>
        <v>0</v>
      </c>
      <c r="AW67">
        <f>COUNTIFS('Raw data'!$R:$R,AW1,'Raw data'!$D:$D,$A67)</f>
        <v>0</v>
      </c>
      <c r="AX67">
        <f>COUNTIFS('Raw data'!$R:$R,AX1,'Raw data'!$D:$D,$A67)</f>
        <v>0</v>
      </c>
      <c r="AY67">
        <f>COUNTIFS('Raw data'!$R:$R,AY1,'Raw data'!$D:$D,$A67)</f>
        <v>0</v>
      </c>
      <c r="AZ67">
        <f>COUNTIFS('Raw data'!$R:$R,AZ1,'Raw data'!$D:$D,$A67)</f>
        <v>0</v>
      </c>
      <c r="BA67">
        <f>COUNTIFS('Raw data'!$R:$R,BA1,'Raw data'!$D:$D,$A67)</f>
        <v>0</v>
      </c>
      <c r="BC67">
        <f t="shared" si="3"/>
        <v>1</v>
      </c>
    </row>
    <row r="68" spans="1:55" ht="17" x14ac:dyDescent="0.2">
      <c r="A68" s="69" t="s">
        <v>2331</v>
      </c>
      <c r="B68">
        <f>COUNTIFS('Raw data'!$R:$R,B1,'Raw data'!$D:$D,$A68)</f>
        <v>0</v>
      </c>
      <c r="C68">
        <f>COUNTIFS('Raw data'!$R:$R,C1,'Raw data'!$D:$D,$A68)</f>
        <v>0</v>
      </c>
      <c r="D68">
        <f>COUNTIFS('Raw data'!$R:$R,D1,'Raw data'!$D:$D,$A68)</f>
        <v>0</v>
      </c>
      <c r="E68">
        <f>COUNTIFS('Raw data'!$R:$R,E1,'Raw data'!$D:$D,$A68)</f>
        <v>0</v>
      </c>
      <c r="F68">
        <f>COUNTIFS('Raw data'!$R:$R,F1,'Raw data'!$D:$D,$A68)</f>
        <v>0</v>
      </c>
      <c r="G68">
        <f>COUNTIFS('Raw data'!$R:$R,G1,'Raw data'!$D:$D,$A68)</f>
        <v>0</v>
      </c>
      <c r="H68">
        <f>COUNTIFS('Raw data'!$R:$R,H1,'Raw data'!$D:$D,$A68)</f>
        <v>7</v>
      </c>
      <c r="I68">
        <f>COUNTIFS('Raw data'!$R:$R,I1,'Raw data'!$D:$D,$A68)</f>
        <v>0</v>
      </c>
      <c r="J68">
        <f>COUNTIFS('Raw data'!$R:$R,J1,'Raw data'!$D:$D,$A68)</f>
        <v>0</v>
      </c>
      <c r="K68">
        <f>COUNTIFS('Raw data'!$R:$R,K1,'Raw data'!$D:$D,$A68)</f>
        <v>1</v>
      </c>
      <c r="L68">
        <f>COUNTIFS('Raw data'!$R:$R,L1,'Raw data'!$D:$D,$A68)</f>
        <v>0</v>
      </c>
      <c r="M68">
        <f>COUNTIFS('Raw data'!$R:$R,M1,'Raw data'!$D:$D,$A68)</f>
        <v>0</v>
      </c>
      <c r="N68">
        <f>COUNTIFS('Raw data'!$R:$R,N1,'Raw data'!$D:$D,$A68)</f>
        <v>16</v>
      </c>
      <c r="O68">
        <f>COUNTIFS('Raw data'!$R:$R,O1,'Raw data'!$D:$D,$A68)</f>
        <v>3</v>
      </c>
      <c r="P68">
        <f>COUNTIFS('Raw data'!$R:$R,P1,'Raw data'!$D:$D,$A68)</f>
        <v>1</v>
      </c>
      <c r="Q68">
        <f>COUNTIFS('Raw data'!$R:$R,Q1,'Raw data'!$D:$D,$A68)</f>
        <v>0</v>
      </c>
      <c r="R68">
        <f>COUNTIFS('Raw data'!$R:$R,R1,'Raw data'!$D:$D,$A68)</f>
        <v>0</v>
      </c>
      <c r="S68">
        <f>COUNTIFS('Raw data'!$R:$R,S1,'Raw data'!$D:$D,$A68)</f>
        <v>0</v>
      </c>
      <c r="T68">
        <f>COUNTIFS('Raw data'!$R:$R,T1,'Raw data'!$D:$D,$A68)</f>
        <v>0</v>
      </c>
      <c r="U68">
        <f>COUNTIFS('Raw data'!$R:$R,U1,'Raw data'!$D:$D,$A68)</f>
        <v>0</v>
      </c>
      <c r="V68">
        <f>COUNTIFS('Raw data'!$R:$R,V1,'Raw data'!$D:$D,$A68)</f>
        <v>0</v>
      </c>
      <c r="W68">
        <f>COUNTIFS('Raw data'!$R:$R,W1,'Raw data'!$D:$D,$A68)</f>
        <v>0</v>
      </c>
      <c r="X68">
        <f>COUNTIFS('Raw data'!$R:$R,X1,'Raw data'!$D:$D,$A68)</f>
        <v>1</v>
      </c>
      <c r="Y68">
        <f>COUNTIFS('Raw data'!$R:$R,Y1,'Raw data'!$D:$D,$A68)</f>
        <v>0</v>
      </c>
      <c r="Z68">
        <f>COUNTIFS('Raw data'!$R:$R,Z1,'Raw data'!$D:$D,$A68)</f>
        <v>0</v>
      </c>
      <c r="AA68">
        <f>COUNTIFS('Raw data'!$R:$R,AA1,'Raw data'!$D:$D,$A68)</f>
        <v>0</v>
      </c>
      <c r="AB68">
        <f>COUNTIFS('Raw data'!$R:$R,AB1,'Raw data'!$D:$D,$A68)</f>
        <v>3</v>
      </c>
      <c r="AC68">
        <f>COUNTIFS('Raw data'!$R:$R,AC1,'Raw data'!$D:$D,$A68)</f>
        <v>0</v>
      </c>
      <c r="AD68">
        <f>COUNTIFS('Raw data'!$R:$R,AD1,'Raw data'!$D:$D,$A68)</f>
        <v>1</v>
      </c>
      <c r="AE68">
        <f>COUNTIFS('Raw data'!$R:$R,AE1,'Raw data'!$D:$D,$A68)</f>
        <v>0</v>
      </c>
      <c r="AF68">
        <f>COUNTIFS('Raw data'!$R:$R,AF1,'Raw data'!$D:$D,$A68)</f>
        <v>0</v>
      </c>
      <c r="AG68">
        <f>COUNTIFS('Raw data'!$R:$R,AG1,'Raw data'!$D:$D,$A68)</f>
        <v>0</v>
      </c>
      <c r="AH68">
        <f>COUNTIFS('Raw data'!$R:$R,AH1,'Raw data'!$D:$D,$A68)</f>
        <v>0</v>
      </c>
      <c r="AI68">
        <f>COUNTIFS('Raw data'!$R:$R,AI1,'Raw data'!$D:$D,$A68)</f>
        <v>0</v>
      </c>
      <c r="AJ68">
        <f>COUNTIFS('Raw data'!$R:$R,AJ1,'Raw data'!$D:$D,$A68)</f>
        <v>0</v>
      </c>
      <c r="AK68">
        <f>COUNTIFS('Raw data'!$R:$R,AK1,'Raw data'!$D:$D,$A68)</f>
        <v>0</v>
      </c>
      <c r="AL68">
        <f>COUNTIFS('Raw data'!$R:$R,AL1,'Raw data'!$D:$D,$A68)</f>
        <v>0</v>
      </c>
      <c r="AM68">
        <f>COUNTIFS('Raw data'!$R:$R,AM1,'Raw data'!$D:$D,$A68)</f>
        <v>0</v>
      </c>
      <c r="AN68">
        <f>COUNTIFS('Raw data'!$R:$R,AN1,'Raw data'!$D:$D,$A68)</f>
        <v>0</v>
      </c>
      <c r="AO68">
        <f>COUNTIFS('Raw data'!$R:$R,AO1,'Raw data'!$D:$D,$A68)</f>
        <v>0</v>
      </c>
      <c r="AP68">
        <f>COUNTIFS('Raw data'!$R:$R,AP1,'Raw data'!$D:$D,$A68)</f>
        <v>0</v>
      </c>
      <c r="AQ68">
        <f>COUNTIFS('Raw data'!$R:$R,AQ1,'Raw data'!$D:$D,$A68)</f>
        <v>3</v>
      </c>
      <c r="AR68">
        <f>COUNTIFS('Raw data'!$R:$R,AR1,'Raw data'!$D:$D,$A68)</f>
        <v>1</v>
      </c>
      <c r="AS68">
        <f>COUNTIFS('Raw data'!$R:$R,AS1,'Raw data'!$D:$D,$A68)</f>
        <v>0</v>
      </c>
      <c r="AT68">
        <f>COUNTIFS('Raw data'!$R:$R,AT1,'Raw data'!$D:$D,$A68)</f>
        <v>0</v>
      </c>
      <c r="AU68">
        <f>COUNTIFS('Raw data'!$R:$R,AU1,'Raw data'!$D:$D,$A68)</f>
        <v>0</v>
      </c>
      <c r="AV68">
        <f>COUNTIFS('Raw data'!$R:$R,AV1,'Raw data'!$D:$D,$A68)</f>
        <v>0</v>
      </c>
      <c r="AW68">
        <f>COUNTIFS('Raw data'!$R:$R,AW1,'Raw data'!$D:$D,$A68)</f>
        <v>0</v>
      </c>
      <c r="AX68">
        <f>COUNTIFS('Raw data'!$R:$R,AX1,'Raw data'!$D:$D,$A68)</f>
        <v>0</v>
      </c>
      <c r="AY68">
        <f>COUNTIFS('Raw data'!$R:$R,AY1,'Raw data'!$D:$D,$A68)</f>
        <v>0</v>
      </c>
      <c r="AZ68">
        <f>COUNTIFS('Raw data'!$R:$R,AZ1,'Raw data'!$D:$D,$A68)</f>
        <v>0</v>
      </c>
      <c r="BA68">
        <f>COUNTIFS('Raw data'!$R:$R,BA1,'Raw data'!$D:$D,$A68)</f>
        <v>0</v>
      </c>
      <c r="BC68">
        <f t="shared" si="3"/>
        <v>37</v>
      </c>
    </row>
    <row r="69" spans="1:55" x14ac:dyDescent="0.2">
      <c r="A69" s="224" t="s">
        <v>2348</v>
      </c>
      <c r="B69">
        <f>COUNTIFS('Raw data'!$R:$R,B1,'Raw data'!$D:$D,$A69)</f>
        <v>0</v>
      </c>
      <c r="C69">
        <f>COUNTIFS('Raw data'!$R:$R,C1,'Raw data'!$D:$D,$A69)</f>
        <v>0</v>
      </c>
      <c r="D69">
        <f>COUNTIFS('Raw data'!$R:$R,D1,'Raw data'!$D:$D,$A69)</f>
        <v>0</v>
      </c>
      <c r="E69">
        <f>COUNTIFS('Raw data'!$R:$R,E1,'Raw data'!$D:$D,$A69)</f>
        <v>0</v>
      </c>
      <c r="F69">
        <f>COUNTIFS('Raw data'!$R:$R,F1,'Raw data'!$D:$D,$A69)</f>
        <v>0</v>
      </c>
      <c r="G69">
        <f>COUNTIFS('Raw data'!$R:$R,G1,'Raw data'!$D:$D,$A69)</f>
        <v>0</v>
      </c>
      <c r="H69">
        <f>COUNTIFS('Raw data'!$R:$R,H1,'Raw data'!$D:$D,$A69)</f>
        <v>0</v>
      </c>
      <c r="I69">
        <f>COUNTIFS('Raw data'!$R:$R,I1,'Raw data'!$D:$D,$A69)</f>
        <v>0</v>
      </c>
      <c r="J69">
        <f>COUNTIFS('Raw data'!$R:$R,J1,'Raw data'!$D:$D,$A69)</f>
        <v>0</v>
      </c>
      <c r="K69">
        <f>COUNTIFS('Raw data'!$R:$R,K1,'Raw data'!$D:$D,$A69)</f>
        <v>0</v>
      </c>
      <c r="L69">
        <f>COUNTIFS('Raw data'!$R:$R,L1,'Raw data'!$D:$D,$A69)</f>
        <v>0</v>
      </c>
      <c r="M69">
        <f>COUNTIFS('Raw data'!$R:$R,M1,'Raw data'!$D:$D,$A69)</f>
        <v>0</v>
      </c>
      <c r="N69">
        <f>COUNTIFS('Raw data'!$R:$R,N1,'Raw data'!$D:$D,$A69)</f>
        <v>0</v>
      </c>
      <c r="O69">
        <f>COUNTIFS('Raw data'!$R:$R,O1,'Raw data'!$D:$D,$A69)</f>
        <v>0</v>
      </c>
      <c r="P69">
        <f>COUNTIFS('Raw data'!$R:$R,P1,'Raw data'!$D:$D,$A69)</f>
        <v>0</v>
      </c>
      <c r="Q69">
        <f>COUNTIFS('Raw data'!$R:$R,Q1,'Raw data'!$D:$D,$A69)</f>
        <v>0</v>
      </c>
      <c r="R69">
        <f>COUNTIFS('Raw data'!$R:$R,R1,'Raw data'!$D:$D,$A69)</f>
        <v>0</v>
      </c>
      <c r="S69">
        <f>COUNTIFS('Raw data'!$R:$R,S1,'Raw data'!$D:$D,$A69)</f>
        <v>0</v>
      </c>
      <c r="T69">
        <f>COUNTIFS('Raw data'!$R:$R,T1,'Raw data'!$D:$D,$A69)</f>
        <v>0</v>
      </c>
      <c r="U69">
        <f>COUNTIFS('Raw data'!$R:$R,U1,'Raw data'!$D:$D,$A69)</f>
        <v>0</v>
      </c>
      <c r="V69">
        <f>COUNTIFS('Raw data'!$R:$R,V1,'Raw data'!$D:$D,$A69)</f>
        <v>0</v>
      </c>
      <c r="W69">
        <f>COUNTIFS('Raw data'!$R:$R,W1,'Raw data'!$D:$D,$A69)</f>
        <v>0</v>
      </c>
      <c r="X69">
        <f>COUNTIFS('Raw data'!$R:$R,X1,'Raw data'!$D:$D,$A69)</f>
        <v>0</v>
      </c>
      <c r="Y69">
        <f>COUNTIFS('Raw data'!$R:$R,Y1,'Raw data'!$D:$D,$A69)</f>
        <v>0</v>
      </c>
      <c r="Z69">
        <f>COUNTIFS('Raw data'!$R:$R,Z1,'Raw data'!$D:$D,$A69)</f>
        <v>0</v>
      </c>
      <c r="AA69">
        <f>COUNTIFS('Raw data'!$R:$R,AA1,'Raw data'!$D:$D,$A69)</f>
        <v>0</v>
      </c>
      <c r="AB69">
        <f>COUNTIFS('Raw data'!$R:$R,AB1,'Raw data'!$D:$D,$A69)</f>
        <v>0</v>
      </c>
      <c r="AC69">
        <f>COUNTIFS('Raw data'!$R:$R,AC1,'Raw data'!$D:$D,$A69)</f>
        <v>0</v>
      </c>
      <c r="AD69">
        <f>COUNTIFS('Raw data'!$R:$R,AD1,'Raw data'!$D:$D,$A69)</f>
        <v>0</v>
      </c>
      <c r="AE69">
        <f>COUNTIFS('Raw data'!$R:$R,AE1,'Raw data'!$D:$D,$A69)</f>
        <v>0</v>
      </c>
      <c r="AF69">
        <f>COUNTIFS('Raw data'!$R:$R,AF1,'Raw data'!$D:$D,$A69)</f>
        <v>0</v>
      </c>
      <c r="AG69">
        <f>COUNTIFS('Raw data'!$R:$R,AG1,'Raw data'!$D:$D,$A69)</f>
        <v>0</v>
      </c>
      <c r="AH69">
        <f>COUNTIFS('Raw data'!$R:$R,AH1,'Raw data'!$D:$D,$A69)</f>
        <v>0</v>
      </c>
      <c r="AI69">
        <f>COUNTIFS('Raw data'!$R:$R,AI1,'Raw data'!$D:$D,$A69)</f>
        <v>0</v>
      </c>
      <c r="AJ69">
        <f>COUNTIFS('Raw data'!$R:$R,AJ1,'Raw data'!$D:$D,$A69)</f>
        <v>0</v>
      </c>
      <c r="AK69">
        <f>COUNTIFS('Raw data'!$R:$R,AK1,'Raw data'!$D:$D,$A69)</f>
        <v>0</v>
      </c>
      <c r="AL69">
        <f>COUNTIFS('Raw data'!$R:$R,AL1,'Raw data'!$D:$D,$A69)</f>
        <v>0</v>
      </c>
      <c r="AM69">
        <f>COUNTIFS('Raw data'!$R:$R,AM1,'Raw data'!$D:$D,$A69)</f>
        <v>0</v>
      </c>
      <c r="AN69">
        <f>COUNTIFS('Raw data'!$R:$R,AN1,'Raw data'!$D:$D,$A69)</f>
        <v>0</v>
      </c>
      <c r="AO69">
        <f>COUNTIFS('Raw data'!$R:$R,AO1,'Raw data'!$D:$D,$A69)</f>
        <v>0</v>
      </c>
      <c r="AP69">
        <f>COUNTIFS('Raw data'!$R:$R,AP1,'Raw data'!$D:$D,$A69)</f>
        <v>0</v>
      </c>
      <c r="AQ69">
        <f>COUNTIFS('Raw data'!$R:$R,AQ1,'Raw data'!$D:$D,$A69)</f>
        <v>1</v>
      </c>
      <c r="AR69">
        <f>COUNTIFS('Raw data'!$R:$R,AR1,'Raw data'!$D:$D,$A69)</f>
        <v>0</v>
      </c>
      <c r="AS69">
        <f>COUNTIFS('Raw data'!$R:$R,AS1,'Raw data'!$D:$D,$A69)</f>
        <v>0</v>
      </c>
      <c r="AT69">
        <f>COUNTIFS('Raw data'!$R:$R,AT1,'Raw data'!$D:$D,$A69)</f>
        <v>0</v>
      </c>
      <c r="AU69">
        <f>COUNTIFS('Raw data'!$R:$R,AU1,'Raw data'!$D:$D,$A69)</f>
        <v>0</v>
      </c>
      <c r="AV69">
        <f>COUNTIFS('Raw data'!$R:$R,AV1,'Raw data'!$D:$D,$A69)</f>
        <v>0</v>
      </c>
      <c r="AW69">
        <f>COUNTIFS('Raw data'!$R:$R,AW1,'Raw data'!$D:$D,$A69)</f>
        <v>0</v>
      </c>
      <c r="AX69">
        <f>COUNTIFS('Raw data'!$R:$R,AX1,'Raw data'!$D:$D,$A69)</f>
        <v>0</v>
      </c>
      <c r="AY69">
        <f>COUNTIFS('Raw data'!$R:$R,AY1,'Raw data'!$D:$D,$A69)</f>
        <v>0</v>
      </c>
      <c r="AZ69">
        <f>COUNTIFS('Raw data'!$R:$R,AZ1,'Raw data'!$D:$D,$A69)</f>
        <v>0</v>
      </c>
      <c r="BA69">
        <f>COUNTIFS('Raw data'!$R:$R,BA1,'Raw data'!$D:$D,$A69)</f>
        <v>0</v>
      </c>
      <c r="BC69">
        <f t="shared" si="3"/>
        <v>1</v>
      </c>
    </row>
    <row r="70" spans="1:55" x14ac:dyDescent="0.2">
      <c r="A70" s="63" t="s">
        <v>2349</v>
      </c>
      <c r="B70">
        <f>COUNTIFS('Raw data'!$R:$R,B1,'Raw data'!$D:$D,$A70)</f>
        <v>0</v>
      </c>
      <c r="C70">
        <f>COUNTIFS('Raw data'!$R:$R,C1,'Raw data'!$D:$D,$A70)</f>
        <v>0</v>
      </c>
      <c r="D70">
        <f>COUNTIFS('Raw data'!$R:$R,D1,'Raw data'!$D:$D,$A70)</f>
        <v>0</v>
      </c>
      <c r="E70">
        <f>COUNTIFS('Raw data'!$R:$R,E1,'Raw data'!$D:$D,$A70)</f>
        <v>0</v>
      </c>
      <c r="F70">
        <f>COUNTIFS('Raw data'!$R:$R,F1,'Raw data'!$D:$D,$A70)</f>
        <v>0</v>
      </c>
      <c r="G70">
        <f>COUNTIFS('Raw data'!$R:$R,G1,'Raw data'!$D:$D,$A70)</f>
        <v>0</v>
      </c>
      <c r="H70">
        <f>COUNTIFS('Raw data'!$R:$R,H1,'Raw data'!$D:$D,$A70)</f>
        <v>0</v>
      </c>
      <c r="I70">
        <f>COUNTIFS('Raw data'!$R:$R,I1,'Raw data'!$D:$D,$A70)</f>
        <v>0</v>
      </c>
      <c r="J70">
        <f>COUNTIFS('Raw data'!$R:$R,J1,'Raw data'!$D:$D,$A70)</f>
        <v>0</v>
      </c>
      <c r="K70">
        <f>COUNTIFS('Raw data'!$R:$R,K1,'Raw data'!$D:$D,$A70)</f>
        <v>0</v>
      </c>
      <c r="L70">
        <f>COUNTIFS('Raw data'!$R:$R,L1,'Raw data'!$D:$D,$A70)</f>
        <v>0</v>
      </c>
      <c r="M70">
        <f>COUNTIFS('Raw data'!$R:$R,M1,'Raw data'!$D:$D,$A70)</f>
        <v>0</v>
      </c>
      <c r="N70">
        <f>COUNTIFS('Raw data'!$R:$R,N1,'Raw data'!$D:$D,$A70)</f>
        <v>3</v>
      </c>
      <c r="O70">
        <f>COUNTIFS('Raw data'!$R:$R,O1,'Raw data'!$D:$D,$A70)</f>
        <v>0</v>
      </c>
      <c r="P70">
        <f>COUNTIFS('Raw data'!$R:$R,P1,'Raw data'!$D:$D,$A70)</f>
        <v>0</v>
      </c>
      <c r="Q70">
        <f>COUNTIFS('Raw data'!$R:$R,Q1,'Raw data'!$D:$D,$A70)</f>
        <v>0</v>
      </c>
      <c r="R70">
        <f>COUNTIFS('Raw data'!$R:$R,R1,'Raw data'!$D:$D,$A70)</f>
        <v>1</v>
      </c>
      <c r="S70">
        <f>COUNTIFS('Raw data'!$R:$R,S1,'Raw data'!$D:$D,$A70)</f>
        <v>0</v>
      </c>
      <c r="T70">
        <f>COUNTIFS('Raw data'!$R:$R,T1,'Raw data'!$D:$D,$A70)</f>
        <v>0</v>
      </c>
      <c r="U70">
        <f>COUNTIFS('Raw data'!$R:$R,U1,'Raw data'!$D:$D,$A70)</f>
        <v>0</v>
      </c>
      <c r="V70">
        <f>COUNTIFS('Raw data'!$R:$R,V1,'Raw data'!$D:$D,$A70)</f>
        <v>0</v>
      </c>
      <c r="W70">
        <f>COUNTIFS('Raw data'!$R:$R,W1,'Raw data'!$D:$D,$A70)</f>
        <v>0</v>
      </c>
      <c r="X70">
        <f>COUNTIFS('Raw data'!$R:$R,X1,'Raw data'!$D:$D,$A70)</f>
        <v>0</v>
      </c>
      <c r="Y70">
        <f>COUNTIFS('Raw data'!$R:$R,Y1,'Raw data'!$D:$D,$A70)</f>
        <v>0</v>
      </c>
      <c r="Z70">
        <f>COUNTIFS('Raw data'!$R:$R,Z1,'Raw data'!$D:$D,$A70)</f>
        <v>0</v>
      </c>
      <c r="AA70">
        <f>COUNTIFS('Raw data'!$R:$R,AA1,'Raw data'!$D:$D,$A70)</f>
        <v>0</v>
      </c>
      <c r="AB70">
        <f>COUNTIFS('Raw data'!$R:$R,AB1,'Raw data'!$D:$D,$A70)</f>
        <v>0</v>
      </c>
      <c r="AC70">
        <f>COUNTIFS('Raw data'!$R:$R,AC1,'Raw data'!$D:$D,$A70)</f>
        <v>0</v>
      </c>
      <c r="AD70">
        <f>COUNTIFS('Raw data'!$R:$R,AD1,'Raw data'!$D:$D,$A70)</f>
        <v>0</v>
      </c>
      <c r="AE70">
        <f>COUNTIFS('Raw data'!$R:$R,AE1,'Raw data'!$D:$D,$A70)</f>
        <v>2</v>
      </c>
      <c r="AF70">
        <f>COUNTIFS('Raw data'!$R:$R,AF1,'Raw data'!$D:$D,$A70)</f>
        <v>0</v>
      </c>
      <c r="AG70">
        <f>COUNTIFS('Raw data'!$R:$R,AG1,'Raw data'!$D:$D,$A70)</f>
        <v>0</v>
      </c>
      <c r="AH70">
        <f>COUNTIFS('Raw data'!$R:$R,AH1,'Raw data'!$D:$D,$A70)</f>
        <v>0</v>
      </c>
      <c r="AI70">
        <f>COUNTIFS('Raw data'!$R:$R,AI1,'Raw data'!$D:$D,$A70)</f>
        <v>0</v>
      </c>
      <c r="AJ70">
        <f>COUNTIFS('Raw data'!$R:$R,AJ1,'Raw data'!$D:$D,$A70)</f>
        <v>0</v>
      </c>
      <c r="AK70">
        <f>COUNTIFS('Raw data'!$R:$R,AK1,'Raw data'!$D:$D,$A70)</f>
        <v>0</v>
      </c>
      <c r="AL70">
        <f>COUNTIFS('Raw data'!$R:$R,AL1,'Raw data'!$D:$D,$A70)</f>
        <v>0</v>
      </c>
      <c r="AM70">
        <f>COUNTIFS('Raw data'!$R:$R,AM1,'Raw data'!$D:$D,$A70)</f>
        <v>0</v>
      </c>
      <c r="AN70">
        <f>COUNTIFS('Raw data'!$R:$R,AN1,'Raw data'!$D:$D,$A70)</f>
        <v>0</v>
      </c>
      <c r="AO70">
        <f>COUNTIFS('Raw data'!$R:$R,AO1,'Raw data'!$D:$D,$A70)</f>
        <v>0</v>
      </c>
      <c r="AP70">
        <f>COUNTIFS('Raw data'!$R:$R,AP1,'Raw data'!$D:$D,$A70)</f>
        <v>0</v>
      </c>
      <c r="AQ70">
        <f>COUNTIFS('Raw data'!$R:$R,AQ1,'Raw data'!$D:$D,$A70)</f>
        <v>1</v>
      </c>
      <c r="AR70">
        <f>COUNTIFS('Raw data'!$R:$R,AR1,'Raw data'!$D:$D,$A70)</f>
        <v>2</v>
      </c>
      <c r="AS70">
        <f>COUNTIFS('Raw data'!$R:$R,AS1,'Raw data'!$D:$D,$A70)</f>
        <v>0</v>
      </c>
      <c r="AT70">
        <f>COUNTIFS('Raw data'!$R:$R,AT1,'Raw data'!$D:$D,$A70)</f>
        <v>0</v>
      </c>
      <c r="AU70">
        <f>COUNTIFS('Raw data'!$R:$R,AU1,'Raw data'!$D:$D,$A70)</f>
        <v>0</v>
      </c>
      <c r="AV70">
        <f>COUNTIFS('Raw data'!$R:$R,AV1,'Raw data'!$D:$D,$A70)</f>
        <v>4</v>
      </c>
      <c r="AW70">
        <f>COUNTIFS('Raw data'!$R:$R,AW1,'Raw data'!$D:$D,$A70)</f>
        <v>0</v>
      </c>
      <c r="AX70">
        <f>COUNTIFS('Raw data'!$R:$R,AX1,'Raw data'!$D:$D,$A70)</f>
        <v>0</v>
      </c>
      <c r="AY70">
        <f>COUNTIFS('Raw data'!$R:$R,AY1,'Raw data'!$D:$D,$A70)</f>
        <v>0</v>
      </c>
      <c r="AZ70">
        <f>COUNTIFS('Raw data'!$R:$R,AZ1,'Raw data'!$D:$D,$A70)</f>
        <v>0</v>
      </c>
      <c r="BA70">
        <f>COUNTIFS('Raw data'!$R:$R,BA1,'Raw data'!$D:$D,$A70)</f>
        <v>0</v>
      </c>
      <c r="BC70">
        <f t="shared" si="3"/>
        <v>13</v>
      </c>
    </row>
    <row r="71" spans="1:55" ht="17" x14ac:dyDescent="0.2">
      <c r="A71" s="227" t="s">
        <v>2344</v>
      </c>
      <c r="B71">
        <f>COUNTIFS('Raw data'!$R:$R,B1,'Raw data'!$D:$D,$A71)</f>
        <v>0</v>
      </c>
      <c r="C71">
        <f>COUNTIFS('Raw data'!$R:$R,C1,'Raw data'!$D:$D,$A71)</f>
        <v>0</v>
      </c>
      <c r="D71">
        <f>COUNTIFS('Raw data'!$R:$R,D1,'Raw data'!$D:$D,$A71)</f>
        <v>0</v>
      </c>
      <c r="E71">
        <f>COUNTIFS('Raw data'!$R:$R,E1,'Raw data'!$D:$D,$A71)</f>
        <v>0</v>
      </c>
      <c r="F71">
        <f>COUNTIFS('Raw data'!$R:$R,F1,'Raw data'!$D:$D,$A71)</f>
        <v>0</v>
      </c>
      <c r="G71">
        <f>COUNTIFS('Raw data'!$R:$R,G1,'Raw data'!$D:$D,$A71)</f>
        <v>0</v>
      </c>
      <c r="H71">
        <f>COUNTIFS('Raw data'!$R:$R,H1,'Raw data'!$D:$D,$A71)</f>
        <v>0</v>
      </c>
      <c r="I71">
        <f>COUNTIFS('Raw data'!$R:$R,I1,'Raw data'!$D:$D,$A71)</f>
        <v>0</v>
      </c>
      <c r="J71">
        <f>COUNTIFS('Raw data'!$R:$R,J1,'Raw data'!$D:$D,$A71)</f>
        <v>0</v>
      </c>
      <c r="K71">
        <f>COUNTIFS('Raw data'!$R:$R,K1,'Raw data'!$D:$D,$A71)</f>
        <v>4</v>
      </c>
      <c r="L71">
        <f>COUNTIFS('Raw data'!$R:$R,L1,'Raw data'!$D:$D,$A71)</f>
        <v>0</v>
      </c>
      <c r="M71">
        <f>COUNTIFS('Raw data'!$R:$R,M1,'Raw data'!$D:$D,$A71)</f>
        <v>4</v>
      </c>
      <c r="N71">
        <f>COUNTIFS('Raw data'!$R:$R,N1,'Raw data'!$D:$D,$A71)</f>
        <v>6</v>
      </c>
      <c r="O71">
        <f>COUNTIFS('Raw data'!$R:$R,O1,'Raw data'!$D:$D,$A71)</f>
        <v>1</v>
      </c>
      <c r="P71">
        <f>COUNTIFS('Raw data'!$R:$R,P1,'Raw data'!$D:$D,$A71)</f>
        <v>3</v>
      </c>
      <c r="Q71">
        <f>COUNTIFS('Raw data'!$R:$R,Q1,'Raw data'!$D:$D,$A71)</f>
        <v>0</v>
      </c>
      <c r="R71">
        <f>COUNTIFS('Raw data'!$R:$R,R1,'Raw data'!$D:$D,$A71)</f>
        <v>0</v>
      </c>
      <c r="S71">
        <f>COUNTIFS('Raw data'!$R:$R,S1,'Raw data'!$D:$D,$A71)</f>
        <v>0</v>
      </c>
      <c r="T71">
        <f>COUNTIFS('Raw data'!$R:$R,T1,'Raw data'!$D:$D,$A71)</f>
        <v>0</v>
      </c>
      <c r="U71">
        <f>COUNTIFS('Raw data'!$R:$R,U1,'Raw data'!$D:$D,$A71)</f>
        <v>0</v>
      </c>
      <c r="V71">
        <f>COUNTIFS('Raw data'!$R:$R,V1,'Raw data'!$D:$D,$A71)</f>
        <v>0</v>
      </c>
      <c r="W71">
        <f>COUNTIFS('Raw data'!$R:$R,W1,'Raw data'!$D:$D,$A71)</f>
        <v>0</v>
      </c>
      <c r="X71">
        <f>COUNTIFS('Raw data'!$R:$R,X1,'Raw data'!$D:$D,$A71)</f>
        <v>1</v>
      </c>
      <c r="Y71">
        <f>COUNTIFS('Raw data'!$R:$R,Y1,'Raw data'!$D:$D,$A71)</f>
        <v>0</v>
      </c>
      <c r="Z71">
        <f>COUNTIFS('Raw data'!$R:$R,Z1,'Raw data'!$D:$D,$A71)</f>
        <v>0</v>
      </c>
      <c r="AA71">
        <f>COUNTIFS('Raw data'!$R:$R,AA1,'Raw data'!$D:$D,$A71)</f>
        <v>1</v>
      </c>
      <c r="AB71">
        <f>COUNTIFS('Raw data'!$R:$R,AB1,'Raw data'!$D:$D,$A71)</f>
        <v>0</v>
      </c>
      <c r="AC71">
        <f>COUNTIFS('Raw data'!$R:$R,AC1,'Raw data'!$D:$D,$A71)</f>
        <v>0</v>
      </c>
      <c r="AD71">
        <f>COUNTIFS('Raw data'!$R:$R,AD1,'Raw data'!$D:$D,$A71)</f>
        <v>2</v>
      </c>
      <c r="AE71">
        <f>COUNTIFS('Raw data'!$R:$R,AE1,'Raw data'!$D:$D,$A71)</f>
        <v>1</v>
      </c>
      <c r="AF71">
        <f>COUNTIFS('Raw data'!$R:$R,AF1,'Raw data'!$D:$D,$A71)</f>
        <v>0</v>
      </c>
      <c r="AG71">
        <f>COUNTIFS('Raw data'!$R:$R,AG1,'Raw data'!$D:$D,$A71)</f>
        <v>0</v>
      </c>
      <c r="AH71">
        <f>COUNTIFS('Raw data'!$R:$R,AH1,'Raw data'!$D:$D,$A71)</f>
        <v>0</v>
      </c>
      <c r="AI71">
        <f>COUNTIFS('Raw data'!$R:$R,AI1,'Raw data'!$D:$D,$A71)</f>
        <v>0</v>
      </c>
      <c r="AJ71">
        <f>COUNTIFS('Raw data'!$R:$R,AJ1,'Raw data'!$D:$D,$A71)</f>
        <v>0</v>
      </c>
      <c r="AK71">
        <f>COUNTIFS('Raw data'!$R:$R,AK1,'Raw data'!$D:$D,$A71)</f>
        <v>0</v>
      </c>
      <c r="AL71">
        <f>COUNTIFS('Raw data'!$R:$R,AL1,'Raw data'!$D:$D,$A71)</f>
        <v>0</v>
      </c>
      <c r="AM71">
        <f>COUNTIFS('Raw data'!$R:$R,AM1,'Raw data'!$D:$D,$A71)</f>
        <v>0</v>
      </c>
      <c r="AN71">
        <f>COUNTIFS('Raw data'!$R:$R,AN1,'Raw data'!$D:$D,$A71)</f>
        <v>0</v>
      </c>
      <c r="AO71">
        <f>COUNTIFS('Raw data'!$R:$R,AO1,'Raw data'!$D:$D,$A71)</f>
        <v>0</v>
      </c>
      <c r="AP71">
        <f>COUNTIFS('Raw data'!$R:$R,AP1,'Raw data'!$D:$D,$A71)</f>
        <v>0</v>
      </c>
      <c r="AQ71">
        <f>COUNTIFS('Raw data'!$R:$R,AQ1,'Raw data'!$D:$D,$A71)</f>
        <v>5</v>
      </c>
      <c r="AR71">
        <f>COUNTIFS('Raw data'!$R:$R,AR1,'Raw data'!$D:$D,$A71)</f>
        <v>2</v>
      </c>
      <c r="AS71">
        <f>COUNTIFS('Raw data'!$R:$R,AS1,'Raw data'!$D:$D,$A71)</f>
        <v>0</v>
      </c>
      <c r="AT71">
        <f>COUNTIFS('Raw data'!$R:$R,AT1,'Raw data'!$D:$D,$A71)</f>
        <v>0</v>
      </c>
      <c r="AU71">
        <f>COUNTIFS('Raw data'!$R:$R,AU1,'Raw data'!$D:$D,$A71)</f>
        <v>0</v>
      </c>
      <c r="AV71">
        <f>COUNTIFS('Raw data'!$R:$R,AV1,'Raw data'!$D:$D,$A71)</f>
        <v>0</v>
      </c>
      <c r="AW71">
        <f>COUNTIFS('Raw data'!$R:$R,AW1,'Raw data'!$D:$D,$A71)</f>
        <v>0</v>
      </c>
      <c r="AX71">
        <f>COUNTIFS('Raw data'!$R:$R,AX1,'Raw data'!$D:$D,$A71)</f>
        <v>0</v>
      </c>
      <c r="AY71">
        <f>COUNTIFS('Raw data'!$R:$R,AY1,'Raw data'!$D:$D,$A71)</f>
        <v>0</v>
      </c>
      <c r="AZ71">
        <f>COUNTIFS('Raw data'!$R:$R,AZ1,'Raw data'!$D:$D,$A71)</f>
        <v>0</v>
      </c>
      <c r="BA71">
        <f>COUNTIFS('Raw data'!$R:$R,BA1,'Raw data'!$D:$D,$A71)</f>
        <v>1</v>
      </c>
      <c r="BC71">
        <f t="shared" si="3"/>
        <v>31</v>
      </c>
    </row>
    <row r="72" spans="1:55" ht="17" x14ac:dyDescent="0.2">
      <c r="A72" s="69" t="s">
        <v>2330</v>
      </c>
      <c r="B72">
        <f>COUNTIFS('Raw data'!$R:$R,B1,'Raw data'!$D:$D,$A72)</f>
        <v>0</v>
      </c>
      <c r="C72">
        <f>COUNTIFS('Raw data'!$R:$R,C1,'Raw data'!$D:$D,$A72)</f>
        <v>0</v>
      </c>
      <c r="D72">
        <f>COUNTIFS('Raw data'!$R:$R,D1,'Raw data'!$D:$D,$A72)</f>
        <v>0</v>
      </c>
      <c r="E72">
        <f>COUNTIFS('Raw data'!$R:$R,E1,'Raw data'!$D:$D,$A72)</f>
        <v>0</v>
      </c>
      <c r="F72">
        <f>COUNTIFS('Raw data'!$R:$R,F1,'Raw data'!$D:$D,$A72)</f>
        <v>0</v>
      </c>
      <c r="G72">
        <f>COUNTIFS('Raw data'!$R:$R,G1,'Raw data'!$D:$D,$A72)</f>
        <v>0</v>
      </c>
      <c r="H72">
        <f>COUNTIFS('Raw data'!$R:$R,H1,'Raw data'!$D:$D,$A72)</f>
        <v>0</v>
      </c>
      <c r="I72">
        <f>COUNTIFS('Raw data'!$R:$R,I1,'Raw data'!$D:$D,$A72)</f>
        <v>0</v>
      </c>
      <c r="J72">
        <f>COUNTIFS('Raw data'!$R:$R,J1,'Raw data'!$D:$D,$A72)</f>
        <v>0</v>
      </c>
      <c r="K72">
        <f>COUNTIFS('Raw data'!$R:$R,K1,'Raw data'!$D:$D,$A72)</f>
        <v>6</v>
      </c>
      <c r="L72">
        <f>COUNTIFS('Raw data'!$R:$R,L1,'Raw data'!$D:$D,$A72)</f>
        <v>0</v>
      </c>
      <c r="M72">
        <f>COUNTIFS('Raw data'!$R:$R,M1,'Raw data'!$D:$D,$A72)</f>
        <v>1</v>
      </c>
      <c r="N72">
        <f>COUNTIFS('Raw data'!$R:$R,N1,'Raw data'!$D:$D,$A72)</f>
        <v>3</v>
      </c>
      <c r="O72">
        <f>COUNTIFS('Raw data'!$R:$R,O1,'Raw data'!$D:$D,$A72)</f>
        <v>3</v>
      </c>
      <c r="P72">
        <f>COUNTIFS('Raw data'!$R:$R,P1,'Raw data'!$D:$D,$A72)</f>
        <v>3</v>
      </c>
      <c r="Q72">
        <f>COUNTIFS('Raw data'!$R:$R,Q1,'Raw data'!$D:$D,$A72)</f>
        <v>0</v>
      </c>
      <c r="R72">
        <f>COUNTIFS('Raw data'!$R:$R,R1,'Raw data'!$D:$D,$A72)</f>
        <v>0</v>
      </c>
      <c r="S72">
        <f>COUNTIFS('Raw data'!$R:$R,S1,'Raw data'!$D:$D,$A72)</f>
        <v>0</v>
      </c>
      <c r="T72">
        <f>COUNTIFS('Raw data'!$R:$R,T1,'Raw data'!$D:$D,$A72)</f>
        <v>0</v>
      </c>
      <c r="U72">
        <f>COUNTIFS('Raw data'!$R:$R,U1,'Raw data'!$D:$D,$A72)</f>
        <v>0</v>
      </c>
      <c r="V72">
        <f>COUNTIFS('Raw data'!$R:$R,V1,'Raw data'!$D:$D,$A72)</f>
        <v>0</v>
      </c>
      <c r="W72">
        <f>COUNTIFS('Raw data'!$R:$R,W1,'Raw data'!$D:$D,$A72)</f>
        <v>0</v>
      </c>
      <c r="X72">
        <f>COUNTIFS('Raw data'!$R:$R,X1,'Raw data'!$D:$D,$A72)</f>
        <v>0</v>
      </c>
      <c r="Y72">
        <f>COUNTIFS('Raw data'!$R:$R,Y1,'Raw data'!$D:$D,$A72)</f>
        <v>0</v>
      </c>
      <c r="Z72">
        <f>COUNTIFS('Raw data'!$R:$R,Z1,'Raw data'!$D:$D,$A72)</f>
        <v>0</v>
      </c>
      <c r="AA72">
        <f>COUNTIFS('Raw data'!$R:$R,AA1,'Raw data'!$D:$D,$A72)</f>
        <v>0</v>
      </c>
      <c r="AB72">
        <f>COUNTIFS('Raw data'!$R:$R,AB1,'Raw data'!$D:$D,$A72)</f>
        <v>0</v>
      </c>
      <c r="AC72">
        <f>COUNTIFS('Raw data'!$R:$R,AC1,'Raw data'!$D:$D,$A72)</f>
        <v>0</v>
      </c>
      <c r="AD72">
        <f>COUNTIFS('Raw data'!$R:$R,AD1,'Raw data'!$D:$D,$A72)</f>
        <v>1</v>
      </c>
      <c r="AE72">
        <f>COUNTIFS('Raw data'!$R:$R,AE1,'Raw data'!$D:$D,$A72)</f>
        <v>1</v>
      </c>
      <c r="AF72">
        <f>COUNTIFS('Raw data'!$R:$R,AF1,'Raw data'!$D:$D,$A72)</f>
        <v>0</v>
      </c>
      <c r="AG72">
        <f>COUNTIFS('Raw data'!$R:$R,AG1,'Raw data'!$D:$D,$A72)</f>
        <v>0</v>
      </c>
      <c r="AH72">
        <f>COUNTIFS('Raw data'!$R:$R,AH1,'Raw data'!$D:$D,$A72)</f>
        <v>0</v>
      </c>
      <c r="AI72">
        <f>COUNTIFS('Raw data'!$R:$R,AI1,'Raw data'!$D:$D,$A72)</f>
        <v>0</v>
      </c>
      <c r="AJ72">
        <f>COUNTIFS('Raw data'!$R:$R,AJ1,'Raw data'!$D:$D,$A72)</f>
        <v>2</v>
      </c>
      <c r="AK72">
        <f>COUNTIFS('Raw data'!$R:$R,AK1,'Raw data'!$D:$D,$A72)</f>
        <v>0</v>
      </c>
      <c r="AL72">
        <f>COUNTIFS('Raw data'!$R:$R,AL1,'Raw data'!$D:$D,$A72)</f>
        <v>0</v>
      </c>
      <c r="AM72">
        <f>COUNTIFS('Raw data'!$R:$R,AM1,'Raw data'!$D:$D,$A72)</f>
        <v>0</v>
      </c>
      <c r="AN72">
        <f>COUNTIFS('Raw data'!$R:$R,AN1,'Raw data'!$D:$D,$A72)</f>
        <v>0</v>
      </c>
      <c r="AO72">
        <f>COUNTIFS('Raw data'!$R:$R,AO1,'Raw data'!$D:$D,$A72)</f>
        <v>4</v>
      </c>
      <c r="AP72">
        <f>COUNTIFS('Raw data'!$R:$R,AP1,'Raw data'!$D:$D,$A72)</f>
        <v>0</v>
      </c>
      <c r="AQ72">
        <f>COUNTIFS('Raw data'!$R:$R,AQ1,'Raw data'!$D:$D,$A72)</f>
        <v>4</v>
      </c>
      <c r="AR72">
        <f>COUNTIFS('Raw data'!$R:$R,AR1,'Raw data'!$D:$D,$A72)</f>
        <v>2</v>
      </c>
      <c r="AS72">
        <f>COUNTIFS('Raw data'!$R:$R,AS1,'Raw data'!$D:$D,$A72)</f>
        <v>1</v>
      </c>
      <c r="AT72">
        <f>COUNTIFS('Raw data'!$R:$R,AT1,'Raw data'!$D:$D,$A72)</f>
        <v>0</v>
      </c>
      <c r="AU72">
        <f>COUNTIFS('Raw data'!$R:$R,AU1,'Raw data'!$D:$D,$A72)</f>
        <v>0</v>
      </c>
      <c r="AV72">
        <f>COUNTIFS('Raw data'!$R:$R,AV1,'Raw data'!$D:$D,$A72)</f>
        <v>0</v>
      </c>
      <c r="AW72">
        <f>COUNTIFS('Raw data'!$R:$R,AW1,'Raw data'!$D:$D,$A72)</f>
        <v>0</v>
      </c>
      <c r="AX72">
        <f>COUNTIFS('Raw data'!$R:$R,AX1,'Raw data'!$D:$D,$A72)</f>
        <v>0</v>
      </c>
      <c r="AY72">
        <f>COUNTIFS('Raw data'!$R:$R,AY1,'Raw data'!$D:$D,$A72)</f>
        <v>0</v>
      </c>
      <c r="AZ72">
        <f>COUNTIFS('Raw data'!$R:$R,AZ1,'Raw data'!$D:$D,$A72)</f>
        <v>1</v>
      </c>
      <c r="BA72">
        <f>COUNTIFS('Raw data'!$R:$R,BA1,'Raw data'!$D:$D,$A72)</f>
        <v>0</v>
      </c>
      <c r="BC72">
        <f t="shared" si="3"/>
        <v>32</v>
      </c>
    </row>
    <row r="73" spans="1:55" x14ac:dyDescent="0.2">
      <c r="A73" s="222" t="s">
        <v>2449</v>
      </c>
      <c r="B73" s="222">
        <f>SUM(B51:B72)</f>
        <v>51</v>
      </c>
      <c r="C73" s="222">
        <f t="shared" ref="C73:BA73" si="4">SUM(C51:C72)</f>
        <v>10</v>
      </c>
      <c r="D73" s="222">
        <f t="shared" si="4"/>
        <v>1</v>
      </c>
      <c r="E73" s="222">
        <f t="shared" si="4"/>
        <v>13</v>
      </c>
      <c r="F73" s="222">
        <f t="shared" si="4"/>
        <v>1</v>
      </c>
      <c r="G73" s="222">
        <f t="shared" si="4"/>
        <v>0</v>
      </c>
      <c r="H73" s="222">
        <f t="shared" si="4"/>
        <v>47</v>
      </c>
      <c r="I73" s="222">
        <f t="shared" si="4"/>
        <v>1</v>
      </c>
      <c r="J73" s="222">
        <f t="shared" si="4"/>
        <v>1</v>
      </c>
      <c r="K73" s="222">
        <f t="shared" si="4"/>
        <v>89</v>
      </c>
      <c r="L73" s="222">
        <f t="shared" si="4"/>
        <v>2</v>
      </c>
      <c r="M73" s="222">
        <f t="shared" si="4"/>
        <v>94</v>
      </c>
      <c r="N73" s="222">
        <f t="shared" si="4"/>
        <v>340</v>
      </c>
      <c r="O73" s="222">
        <f t="shared" si="4"/>
        <v>102</v>
      </c>
      <c r="P73" s="222">
        <f t="shared" si="4"/>
        <v>115</v>
      </c>
      <c r="Q73" s="222">
        <f t="shared" si="4"/>
        <v>2</v>
      </c>
      <c r="R73" s="222">
        <f t="shared" si="4"/>
        <v>4</v>
      </c>
      <c r="S73" s="222">
        <f t="shared" si="4"/>
        <v>89</v>
      </c>
      <c r="T73" s="222">
        <f t="shared" si="4"/>
        <v>5</v>
      </c>
      <c r="U73" s="222">
        <f t="shared" si="4"/>
        <v>2</v>
      </c>
      <c r="V73" s="222">
        <f t="shared" si="4"/>
        <v>9</v>
      </c>
      <c r="W73" s="222">
        <f t="shared" si="4"/>
        <v>16</v>
      </c>
      <c r="X73" s="222">
        <f t="shared" si="4"/>
        <v>21</v>
      </c>
      <c r="Y73" s="222">
        <f t="shared" si="4"/>
        <v>43</v>
      </c>
      <c r="Z73" s="222">
        <f t="shared" si="4"/>
        <v>29</v>
      </c>
      <c r="AA73" s="222">
        <f t="shared" si="4"/>
        <v>42</v>
      </c>
      <c r="AB73" s="222">
        <f t="shared" si="4"/>
        <v>33</v>
      </c>
      <c r="AC73" s="222">
        <f t="shared" si="4"/>
        <v>4</v>
      </c>
      <c r="AD73" s="222">
        <f t="shared" si="4"/>
        <v>21</v>
      </c>
      <c r="AE73" s="222">
        <f t="shared" si="4"/>
        <v>201</v>
      </c>
      <c r="AF73" s="222">
        <f t="shared" si="4"/>
        <v>32</v>
      </c>
      <c r="AG73" s="222">
        <f t="shared" si="4"/>
        <v>8</v>
      </c>
      <c r="AH73" s="222">
        <f t="shared" si="4"/>
        <v>9</v>
      </c>
      <c r="AI73" s="222">
        <f t="shared" si="4"/>
        <v>1</v>
      </c>
      <c r="AJ73" s="222">
        <f t="shared" si="4"/>
        <v>15</v>
      </c>
      <c r="AK73" s="222">
        <f t="shared" si="4"/>
        <v>11</v>
      </c>
      <c r="AL73" s="222">
        <f t="shared" si="4"/>
        <v>16</v>
      </c>
      <c r="AM73" s="222">
        <f t="shared" si="4"/>
        <v>11</v>
      </c>
      <c r="AN73" s="222">
        <f t="shared" si="4"/>
        <v>1</v>
      </c>
      <c r="AO73" s="222">
        <f t="shared" si="4"/>
        <v>36</v>
      </c>
      <c r="AP73" s="222">
        <f t="shared" si="4"/>
        <v>19</v>
      </c>
      <c r="AQ73" s="222">
        <f t="shared" si="4"/>
        <v>75</v>
      </c>
      <c r="AR73" s="222">
        <f t="shared" si="4"/>
        <v>54</v>
      </c>
      <c r="AS73" s="222">
        <f t="shared" si="4"/>
        <v>42</v>
      </c>
      <c r="AT73" s="222">
        <f t="shared" si="4"/>
        <v>1</v>
      </c>
      <c r="AU73" s="222">
        <f t="shared" si="4"/>
        <v>4</v>
      </c>
      <c r="AV73" s="222">
        <f t="shared" si="4"/>
        <v>14</v>
      </c>
      <c r="AW73" s="222">
        <f t="shared" si="4"/>
        <v>15</v>
      </c>
      <c r="AX73" s="222">
        <f t="shared" si="4"/>
        <v>45</v>
      </c>
      <c r="AY73" s="222">
        <f t="shared" si="4"/>
        <v>5</v>
      </c>
      <c r="AZ73" s="222">
        <f t="shared" si="4"/>
        <v>11</v>
      </c>
      <c r="BA73" s="222">
        <f t="shared" si="4"/>
        <v>4</v>
      </c>
      <c r="BB73" s="222"/>
      <c r="BC73" s="222">
        <f>SUM(BC51:BC72)</f>
        <v>1817</v>
      </c>
    </row>
    <row r="75" spans="1:55" s="220" customFormat="1" x14ac:dyDescent="0.2">
      <c r="A75" s="219" t="s">
        <v>2458</v>
      </c>
      <c r="B75" s="219" t="s">
        <v>111</v>
      </c>
      <c r="C75" s="219" t="s">
        <v>2392</v>
      </c>
      <c r="D75" s="219" t="s">
        <v>2353</v>
      </c>
      <c r="E75" s="219" t="s">
        <v>2031</v>
      </c>
      <c r="F75" s="219" t="s">
        <v>2354</v>
      </c>
      <c r="G75" s="219" t="s">
        <v>2374</v>
      </c>
      <c r="H75" s="219" t="s">
        <v>2389</v>
      </c>
      <c r="I75" s="219" t="s">
        <v>2355</v>
      </c>
      <c r="J75" s="219" t="s">
        <v>2356</v>
      </c>
      <c r="K75" s="219" t="s">
        <v>1629</v>
      </c>
      <c r="L75" s="219" t="s">
        <v>231</v>
      </c>
      <c r="M75" s="219" t="s">
        <v>1514</v>
      </c>
      <c r="N75" s="219" t="s">
        <v>2363</v>
      </c>
      <c r="O75" s="219" t="s">
        <v>2366</v>
      </c>
      <c r="P75" s="219" t="s">
        <v>2367</v>
      </c>
      <c r="Q75" s="219" t="s">
        <v>2368</v>
      </c>
      <c r="R75" s="219" t="s">
        <v>2365</v>
      </c>
      <c r="S75" s="219" t="s">
        <v>2364</v>
      </c>
      <c r="T75" s="219" t="s">
        <v>2369</v>
      </c>
      <c r="U75" s="219" t="s">
        <v>2385</v>
      </c>
      <c r="V75" s="219" t="s">
        <v>2370</v>
      </c>
      <c r="W75" s="219" t="s">
        <v>2371</v>
      </c>
      <c r="X75" s="219" t="s">
        <v>2372</v>
      </c>
      <c r="Y75" s="219" t="s">
        <v>1271</v>
      </c>
      <c r="Z75" s="219" t="s">
        <v>2377</v>
      </c>
      <c r="AA75" s="219" t="s">
        <v>2379</v>
      </c>
      <c r="AB75" s="219" t="s">
        <v>109</v>
      </c>
      <c r="AC75" s="219" t="s">
        <v>2380</v>
      </c>
      <c r="AD75" s="219" t="s">
        <v>114</v>
      </c>
      <c r="AE75" s="219" t="s">
        <v>1380</v>
      </c>
      <c r="AF75" s="219" t="s">
        <v>2383</v>
      </c>
      <c r="AG75" s="219" t="s">
        <v>252</v>
      </c>
      <c r="AH75" s="219" t="s">
        <v>253</v>
      </c>
      <c r="AI75" s="219" t="s">
        <v>2384</v>
      </c>
      <c r="AJ75" s="219" t="s">
        <v>1741</v>
      </c>
      <c r="AK75" s="219" t="s">
        <v>2382</v>
      </c>
      <c r="AL75" s="219" t="s">
        <v>379</v>
      </c>
      <c r="AM75" s="219" t="s">
        <v>2390</v>
      </c>
      <c r="AN75" s="219" t="s">
        <v>2391</v>
      </c>
      <c r="AO75" s="219" t="s">
        <v>374</v>
      </c>
      <c r="AP75" s="219" t="s">
        <v>2394</v>
      </c>
      <c r="AQ75" s="219" t="s">
        <v>2375</v>
      </c>
      <c r="AR75" s="219" t="s">
        <v>2376</v>
      </c>
      <c r="AS75" s="219" t="s">
        <v>2378</v>
      </c>
      <c r="AT75" s="219" t="s">
        <v>2396</v>
      </c>
      <c r="AU75" s="219" t="s">
        <v>2397</v>
      </c>
      <c r="AV75" s="219" t="s">
        <v>2386</v>
      </c>
      <c r="AW75" s="219" t="s">
        <v>2387</v>
      </c>
      <c r="AX75" s="219" t="s">
        <v>2388</v>
      </c>
      <c r="AY75" s="219" t="s">
        <v>2395</v>
      </c>
      <c r="AZ75" s="219" t="s">
        <v>2373</v>
      </c>
      <c r="BA75" s="219" t="s">
        <v>2393</v>
      </c>
      <c r="BC75" s="219" t="s">
        <v>2406</v>
      </c>
    </row>
    <row r="76" spans="1:55" x14ac:dyDescent="0.2">
      <c r="A76" s="8" t="s">
        <v>1571</v>
      </c>
      <c r="B76">
        <f>COUNTIFS('Raw data'!$R:$R,B1,'Raw data'!$C:$C,$A76)</f>
        <v>43</v>
      </c>
      <c r="C76">
        <f>COUNTIFS('Raw data'!$R:$R,C1,'Raw data'!$C:$C,$A76)</f>
        <v>0</v>
      </c>
      <c r="D76">
        <f>COUNTIFS('Raw data'!$R:$R,D1,'Raw data'!$C:$C,$A76)</f>
        <v>1</v>
      </c>
      <c r="E76">
        <f>COUNTIFS('Raw data'!$R:$R,E1,'Raw data'!$C:$C,$A76)</f>
        <v>2</v>
      </c>
      <c r="F76">
        <f>COUNTIFS('Raw data'!$R:$R,F1,'Raw data'!$C:$C,$A76)</f>
        <v>0</v>
      </c>
      <c r="G76">
        <f>COUNTIFS('Raw data'!$R:$R,G1,'Raw data'!$C:$C,$A76)</f>
        <v>0</v>
      </c>
      <c r="H76">
        <f>COUNTIFS('Raw data'!$R:$R,H1,'Raw data'!$C:$C,$A76)</f>
        <v>0</v>
      </c>
      <c r="I76">
        <f>COUNTIFS('Raw data'!$R:$R,I1,'Raw data'!$C:$C,$A76)</f>
        <v>0</v>
      </c>
      <c r="J76">
        <f>COUNTIFS('Raw data'!$R:$R,J1,'Raw data'!$C:$C,$A76)</f>
        <v>0</v>
      </c>
      <c r="K76">
        <f>COUNTIFS('Raw data'!$R:$R,K1,'Raw data'!$C:$C,$A76)</f>
        <v>7</v>
      </c>
      <c r="L76">
        <f>COUNTIFS('Raw data'!$R:$R,L1,'Raw data'!$C:$C,$A76)</f>
        <v>2</v>
      </c>
      <c r="M76">
        <f>COUNTIFS('Raw data'!$R:$R,M1,'Raw data'!$C:$C,$A76)</f>
        <v>10</v>
      </c>
      <c r="N76">
        <f>COUNTIFS('Raw data'!$R:$R,N1,'Raw data'!$C:$C,$A76)</f>
        <v>99</v>
      </c>
      <c r="O76">
        <f>COUNTIFS('Raw data'!$R:$R,O1,'Raw data'!$C:$C,$A76)</f>
        <v>84</v>
      </c>
      <c r="P76">
        <f>COUNTIFS('Raw data'!$R:$R,P1,'Raw data'!$C:$C,$A76)</f>
        <v>109</v>
      </c>
      <c r="Q76">
        <f>COUNTIFS('Raw data'!$R:$R,Q1,'Raw data'!$C:$C,$A76)</f>
        <v>0</v>
      </c>
      <c r="R76">
        <f>COUNTIFS('Raw data'!$R:$R,R1,'Raw data'!$C:$C,$A76)</f>
        <v>3</v>
      </c>
      <c r="S76">
        <f>COUNTIFS('Raw data'!$R:$R,S1,'Raw data'!$C:$C,$A76)</f>
        <v>77</v>
      </c>
      <c r="T76">
        <f>COUNTIFS('Raw data'!$R:$R,T1,'Raw data'!$C:$C,$A76)</f>
        <v>2</v>
      </c>
      <c r="U76">
        <f>COUNTIFS('Raw data'!$R:$R,U1,'Raw data'!$C:$C,$A76)</f>
        <v>0</v>
      </c>
      <c r="V76">
        <f>COUNTIFS('Raw data'!$R:$R,V1,'Raw data'!$C:$C,$A76)</f>
        <v>5</v>
      </c>
      <c r="W76">
        <f>COUNTIFS('Raw data'!$R:$R,W1,'Raw data'!$C:$C,$A76)</f>
        <v>8</v>
      </c>
      <c r="X76">
        <f>COUNTIFS('Raw data'!$R:$R,X1,'Raw data'!$C:$C,$A76)</f>
        <v>6</v>
      </c>
      <c r="Y76">
        <f>COUNTIFS('Raw data'!$R:$R,Y1,'Raw data'!$C:$C,$A76)</f>
        <v>19</v>
      </c>
      <c r="Z76">
        <f>COUNTIFS('Raw data'!$R:$R,Z1,'Raw data'!$C:$C,$A76)</f>
        <v>11</v>
      </c>
      <c r="AA76">
        <f>COUNTIFS('Raw data'!$R:$R,AA1,'Raw data'!$C:$C,$A76)</f>
        <v>18</v>
      </c>
      <c r="AB76">
        <f>COUNTIFS('Raw data'!$R:$R,AB1,'Raw data'!$C:$C,$A76)</f>
        <v>30</v>
      </c>
      <c r="AC76">
        <f>COUNTIFS('Raw data'!$R:$R,AC1,'Raw data'!$C:$C,$A76)</f>
        <v>2</v>
      </c>
      <c r="AD76">
        <f>COUNTIFS('Raw data'!$R:$R,AD1,'Raw data'!$C:$C,$A76)</f>
        <v>15</v>
      </c>
      <c r="AE76">
        <f>COUNTIFS('Raw data'!$R:$R,AE1,'Raw data'!$C:$C,$A76)</f>
        <v>44</v>
      </c>
      <c r="AF76">
        <f>COUNTIFS('Raw data'!$R:$R,AF1,'Raw data'!$C:$C,$A76)</f>
        <v>4</v>
      </c>
      <c r="AG76">
        <f>COUNTIFS('Raw data'!$R:$R,AG1,'Raw data'!$C:$C,$A76)</f>
        <v>3</v>
      </c>
      <c r="AH76">
        <f>COUNTIFS('Raw data'!$R:$R,AH1,'Raw data'!$C:$C,$A76)</f>
        <v>1</v>
      </c>
      <c r="AI76">
        <f>COUNTIFS('Raw data'!$R:$R,AI1,'Raw data'!$C:$C,$A76)</f>
        <v>1</v>
      </c>
      <c r="AJ76">
        <f>COUNTIFS('Raw data'!$R:$R,AJ1,'Raw data'!$C:$C,$A76)</f>
        <v>0</v>
      </c>
      <c r="AK76">
        <f>COUNTIFS('Raw data'!$R:$R,AK1,'Raw data'!$C:$C,$A76)</f>
        <v>0</v>
      </c>
      <c r="AL76">
        <f>COUNTIFS('Raw data'!$R:$R,AL1,'Raw data'!$C:$C,$A76)</f>
        <v>4</v>
      </c>
      <c r="AM76">
        <f>COUNTIFS('Raw data'!$R:$R,AM1,'Raw data'!$C:$C,$A76)</f>
        <v>0</v>
      </c>
      <c r="AN76">
        <f>COUNTIFS('Raw data'!$R:$R,AN1,'Raw data'!$C:$C,$A76)</f>
        <v>1</v>
      </c>
      <c r="AO76">
        <f>COUNTIFS('Raw data'!$R:$R,AO1,'Raw data'!$C:$C,$A76)</f>
        <v>7</v>
      </c>
      <c r="AP76">
        <f>COUNTIFS('Raw data'!$R:$R,AP1,'Raw data'!$C:$C,$A76)</f>
        <v>0</v>
      </c>
      <c r="AQ76">
        <f>COUNTIFS('Raw data'!$R:$R,AQ1,'Raw data'!$C:$C,$A76)</f>
        <v>38</v>
      </c>
      <c r="AR76">
        <f>COUNTIFS('Raw data'!$R:$R,AR1,'Raw data'!$C:$C,$A76)</f>
        <v>39</v>
      </c>
      <c r="AS76">
        <f>COUNTIFS('Raw data'!$R:$R,AS1,'Raw data'!$C:$C,$A76)</f>
        <v>28</v>
      </c>
      <c r="AT76">
        <f>COUNTIFS('Raw data'!$R:$R,AT1,'Raw data'!$C:$C,$A76)</f>
        <v>1</v>
      </c>
      <c r="AU76">
        <f>COUNTIFS('Raw data'!$R:$R,AU1,'Raw data'!$C:$C,$A76)</f>
        <v>2</v>
      </c>
      <c r="AV76">
        <f>COUNTIFS('Raw data'!$R:$R,AV1,'Raw data'!$C:$C,$A76)</f>
        <v>3</v>
      </c>
      <c r="AW76">
        <f>COUNTIFS('Raw data'!$R:$R,AW1,'Raw data'!$C:$C,$A76)</f>
        <v>2</v>
      </c>
      <c r="AX76">
        <f>COUNTIFS('Raw data'!$R:$R,AX1,'Raw data'!$C:$C,$A76)</f>
        <v>4</v>
      </c>
      <c r="AY76">
        <f>COUNTIFS('Raw data'!$R:$R,AY1,'Raw data'!$C:$C,$A76)</f>
        <v>4</v>
      </c>
      <c r="AZ76">
        <f>COUNTIFS('Raw data'!$R:$R,AZ1,'Raw data'!$C:$C,$A76)</f>
        <v>4</v>
      </c>
      <c r="BA76">
        <f>COUNTIFS('Raw data'!$R:$R,BA1,'Raw data'!$C:$C,$A76)</f>
        <v>4</v>
      </c>
      <c r="BC76">
        <f t="shared" ref="BC76:BC82" si="5">SUM(B76:BA76)</f>
        <v>747</v>
      </c>
    </row>
    <row r="77" spans="1:55" x14ac:dyDescent="0.2">
      <c r="A77" s="63" t="s">
        <v>1586</v>
      </c>
      <c r="B77">
        <f>COUNTIFS('Raw data'!$R:$R,B1,'Raw data'!$C:$C,$A77)</f>
        <v>7</v>
      </c>
      <c r="C77">
        <f>COUNTIFS('Raw data'!$R:$R,C1,'Raw data'!$C:$C,$A77)</f>
        <v>0</v>
      </c>
      <c r="D77">
        <f>COUNTIFS('Raw data'!$R:$R,D1,'Raw data'!$C:$C,$A77)</f>
        <v>0</v>
      </c>
      <c r="E77">
        <f>COUNTIFS('Raw data'!$R:$R,E1,'Raw data'!$C:$C,$A77)</f>
        <v>11</v>
      </c>
      <c r="F77">
        <f>COUNTIFS('Raw data'!$R:$R,F1,'Raw data'!$C:$C,$A77)</f>
        <v>1</v>
      </c>
      <c r="G77">
        <f>COUNTIFS('Raw data'!$R:$R,G1,'Raw data'!$C:$C,$A77)</f>
        <v>0</v>
      </c>
      <c r="H77">
        <f>COUNTIFS('Raw data'!$R:$R,H1,'Raw data'!$C:$C,$A77)</f>
        <v>42</v>
      </c>
      <c r="I77">
        <f>COUNTIFS('Raw data'!$R:$R,I1,'Raw data'!$C:$C,$A77)</f>
        <v>0</v>
      </c>
      <c r="J77">
        <f>COUNTIFS('Raw data'!$R:$R,J1,'Raw data'!$C:$C,$A77)</f>
        <v>0</v>
      </c>
      <c r="K77">
        <f>COUNTIFS('Raw data'!$R:$R,K1,'Raw data'!$C:$C,$A77)</f>
        <v>67</v>
      </c>
      <c r="L77">
        <f>COUNTIFS('Raw data'!$R:$R,L1,'Raw data'!$C:$C,$A77)</f>
        <v>0</v>
      </c>
      <c r="M77">
        <f>COUNTIFS('Raw data'!$R:$R,M1,'Raw data'!$C:$C,$A77)</f>
        <v>55</v>
      </c>
      <c r="N77">
        <f>COUNTIFS('Raw data'!$R:$R,N1,'Raw data'!$C:$C,$A77)</f>
        <v>192</v>
      </c>
      <c r="O77">
        <f>COUNTIFS('Raw data'!$R:$R,O1,'Raw data'!$C:$C,$A77)</f>
        <v>14</v>
      </c>
      <c r="P77">
        <f>COUNTIFS('Raw data'!$R:$R,P1,'Raw data'!$C:$C,$A77)</f>
        <v>5</v>
      </c>
      <c r="Q77">
        <f>COUNTIFS('Raw data'!$R:$R,Q1,'Raw data'!$C:$C,$A77)</f>
        <v>0</v>
      </c>
      <c r="R77">
        <f>COUNTIFS('Raw data'!$R:$R,R1,'Raw data'!$C:$C,$A77)</f>
        <v>0</v>
      </c>
      <c r="S77">
        <f>COUNTIFS('Raw data'!$R:$R,S1,'Raw data'!$C:$C,$A77)</f>
        <v>1</v>
      </c>
      <c r="T77">
        <f>COUNTIFS('Raw data'!$R:$R,T1,'Raw data'!$C:$C,$A77)</f>
        <v>4</v>
      </c>
      <c r="U77">
        <f>COUNTIFS('Raw data'!$R:$R,U1,'Raw data'!$C:$C,$A77)</f>
        <v>0</v>
      </c>
      <c r="V77">
        <f>COUNTIFS('Raw data'!$R:$R,V1,'Raw data'!$C:$C,$A77)</f>
        <v>2</v>
      </c>
      <c r="W77">
        <f>COUNTIFS('Raw data'!$R:$R,W1,'Raw data'!$C:$C,$A77)</f>
        <v>6</v>
      </c>
      <c r="X77">
        <f>COUNTIFS('Raw data'!$R:$R,X1,'Raw data'!$C:$C,$A77)</f>
        <v>13</v>
      </c>
      <c r="Y77">
        <f>COUNTIFS('Raw data'!$R:$R,Y1,'Raw data'!$C:$C,$A77)</f>
        <v>7</v>
      </c>
      <c r="Z77">
        <f>COUNTIFS('Raw data'!$R:$R,Z1,'Raw data'!$C:$C,$A77)</f>
        <v>0</v>
      </c>
      <c r="AA77">
        <f>COUNTIFS('Raw data'!$R:$R,AA1,'Raw data'!$C:$C,$A77)</f>
        <v>0</v>
      </c>
      <c r="AB77">
        <f>COUNTIFS('Raw data'!$R:$R,AB1,'Raw data'!$C:$C,$A77)</f>
        <v>3</v>
      </c>
      <c r="AC77">
        <f>COUNTIFS('Raw data'!$R:$R,AC1,'Raw data'!$C:$C,$A77)</f>
        <v>2</v>
      </c>
      <c r="AD77">
        <f>COUNTIFS('Raw data'!$R:$R,AD1,'Raw data'!$C:$C,$A77)</f>
        <v>9</v>
      </c>
      <c r="AE77">
        <f>COUNTIFS('Raw data'!$R:$R,AE1,'Raw data'!$C:$C,$A77)</f>
        <v>1</v>
      </c>
      <c r="AF77">
        <f>COUNTIFS('Raw data'!$R:$R,AF1,'Raw data'!$C:$C,$A77)</f>
        <v>0</v>
      </c>
      <c r="AG77">
        <f>COUNTIFS('Raw data'!$R:$R,AG1,'Raw data'!$C:$C,$A77)</f>
        <v>0</v>
      </c>
      <c r="AH77">
        <f>COUNTIFS('Raw data'!$R:$R,AH1,'Raw data'!$C:$C,$A77)</f>
        <v>2</v>
      </c>
      <c r="AI77">
        <f>COUNTIFS('Raw data'!$R:$R,AI1,'Raw data'!$C:$C,$A77)</f>
        <v>0</v>
      </c>
      <c r="AJ77">
        <f>COUNTIFS('Raw data'!$R:$R,AJ1,'Raw data'!$C:$C,$A77)</f>
        <v>15</v>
      </c>
      <c r="AK77">
        <f>COUNTIFS('Raw data'!$R:$R,AK1,'Raw data'!$C:$C,$A77)</f>
        <v>1</v>
      </c>
      <c r="AL77">
        <f>COUNTIFS('Raw data'!$R:$R,AL1,'Raw data'!$C:$C,$A77)</f>
        <v>12</v>
      </c>
      <c r="AM77">
        <f>COUNTIFS('Raw data'!$R:$R,AM1,'Raw data'!$C:$C,$A77)</f>
        <v>0</v>
      </c>
      <c r="AN77">
        <f>COUNTIFS('Raw data'!$R:$R,AN1,'Raw data'!$C:$C,$A77)</f>
        <v>0</v>
      </c>
      <c r="AO77">
        <f>COUNTIFS('Raw data'!$R:$R,AO1,'Raw data'!$C:$C,$A77)</f>
        <v>23</v>
      </c>
      <c r="AP77">
        <f>COUNTIFS('Raw data'!$R:$R,AP1,'Raw data'!$C:$C,$A77)</f>
        <v>19</v>
      </c>
      <c r="AQ77">
        <f>COUNTIFS('Raw data'!$R:$R,AQ1,'Raw data'!$C:$C,$A77)</f>
        <v>22</v>
      </c>
      <c r="AR77">
        <f>COUNTIFS('Raw data'!$R:$R,AR1,'Raw data'!$C:$C,$A77)</f>
        <v>7</v>
      </c>
      <c r="AS77">
        <f>COUNTIFS('Raw data'!$R:$R,AS1,'Raw data'!$C:$C,$A77)</f>
        <v>1</v>
      </c>
      <c r="AT77">
        <f>COUNTIFS('Raw data'!$R:$R,AT1,'Raw data'!$C:$C,$A77)</f>
        <v>0</v>
      </c>
      <c r="AU77">
        <f>COUNTIFS('Raw data'!$R:$R,AU1,'Raw data'!$C:$C,$A77)</f>
        <v>0</v>
      </c>
      <c r="AV77">
        <f>COUNTIFS('Raw data'!$R:$R,AV1,'Raw data'!$C:$C,$A77)</f>
        <v>0</v>
      </c>
      <c r="AW77">
        <f>COUNTIFS('Raw data'!$R:$R,AW1,'Raw data'!$C:$C,$A77)</f>
        <v>6</v>
      </c>
      <c r="AX77">
        <f>COUNTIFS('Raw data'!$R:$R,AX1,'Raw data'!$C:$C,$A77)</f>
        <v>41</v>
      </c>
      <c r="AY77">
        <f>COUNTIFS('Raw data'!$R:$R,AY1,'Raw data'!$C:$C,$A77)</f>
        <v>0</v>
      </c>
      <c r="AZ77">
        <f>COUNTIFS('Raw data'!$R:$R,AZ1,'Raw data'!$C:$C,$A77)</f>
        <v>1</v>
      </c>
      <c r="BA77">
        <f>COUNTIFS('Raw data'!$R:$R,BA1,'Raw data'!$C:$C,$A77)</f>
        <v>0</v>
      </c>
      <c r="BC77">
        <f t="shared" si="5"/>
        <v>592</v>
      </c>
    </row>
    <row r="78" spans="1:55" x14ac:dyDescent="0.2">
      <c r="A78" s="63" t="s">
        <v>2091</v>
      </c>
      <c r="B78">
        <f>COUNTIFS('Raw data'!$R:$R,B1,'Raw data'!$C:$C,$A78)</f>
        <v>0</v>
      </c>
      <c r="C78">
        <f>COUNTIFS('Raw data'!$R:$R,C1,'Raw data'!$C:$C,$A78)</f>
        <v>0</v>
      </c>
      <c r="D78">
        <f>COUNTIFS('Raw data'!$R:$R,D1,'Raw data'!$C:$C,$A78)</f>
        <v>0</v>
      </c>
      <c r="E78">
        <f>COUNTIFS('Raw data'!$R:$R,E1,'Raw data'!$C:$C,$A78)</f>
        <v>0</v>
      </c>
      <c r="F78">
        <f>COUNTIFS('Raw data'!$R:$R,F1,'Raw data'!$C:$C,$A78)</f>
        <v>0</v>
      </c>
      <c r="G78">
        <f>COUNTIFS('Raw data'!$R:$R,G1,'Raw data'!$C:$C,$A78)</f>
        <v>0</v>
      </c>
      <c r="H78">
        <f>COUNTIFS('Raw data'!$R:$R,H1,'Raw data'!$C:$C,$A78)</f>
        <v>0</v>
      </c>
      <c r="I78">
        <f>COUNTIFS('Raw data'!$R:$R,I1,'Raw data'!$C:$C,$A78)</f>
        <v>0</v>
      </c>
      <c r="J78">
        <f>COUNTIFS('Raw data'!$R:$R,J1,'Raw data'!$C:$C,$A78)</f>
        <v>0</v>
      </c>
      <c r="K78">
        <f>COUNTIFS('Raw data'!$R:$R,K1,'Raw data'!$C:$C,$A78)</f>
        <v>0</v>
      </c>
      <c r="L78">
        <f>COUNTIFS('Raw data'!$R:$R,L1,'Raw data'!$C:$C,$A78)</f>
        <v>0</v>
      </c>
      <c r="M78">
        <f>COUNTIFS('Raw data'!$R:$R,M1,'Raw data'!$C:$C,$A78)</f>
        <v>1</v>
      </c>
      <c r="N78">
        <f>COUNTIFS('Raw data'!$R:$R,N1,'Raw data'!$C:$C,$A78)</f>
        <v>1</v>
      </c>
      <c r="O78">
        <f>COUNTIFS('Raw data'!$R:$R,O1,'Raw data'!$C:$C,$A78)</f>
        <v>0</v>
      </c>
      <c r="P78">
        <f>COUNTIFS('Raw data'!$R:$R,P1,'Raw data'!$C:$C,$A78)</f>
        <v>0</v>
      </c>
      <c r="Q78">
        <f>COUNTIFS('Raw data'!$R:$R,Q1,'Raw data'!$C:$C,$A78)</f>
        <v>2</v>
      </c>
      <c r="R78">
        <f>COUNTIFS('Raw data'!$R:$R,R1,'Raw data'!$C:$C,$A78)</f>
        <v>0</v>
      </c>
      <c r="S78">
        <f>COUNTIFS('Raw data'!$R:$R,S1,'Raw data'!$C:$C,$A78)</f>
        <v>0</v>
      </c>
      <c r="T78">
        <f>COUNTIFS('Raw data'!$R:$R,T1,'Raw data'!$C:$C,$A78)</f>
        <v>0</v>
      </c>
      <c r="U78">
        <f>COUNTIFS('Raw data'!$R:$R,U1,'Raw data'!$C:$C,$A78)</f>
        <v>0</v>
      </c>
      <c r="V78">
        <f>COUNTIFS('Raw data'!$R:$R,V1,'Raw data'!$C:$C,$A78)</f>
        <v>0</v>
      </c>
      <c r="W78">
        <f>COUNTIFS('Raw data'!$R:$R,W1,'Raw data'!$C:$C,$A78)</f>
        <v>0</v>
      </c>
      <c r="X78">
        <f>COUNTIFS('Raw data'!$R:$R,X1,'Raw data'!$C:$C,$A78)</f>
        <v>0</v>
      </c>
      <c r="Y78">
        <f>COUNTIFS('Raw data'!$R:$R,Y1,'Raw data'!$C:$C,$A78)</f>
        <v>0</v>
      </c>
      <c r="Z78">
        <f>COUNTIFS('Raw data'!$R:$R,Z1,'Raw data'!$C:$C,$A78)</f>
        <v>0</v>
      </c>
      <c r="AA78">
        <f>COUNTIFS('Raw data'!$R:$R,AA1,'Raw data'!$C:$C,$A78)</f>
        <v>0</v>
      </c>
      <c r="AB78">
        <f>COUNTIFS('Raw data'!$R:$R,AB1,'Raw data'!$C:$C,$A78)</f>
        <v>0</v>
      </c>
      <c r="AC78">
        <f>COUNTIFS('Raw data'!$R:$R,AC1,'Raw data'!$C:$C,$A78)</f>
        <v>0</v>
      </c>
      <c r="AD78">
        <f>COUNTIFS('Raw data'!$R:$R,AD1,'Raw data'!$C:$C,$A78)</f>
        <v>0</v>
      </c>
      <c r="AE78">
        <f>COUNTIFS('Raw data'!$R:$R,AE1,'Raw data'!$C:$C,$A78)</f>
        <v>1</v>
      </c>
      <c r="AF78">
        <f>COUNTIFS('Raw data'!$R:$R,AF1,'Raw data'!$C:$C,$A78)</f>
        <v>0</v>
      </c>
      <c r="AG78">
        <f>COUNTIFS('Raw data'!$R:$R,AG1,'Raw data'!$C:$C,$A78)</f>
        <v>0</v>
      </c>
      <c r="AH78">
        <f>COUNTIFS('Raw data'!$R:$R,AH1,'Raw data'!$C:$C,$A78)</f>
        <v>0</v>
      </c>
      <c r="AI78">
        <f>COUNTIFS('Raw data'!$R:$R,AI1,'Raw data'!$C:$C,$A78)</f>
        <v>0</v>
      </c>
      <c r="AJ78">
        <f>COUNTIFS('Raw data'!$R:$R,AJ1,'Raw data'!$C:$C,$A78)</f>
        <v>0</v>
      </c>
      <c r="AK78">
        <f>COUNTIFS('Raw data'!$R:$R,AK1,'Raw data'!$C:$C,$A78)</f>
        <v>0</v>
      </c>
      <c r="AL78">
        <f>COUNTIFS('Raw data'!$R:$R,AL1,'Raw data'!$C:$C,$A78)</f>
        <v>0</v>
      </c>
      <c r="AM78">
        <f>COUNTIFS('Raw data'!$R:$R,AM1,'Raw data'!$C:$C,$A78)</f>
        <v>0</v>
      </c>
      <c r="AN78">
        <f>COUNTIFS('Raw data'!$R:$R,AN1,'Raw data'!$C:$C,$A78)</f>
        <v>0</v>
      </c>
      <c r="AO78">
        <f>COUNTIFS('Raw data'!$R:$R,AO1,'Raw data'!$C:$C,$A78)</f>
        <v>0</v>
      </c>
      <c r="AP78">
        <f>COUNTIFS('Raw data'!$R:$R,AP1,'Raw data'!$C:$C,$A78)</f>
        <v>0</v>
      </c>
      <c r="AQ78">
        <f>COUNTIFS('Raw data'!$R:$R,AQ1,'Raw data'!$C:$C,$A78)</f>
        <v>0</v>
      </c>
      <c r="AR78">
        <f>COUNTIFS('Raw data'!$R:$R,AR1,'Raw data'!$C:$C,$A78)</f>
        <v>0</v>
      </c>
      <c r="AS78">
        <f>COUNTIFS('Raw data'!$R:$R,AS1,'Raw data'!$C:$C,$A78)</f>
        <v>0</v>
      </c>
      <c r="AT78">
        <f>COUNTIFS('Raw data'!$R:$R,AT1,'Raw data'!$C:$C,$A78)</f>
        <v>0</v>
      </c>
      <c r="AU78">
        <f>COUNTIFS('Raw data'!$R:$R,AU1,'Raw data'!$C:$C,$A78)</f>
        <v>0</v>
      </c>
      <c r="AV78">
        <f>COUNTIFS('Raw data'!$R:$R,AV1,'Raw data'!$C:$C,$A78)</f>
        <v>0</v>
      </c>
      <c r="AW78">
        <f>COUNTIFS('Raw data'!$R:$R,AW1,'Raw data'!$C:$C,$A78)</f>
        <v>0</v>
      </c>
      <c r="AX78">
        <f>COUNTIFS('Raw data'!$R:$R,AX1,'Raw data'!$C:$C,$A78)</f>
        <v>0</v>
      </c>
      <c r="AY78">
        <f>COUNTIFS('Raw data'!$R:$R,AY1,'Raw data'!$C:$C,$A78)</f>
        <v>0</v>
      </c>
      <c r="AZ78">
        <f>COUNTIFS('Raw data'!$R:$R,AZ1,'Raw data'!$C:$C,$A78)</f>
        <v>0</v>
      </c>
      <c r="BA78">
        <f>COUNTIFS('Raw data'!$R:$R,BA1,'Raw data'!$C:$C,$A78)</f>
        <v>0</v>
      </c>
      <c r="BC78">
        <f t="shared" si="5"/>
        <v>5</v>
      </c>
    </row>
    <row r="79" spans="1:55" ht="17" x14ac:dyDescent="0.2">
      <c r="A79" s="69" t="s">
        <v>1617</v>
      </c>
      <c r="B79">
        <f>COUNTIFS('Raw data'!$R:$R,B1,'Raw data'!$C:$C,$A79)</f>
        <v>1</v>
      </c>
      <c r="C79">
        <f>COUNTIFS('Raw data'!$R:$R,C1,'Raw data'!$C:$C,$A79)</f>
        <v>0</v>
      </c>
      <c r="D79">
        <f>COUNTIFS('Raw data'!$R:$R,D1,'Raw data'!$C:$C,$A79)</f>
        <v>0</v>
      </c>
      <c r="E79">
        <f>COUNTIFS('Raw data'!$R:$R,E1,'Raw data'!$C:$C,$A79)</f>
        <v>0</v>
      </c>
      <c r="F79">
        <f>COUNTIFS('Raw data'!$R:$R,F1,'Raw data'!$C:$C,$A79)</f>
        <v>0</v>
      </c>
      <c r="G79">
        <f>COUNTIFS('Raw data'!$R:$R,G1,'Raw data'!$C:$C,$A79)</f>
        <v>0</v>
      </c>
      <c r="H79">
        <f>COUNTIFS('Raw data'!$R:$R,H1,'Raw data'!$C:$C,$A79)</f>
        <v>5</v>
      </c>
      <c r="I79">
        <f>COUNTIFS('Raw data'!$R:$R,I1,'Raw data'!$C:$C,$A79)</f>
        <v>0</v>
      </c>
      <c r="J79">
        <f>COUNTIFS('Raw data'!$R:$R,J1,'Raw data'!$C:$C,$A79)</f>
        <v>0</v>
      </c>
      <c r="K79">
        <f>COUNTIFS('Raw data'!$R:$R,K1,'Raw data'!$C:$C,$A79)</f>
        <v>4</v>
      </c>
      <c r="L79">
        <f>COUNTIFS('Raw data'!$R:$R,L1,'Raw data'!$C:$C,$A79)</f>
        <v>0</v>
      </c>
      <c r="M79">
        <f>COUNTIFS('Raw data'!$R:$R,M1,'Raw data'!$C:$C,$A79)</f>
        <v>4</v>
      </c>
      <c r="N79">
        <f>COUNTIFS('Raw data'!$R:$R,N1,'Raw data'!$C:$C,$A79)</f>
        <v>24</v>
      </c>
      <c r="O79">
        <f>COUNTIFS('Raw data'!$R:$R,O1,'Raw data'!$C:$C,$A79)</f>
        <v>0</v>
      </c>
      <c r="P79">
        <f>COUNTIFS('Raw data'!$R:$R,P1,'Raw data'!$C:$C,$A79)</f>
        <v>0</v>
      </c>
      <c r="Q79">
        <f>COUNTIFS('Raw data'!$R:$R,Q1,'Raw data'!$C:$C,$A79)</f>
        <v>0</v>
      </c>
      <c r="R79">
        <f>COUNTIFS('Raw data'!$R:$R,R1,'Raw data'!$C:$C,$A79)</f>
        <v>0</v>
      </c>
      <c r="S79">
        <f>COUNTIFS('Raw data'!$R:$R,S1,'Raw data'!$C:$C,$A79)</f>
        <v>0</v>
      </c>
      <c r="T79">
        <f>COUNTIFS('Raw data'!$R:$R,T1,'Raw data'!$C:$C,$A79)</f>
        <v>0</v>
      </c>
      <c r="U79">
        <f>COUNTIFS('Raw data'!$R:$R,U1,'Raw data'!$C:$C,$A79)</f>
        <v>0</v>
      </c>
      <c r="V79">
        <f>COUNTIFS('Raw data'!$R:$R,V1,'Raw data'!$C:$C,$A79)</f>
        <v>0</v>
      </c>
      <c r="W79">
        <f>COUNTIFS('Raw data'!$R:$R,W1,'Raw data'!$C:$C,$A79)</f>
        <v>0</v>
      </c>
      <c r="X79">
        <f>COUNTIFS('Raw data'!$R:$R,X1,'Raw data'!$C:$C,$A79)</f>
        <v>0</v>
      </c>
      <c r="Y79">
        <f>COUNTIFS('Raw data'!$R:$R,Y1,'Raw data'!$C:$C,$A79)</f>
        <v>0</v>
      </c>
      <c r="Z79">
        <f>COUNTIFS('Raw data'!$R:$R,Z1,'Raw data'!$C:$C,$A79)</f>
        <v>0</v>
      </c>
      <c r="AA79">
        <f>COUNTIFS('Raw data'!$R:$R,AA1,'Raw data'!$C:$C,$A79)</f>
        <v>0</v>
      </c>
      <c r="AB79">
        <f>COUNTIFS('Raw data'!$R:$R,AB1,'Raw data'!$C:$C,$A79)</f>
        <v>0</v>
      </c>
      <c r="AC79">
        <f>COUNTIFS('Raw data'!$R:$R,AC1,'Raw data'!$C:$C,$A79)</f>
        <v>0</v>
      </c>
      <c r="AD79">
        <f>COUNTIFS('Raw data'!$R:$R,AD1,'Raw data'!$C:$C,$A79)</f>
        <v>0</v>
      </c>
      <c r="AE79">
        <f>COUNTIFS('Raw data'!$R:$R,AE1,'Raw data'!$C:$C,$A79)</f>
        <v>0</v>
      </c>
      <c r="AF79">
        <f>COUNTIFS('Raw data'!$R:$R,AF1,'Raw data'!$C:$C,$A79)</f>
        <v>0</v>
      </c>
      <c r="AG79">
        <f>COUNTIFS('Raw data'!$R:$R,AG1,'Raw data'!$C:$C,$A79)</f>
        <v>0</v>
      </c>
      <c r="AH79">
        <f>COUNTIFS('Raw data'!$R:$R,AH1,'Raw data'!$C:$C,$A79)</f>
        <v>0</v>
      </c>
      <c r="AI79">
        <f>COUNTIFS('Raw data'!$R:$R,AI1,'Raw data'!$C:$C,$A79)</f>
        <v>0</v>
      </c>
      <c r="AJ79">
        <f>COUNTIFS('Raw data'!$R:$R,AJ1,'Raw data'!$C:$C,$A79)</f>
        <v>0</v>
      </c>
      <c r="AK79">
        <f>COUNTIFS('Raw data'!$R:$R,AK1,'Raw data'!$C:$C,$A79)</f>
        <v>0</v>
      </c>
      <c r="AL79">
        <f>COUNTIFS('Raw data'!$R:$R,AL1,'Raw data'!$C:$C,$A79)</f>
        <v>0</v>
      </c>
      <c r="AM79">
        <f>COUNTIFS('Raw data'!$R:$R,AM1,'Raw data'!$C:$C,$A79)</f>
        <v>0</v>
      </c>
      <c r="AN79">
        <f>COUNTIFS('Raw data'!$R:$R,AN1,'Raw data'!$C:$C,$A79)</f>
        <v>0</v>
      </c>
      <c r="AO79">
        <f>COUNTIFS('Raw data'!$R:$R,AO1,'Raw data'!$C:$C,$A79)</f>
        <v>3</v>
      </c>
      <c r="AP79">
        <f>COUNTIFS('Raw data'!$R:$R,AP1,'Raw data'!$C:$C,$A79)</f>
        <v>0</v>
      </c>
      <c r="AQ79">
        <f>COUNTIFS('Raw data'!$R:$R,AQ1,'Raw data'!$C:$C,$A79)</f>
        <v>1</v>
      </c>
      <c r="AR79">
        <f>COUNTIFS('Raw data'!$R:$R,AR1,'Raw data'!$C:$C,$A79)</f>
        <v>0</v>
      </c>
      <c r="AS79">
        <f>COUNTIFS('Raw data'!$R:$R,AS1,'Raw data'!$C:$C,$A79)</f>
        <v>0</v>
      </c>
      <c r="AT79">
        <f>COUNTIFS('Raw data'!$R:$R,AT1,'Raw data'!$C:$C,$A79)</f>
        <v>0</v>
      </c>
      <c r="AU79">
        <f>COUNTIFS('Raw data'!$R:$R,AU1,'Raw data'!$C:$C,$A79)</f>
        <v>0</v>
      </c>
      <c r="AV79">
        <f>COUNTIFS('Raw data'!$R:$R,AV1,'Raw data'!$C:$C,$A79)</f>
        <v>0</v>
      </c>
      <c r="AW79">
        <f>COUNTIFS('Raw data'!$R:$R,AW1,'Raw data'!$C:$C,$A79)</f>
        <v>0</v>
      </c>
      <c r="AX79">
        <f>COUNTIFS('Raw data'!$R:$R,AX1,'Raw data'!$C:$C,$A79)</f>
        <v>0</v>
      </c>
      <c r="AY79">
        <f>COUNTIFS('Raw data'!$R:$R,AY1,'Raw data'!$C:$C,$A79)</f>
        <v>0</v>
      </c>
      <c r="AZ79">
        <f>COUNTIFS('Raw data'!$R:$R,AZ1,'Raw data'!$C:$C,$A79)</f>
        <v>0</v>
      </c>
      <c r="BA79">
        <f>COUNTIFS('Raw data'!$R:$R,BA1,'Raw data'!$C:$C,$A79)</f>
        <v>0</v>
      </c>
      <c r="BC79">
        <f t="shared" si="5"/>
        <v>42</v>
      </c>
    </row>
    <row r="80" spans="1:55" ht="17" x14ac:dyDescent="0.2">
      <c r="A80" s="69" t="s">
        <v>485</v>
      </c>
      <c r="B80">
        <f>COUNTIFS('Raw data'!$R:$R,B1,'Raw data'!$C:$C,$A80)</f>
        <v>1</v>
      </c>
      <c r="C80">
        <f>COUNTIFS('Raw data'!$R:$R,C1,'Raw data'!$C:$C,$A80)</f>
        <v>0</v>
      </c>
      <c r="D80">
        <f>COUNTIFS('Raw data'!$R:$R,D1,'Raw data'!$C:$C,$A80)</f>
        <v>0</v>
      </c>
      <c r="E80">
        <f>COUNTIFS('Raw data'!$R:$R,E1,'Raw data'!$C:$C,$A80)</f>
        <v>0</v>
      </c>
      <c r="F80">
        <f>COUNTIFS('Raw data'!$R:$R,F1,'Raw data'!$C:$C,$A80)</f>
        <v>0</v>
      </c>
      <c r="G80">
        <f>COUNTIFS('Raw data'!$R:$R,G1,'Raw data'!$C:$C,$A80)</f>
        <v>0</v>
      </c>
      <c r="H80">
        <f>COUNTIFS('Raw data'!$R:$R,H1,'Raw data'!$C:$C,$A80)</f>
        <v>0</v>
      </c>
      <c r="I80">
        <f>COUNTIFS('Raw data'!$R:$R,I1,'Raw data'!$C:$C,$A80)</f>
        <v>1</v>
      </c>
      <c r="J80">
        <f>COUNTIFS('Raw data'!$R:$R,J1,'Raw data'!$C:$C,$A80)</f>
        <v>1</v>
      </c>
      <c r="K80">
        <f>COUNTIFS('Raw data'!$R:$R,K1,'Raw data'!$C:$C,$A80)</f>
        <v>0</v>
      </c>
      <c r="L80">
        <f>COUNTIFS('Raw data'!$R:$R,L1,'Raw data'!$C:$C,$A80)</f>
        <v>0</v>
      </c>
      <c r="M80">
        <f>COUNTIFS('Raw data'!$R:$R,M1,'Raw data'!$C:$C,$A80)</f>
        <v>0</v>
      </c>
      <c r="N80">
        <f>COUNTIFS('Raw data'!$R:$R,N1,'Raw data'!$C:$C,$A80)</f>
        <v>22</v>
      </c>
      <c r="O80">
        <f>COUNTIFS('Raw data'!$R:$R,O1,'Raw data'!$C:$C,$A80)</f>
        <v>3</v>
      </c>
      <c r="P80">
        <f>COUNTIFS('Raw data'!$R:$R,P1,'Raw data'!$C:$C,$A80)</f>
        <v>1</v>
      </c>
      <c r="Q80">
        <f>COUNTIFS('Raw data'!$R:$R,Q1,'Raw data'!$C:$C,$A80)</f>
        <v>0</v>
      </c>
      <c r="R80">
        <f>COUNTIFS('Raw data'!$R:$R,R1,'Raw data'!$C:$C,$A80)</f>
        <v>1</v>
      </c>
      <c r="S80">
        <f>COUNTIFS('Raw data'!$R:$R,S1,'Raw data'!$C:$C,$A80)</f>
        <v>3</v>
      </c>
      <c r="T80">
        <f>COUNTIFS('Raw data'!$R:$R,T1,'Raw data'!$C:$C,$A80)</f>
        <v>0</v>
      </c>
      <c r="U80">
        <f>COUNTIFS('Raw data'!$R:$R,U1,'Raw data'!$C:$C,$A80)</f>
        <v>2</v>
      </c>
      <c r="V80">
        <f>COUNTIFS('Raw data'!$R:$R,V1,'Raw data'!$C:$C,$A80)</f>
        <v>2</v>
      </c>
      <c r="W80">
        <f>COUNTIFS('Raw data'!$R:$R,W1,'Raw data'!$C:$C,$A80)</f>
        <v>2</v>
      </c>
      <c r="X80">
        <f>COUNTIFS('Raw data'!$R:$R,X1,'Raw data'!$C:$C,$A80)</f>
        <v>2</v>
      </c>
      <c r="Y80">
        <f>COUNTIFS('Raw data'!$R:$R,Y1,'Raw data'!$C:$C,$A80)</f>
        <v>15</v>
      </c>
      <c r="Z80">
        <f>COUNTIFS('Raw data'!$R:$R,Z1,'Raw data'!$C:$C,$A80)</f>
        <v>15</v>
      </c>
      <c r="AA80">
        <f>COUNTIFS('Raw data'!$R:$R,AA1,'Raw data'!$C:$C,$A80)</f>
        <v>11</v>
      </c>
      <c r="AB80">
        <f>COUNTIFS('Raw data'!$R:$R,AB1,'Raw data'!$C:$C,$A80)</f>
        <v>0</v>
      </c>
      <c r="AC80">
        <f>COUNTIFS('Raw data'!$R:$R,AC1,'Raw data'!$C:$C,$A80)</f>
        <v>0</v>
      </c>
      <c r="AD80">
        <f>COUNTIFS('Raw data'!$R:$R,AD1,'Raw data'!$C:$C,$A80)</f>
        <v>1</v>
      </c>
      <c r="AE80">
        <f>COUNTIFS('Raw data'!$R:$R,AE1,'Raw data'!$C:$C,$A80)</f>
        <v>137</v>
      </c>
      <c r="AF80">
        <f>COUNTIFS('Raw data'!$R:$R,AF1,'Raw data'!$C:$C,$A80)</f>
        <v>28</v>
      </c>
      <c r="AG80">
        <f>COUNTIFS('Raw data'!$R:$R,AG1,'Raw data'!$C:$C,$A80)</f>
        <v>5</v>
      </c>
      <c r="AH80">
        <f>COUNTIFS('Raw data'!$R:$R,AH1,'Raw data'!$C:$C,$A80)</f>
        <v>6</v>
      </c>
      <c r="AI80">
        <f>COUNTIFS('Raw data'!$R:$R,AI1,'Raw data'!$C:$C,$A80)</f>
        <v>0</v>
      </c>
      <c r="AJ80">
        <f>COUNTIFS('Raw data'!$R:$R,AJ1,'Raw data'!$C:$C,$A80)</f>
        <v>0</v>
      </c>
      <c r="AK80">
        <f>COUNTIFS('Raw data'!$R:$R,AK1,'Raw data'!$C:$C,$A80)</f>
        <v>10</v>
      </c>
      <c r="AL80">
        <f>COUNTIFS('Raw data'!$R:$R,AL1,'Raw data'!$C:$C,$A80)</f>
        <v>0</v>
      </c>
      <c r="AM80">
        <f>COUNTIFS('Raw data'!$R:$R,AM1,'Raw data'!$C:$C,$A80)</f>
        <v>0</v>
      </c>
      <c r="AN80">
        <f>COUNTIFS('Raw data'!$R:$R,AN1,'Raw data'!$C:$C,$A80)</f>
        <v>0</v>
      </c>
      <c r="AO80">
        <f>COUNTIFS('Raw data'!$R:$R,AO1,'Raw data'!$C:$C,$A80)</f>
        <v>0</v>
      </c>
      <c r="AP80">
        <f>COUNTIFS('Raw data'!$R:$R,AP1,'Raw data'!$C:$C,$A80)</f>
        <v>0</v>
      </c>
      <c r="AQ80">
        <f>COUNTIFS('Raw data'!$R:$R,AQ1,'Raw data'!$C:$C,$A80)</f>
        <v>13</v>
      </c>
      <c r="AR80">
        <f>COUNTIFS('Raw data'!$R:$R,AR1,'Raw data'!$C:$C,$A80)</f>
        <v>8</v>
      </c>
      <c r="AS80">
        <f>COUNTIFS('Raw data'!$R:$R,AS1,'Raw data'!$C:$C,$A80)</f>
        <v>11</v>
      </c>
      <c r="AT80">
        <f>COUNTIFS('Raw data'!$R:$R,AT1,'Raw data'!$C:$C,$A80)</f>
        <v>0</v>
      </c>
      <c r="AU80">
        <f>COUNTIFS('Raw data'!$R:$R,AU1,'Raw data'!$C:$C,$A80)</f>
        <v>2</v>
      </c>
      <c r="AV80">
        <f>COUNTIFS('Raw data'!$R:$R,AV1,'Raw data'!$C:$C,$A80)</f>
        <v>11</v>
      </c>
      <c r="AW80">
        <f>COUNTIFS('Raw data'!$R:$R,AW1,'Raw data'!$C:$C,$A80)</f>
        <v>7</v>
      </c>
      <c r="AX80">
        <f>COUNTIFS('Raw data'!$R:$R,AX1,'Raw data'!$C:$C,$A80)</f>
        <v>1</v>
      </c>
      <c r="AY80">
        <f>COUNTIFS('Raw data'!$R:$R,AY1,'Raw data'!$C:$C,$A80)</f>
        <v>1</v>
      </c>
      <c r="AZ80">
        <f>COUNTIFS('Raw data'!$R:$R,AZ1,'Raw data'!$C:$C,$A80)</f>
        <v>2</v>
      </c>
      <c r="BA80">
        <f>COUNTIFS('Raw data'!$R:$R,BA1,'Raw data'!$C:$C,$A80)</f>
        <v>0</v>
      </c>
      <c r="BC80">
        <f t="shared" si="5"/>
        <v>325</v>
      </c>
    </row>
    <row r="81" spans="1:55" x14ac:dyDescent="0.2">
      <c r="A81" s="63" t="s">
        <v>1679</v>
      </c>
      <c r="B81">
        <f>COUNTIFS('Raw data'!$R:$R,B1,'Raw data'!$C:$C,$A81)</f>
        <v>0</v>
      </c>
      <c r="C81">
        <f>COUNTIFS('Raw data'!$R:$R,C1,'Raw data'!$C:$C,$A81)</f>
        <v>0</v>
      </c>
      <c r="D81">
        <f>COUNTIFS('Raw data'!$R:$R,D1,'Raw data'!$C:$C,$A81)</f>
        <v>0</v>
      </c>
      <c r="E81">
        <f>COUNTIFS('Raw data'!$R:$R,E1,'Raw data'!$C:$C,$A81)</f>
        <v>0</v>
      </c>
      <c r="F81">
        <f>COUNTIFS('Raw data'!$R:$R,F1,'Raw data'!$C:$C,$A81)</f>
        <v>0</v>
      </c>
      <c r="G81">
        <f>COUNTIFS('Raw data'!$R:$R,G1,'Raw data'!$C:$C,$A81)</f>
        <v>0</v>
      </c>
      <c r="H81">
        <f>COUNTIFS('Raw data'!$R:$R,H1,'Raw data'!$C:$C,$A81)</f>
        <v>0</v>
      </c>
      <c r="I81">
        <f>COUNTIFS('Raw data'!$R:$R,I1,'Raw data'!$C:$C,$A81)</f>
        <v>0</v>
      </c>
      <c r="J81">
        <f>COUNTIFS('Raw data'!$R:$R,J1,'Raw data'!$C:$C,$A81)</f>
        <v>0</v>
      </c>
      <c r="K81">
        <f>COUNTIFS('Raw data'!$R:$R,K1,'Raw data'!$C:$C,$A81)</f>
        <v>4</v>
      </c>
      <c r="L81">
        <f>COUNTIFS('Raw data'!$R:$R,L1,'Raw data'!$C:$C,$A81)</f>
        <v>0</v>
      </c>
      <c r="M81">
        <f>COUNTIFS('Raw data'!$R:$R,M1,'Raw data'!$C:$C,$A81)</f>
        <v>9</v>
      </c>
      <c r="N81">
        <f>COUNTIFS('Raw data'!$R:$R,N1,'Raw data'!$C:$C,$A81)</f>
        <v>2</v>
      </c>
      <c r="O81">
        <f>COUNTIFS('Raw data'!$R:$R,O1,'Raw data'!$C:$C,$A81)</f>
        <v>0</v>
      </c>
      <c r="P81">
        <f>COUNTIFS('Raw data'!$R:$R,P1,'Raw data'!$C:$C,$A81)</f>
        <v>0</v>
      </c>
      <c r="Q81">
        <f>COUNTIFS('Raw data'!$R:$R,Q1,'Raw data'!$C:$C,$A81)</f>
        <v>0</v>
      </c>
      <c r="R81">
        <f>COUNTIFS('Raw data'!$R:$R,R1,'Raw data'!$C:$C,$A81)</f>
        <v>0</v>
      </c>
      <c r="S81">
        <f>COUNTIFS('Raw data'!$R:$R,S1,'Raw data'!$C:$C,$A81)</f>
        <v>0</v>
      </c>
      <c r="T81">
        <f>COUNTIFS('Raw data'!$R:$R,T1,'Raw data'!$C:$C,$A81)</f>
        <v>0</v>
      </c>
      <c r="U81">
        <f>COUNTIFS('Raw data'!$R:$R,U1,'Raw data'!$C:$C,$A81)</f>
        <v>0</v>
      </c>
      <c r="V81">
        <f>COUNTIFS('Raw data'!$R:$R,V1,'Raw data'!$C:$C,$A81)</f>
        <v>0</v>
      </c>
      <c r="W81">
        <f>COUNTIFS('Raw data'!$R:$R,W1,'Raw data'!$C:$C,$A81)</f>
        <v>0</v>
      </c>
      <c r="X81">
        <f>COUNTIFS('Raw data'!$R:$R,X1,'Raw data'!$C:$C,$A81)</f>
        <v>0</v>
      </c>
      <c r="Y81">
        <f>COUNTIFS('Raw data'!$R:$R,Y1,'Raw data'!$C:$C,$A81)</f>
        <v>0</v>
      </c>
      <c r="Z81">
        <f>COUNTIFS('Raw data'!$R:$R,Z1,'Raw data'!$C:$C,$A81)</f>
        <v>0</v>
      </c>
      <c r="AA81">
        <f>COUNTIFS('Raw data'!$R:$R,AA1,'Raw data'!$C:$C,$A81)</f>
        <v>0</v>
      </c>
      <c r="AB81">
        <f>COUNTIFS('Raw data'!$R:$R,AB1,'Raw data'!$C:$C,$A81)</f>
        <v>0</v>
      </c>
      <c r="AC81">
        <f>COUNTIFS('Raw data'!$R:$R,AC1,'Raw data'!$C:$C,$A81)</f>
        <v>0</v>
      </c>
      <c r="AD81">
        <f>COUNTIFS('Raw data'!$R:$R,AD1,'Raw data'!$C:$C,$A81)</f>
        <v>0</v>
      </c>
      <c r="AE81">
        <f>COUNTIFS('Raw data'!$R:$R,AE1,'Raw data'!$C:$C,$A81)</f>
        <v>1</v>
      </c>
      <c r="AF81">
        <f>COUNTIFS('Raw data'!$R:$R,AF1,'Raw data'!$C:$C,$A81)</f>
        <v>0</v>
      </c>
      <c r="AG81">
        <f>COUNTIFS('Raw data'!$R:$R,AG1,'Raw data'!$C:$C,$A81)</f>
        <v>0</v>
      </c>
      <c r="AH81">
        <f>COUNTIFS('Raw data'!$R:$R,AH1,'Raw data'!$C:$C,$A81)</f>
        <v>0</v>
      </c>
      <c r="AI81">
        <f>COUNTIFS('Raw data'!$R:$R,AI1,'Raw data'!$C:$C,$A81)</f>
        <v>0</v>
      </c>
      <c r="AJ81">
        <f>COUNTIFS('Raw data'!$R:$R,AJ1,'Raw data'!$C:$C,$A81)</f>
        <v>0</v>
      </c>
      <c r="AK81">
        <f>COUNTIFS('Raw data'!$R:$R,AK1,'Raw data'!$C:$C,$A81)</f>
        <v>0</v>
      </c>
      <c r="AL81">
        <f>COUNTIFS('Raw data'!$R:$R,AL1,'Raw data'!$C:$C,$A81)</f>
        <v>0</v>
      </c>
      <c r="AM81">
        <f>COUNTIFS('Raw data'!$R:$R,AM1,'Raw data'!$C:$C,$A81)</f>
        <v>0</v>
      </c>
      <c r="AN81">
        <f>COUNTIFS('Raw data'!$R:$R,AN1,'Raw data'!$C:$C,$A81)</f>
        <v>0</v>
      </c>
      <c r="AO81">
        <f>COUNTIFS('Raw data'!$R:$R,AO1,'Raw data'!$C:$C,$A81)</f>
        <v>3</v>
      </c>
      <c r="AP81">
        <f>COUNTIFS('Raw data'!$R:$R,AP1,'Raw data'!$C:$C,$A81)</f>
        <v>0</v>
      </c>
      <c r="AQ81">
        <f>COUNTIFS('Raw data'!$R:$R,AQ1,'Raw data'!$C:$C,$A81)</f>
        <v>1</v>
      </c>
      <c r="AR81">
        <f>COUNTIFS('Raw data'!$R:$R,AR1,'Raw data'!$C:$C,$A81)</f>
        <v>0</v>
      </c>
      <c r="AS81">
        <f>COUNTIFS('Raw data'!$R:$R,AS1,'Raw data'!$C:$C,$A81)</f>
        <v>0</v>
      </c>
      <c r="AT81">
        <f>COUNTIFS('Raw data'!$R:$R,AT1,'Raw data'!$C:$C,$A81)</f>
        <v>0</v>
      </c>
      <c r="AU81">
        <f>COUNTIFS('Raw data'!$R:$R,AU1,'Raw data'!$C:$C,$A81)</f>
        <v>0</v>
      </c>
      <c r="AV81">
        <f>COUNTIFS('Raw data'!$R:$R,AV1,'Raw data'!$C:$C,$A81)</f>
        <v>0</v>
      </c>
      <c r="AW81">
        <f>COUNTIFS('Raw data'!$R:$R,AW1,'Raw data'!$C:$C,$A81)</f>
        <v>0</v>
      </c>
      <c r="AX81">
        <f>COUNTIFS('Raw data'!$R:$R,AX1,'Raw data'!$C:$C,$A81)</f>
        <v>0</v>
      </c>
      <c r="AY81">
        <f>COUNTIFS('Raw data'!$R:$R,AY1,'Raw data'!$C:$C,$A81)</f>
        <v>0</v>
      </c>
      <c r="AZ81">
        <f>COUNTIFS('Raw data'!$R:$R,AZ1,'Raw data'!$C:$C,$A81)</f>
        <v>0</v>
      </c>
      <c r="BA81">
        <f>COUNTIFS('Raw data'!$R:$R,BA1,'Raw data'!$C:$C,$A81)</f>
        <v>0</v>
      </c>
      <c r="BC81">
        <f t="shared" si="5"/>
        <v>20</v>
      </c>
    </row>
    <row r="82" spans="1:55" x14ac:dyDescent="0.2">
      <c r="A82" s="63" t="s">
        <v>1715</v>
      </c>
      <c r="B82">
        <f>COUNTIFS('Raw data'!$R:$R,B1,'Raw data'!$C:$C,$A82)</f>
        <v>0</v>
      </c>
      <c r="C82">
        <f>COUNTIFS('Raw data'!$R:$R,C1,'Raw data'!$C:$C,$A82)</f>
        <v>10</v>
      </c>
      <c r="D82">
        <f>COUNTIFS('Raw data'!$R:$R,D1,'Raw data'!$C:$C,$A82)</f>
        <v>0</v>
      </c>
      <c r="E82">
        <f>COUNTIFS('Raw data'!$R:$R,E1,'Raw data'!$C:$C,$A82)</f>
        <v>0</v>
      </c>
      <c r="F82">
        <f>COUNTIFS('Raw data'!$R:$R,F1,'Raw data'!$C:$C,$A82)</f>
        <v>0</v>
      </c>
      <c r="G82">
        <f>COUNTIFS('Raw data'!$R:$R,G1,'Raw data'!$C:$C,$A82)</f>
        <v>0</v>
      </c>
      <c r="H82">
        <f>COUNTIFS('Raw data'!$R:$R,H1,'Raw data'!$C:$C,$A82)</f>
        <v>0</v>
      </c>
      <c r="I82">
        <f>COUNTIFS('Raw data'!$R:$R,I1,'Raw data'!$C:$C,$A82)</f>
        <v>0</v>
      </c>
      <c r="J82">
        <f>COUNTIFS('Raw data'!$R:$R,J1,'Raw data'!$C:$C,$A82)</f>
        <v>0</v>
      </c>
      <c r="K82">
        <f>COUNTIFS('Raw data'!$R:$R,K1,'Raw data'!$C:$C,$A82)</f>
        <v>10</v>
      </c>
      <c r="L82">
        <f>COUNTIFS('Raw data'!$R:$R,L1,'Raw data'!$C:$C,$A82)</f>
        <v>0</v>
      </c>
      <c r="M82">
        <f>COUNTIFS('Raw data'!$R:$R,M1,'Raw data'!$C:$C,$A82)</f>
        <v>17</v>
      </c>
      <c r="N82">
        <f>COUNTIFS('Raw data'!$R:$R,N1,'Raw data'!$C:$C,$A82)</f>
        <v>0</v>
      </c>
      <c r="O82">
        <f>COUNTIFS('Raw data'!$R:$R,O1,'Raw data'!$C:$C,$A82)</f>
        <v>1</v>
      </c>
      <c r="P82">
        <f>COUNTIFS('Raw data'!$R:$R,P1,'Raw data'!$C:$C,$A82)</f>
        <v>0</v>
      </c>
      <c r="Q82">
        <f>COUNTIFS('Raw data'!$R:$R,Q1,'Raw data'!$C:$C,$A82)</f>
        <v>0</v>
      </c>
      <c r="R82">
        <f>COUNTIFS('Raw data'!$R:$R,R1,'Raw data'!$C:$C,$A82)</f>
        <v>0</v>
      </c>
      <c r="S82">
        <f>COUNTIFS('Raw data'!$R:$R,S1,'Raw data'!$C:$C,$A82)</f>
        <v>8</v>
      </c>
      <c r="T82">
        <f>COUNTIFS('Raw data'!$R:$R,T1,'Raw data'!$C:$C,$A82)</f>
        <v>0</v>
      </c>
      <c r="U82">
        <f>COUNTIFS('Raw data'!$R:$R,U1,'Raw data'!$C:$C,$A82)</f>
        <v>0</v>
      </c>
      <c r="V82">
        <f>COUNTIFS('Raw data'!$R:$R,V1,'Raw data'!$C:$C,$A82)</f>
        <v>0</v>
      </c>
      <c r="W82">
        <f>COUNTIFS('Raw data'!$R:$R,W1,'Raw data'!$C:$C,$A82)</f>
        <v>0</v>
      </c>
      <c r="X82">
        <f>COUNTIFS('Raw data'!$R:$R,X1,'Raw data'!$C:$C,$A82)</f>
        <v>0</v>
      </c>
      <c r="Y82">
        <f>COUNTIFS('Raw data'!$R:$R,Y1,'Raw data'!$C:$C,$A82)</f>
        <v>2</v>
      </c>
      <c r="Z82">
        <f>COUNTIFS('Raw data'!$R:$R,Z1,'Raw data'!$C:$C,$A82)</f>
        <v>3</v>
      </c>
      <c r="AA82">
        <f>COUNTIFS('Raw data'!$R:$R,AA1,'Raw data'!$C:$C,$A82)</f>
        <v>13</v>
      </c>
      <c r="AB82">
        <f>COUNTIFS('Raw data'!$R:$R,AB1,'Raw data'!$C:$C,$A82)</f>
        <v>0</v>
      </c>
      <c r="AC82">
        <f>COUNTIFS('Raw data'!$R:$R,AC1,'Raw data'!$C:$C,$A82)</f>
        <v>0</v>
      </c>
      <c r="AD82">
        <f>COUNTIFS('Raw data'!$R:$R,AD1,'Raw data'!$C:$C,$A82)</f>
        <v>0</v>
      </c>
      <c r="AE82">
        <f>COUNTIFS('Raw data'!$R:$R,AE1,'Raw data'!$C:$C,$A82)</f>
        <v>18</v>
      </c>
      <c r="AF82">
        <f>COUNTIFS('Raw data'!$R:$R,AF1,'Raw data'!$C:$C,$A82)</f>
        <v>0</v>
      </c>
      <c r="AG82">
        <f>COUNTIFS('Raw data'!$R:$R,AG1,'Raw data'!$C:$C,$A82)</f>
        <v>0</v>
      </c>
      <c r="AH82">
        <f>COUNTIFS('Raw data'!$R:$R,AH1,'Raw data'!$C:$C,$A82)</f>
        <v>0</v>
      </c>
      <c r="AI82">
        <f>COUNTIFS('Raw data'!$R:$R,AI1,'Raw data'!$C:$C,$A82)</f>
        <v>0</v>
      </c>
      <c r="AJ82">
        <f>COUNTIFS('Raw data'!$R:$R,AJ1,'Raw data'!$C:$C,$A82)</f>
        <v>0</v>
      </c>
      <c r="AK82">
        <f>COUNTIFS('Raw data'!$R:$R,AK1,'Raw data'!$C:$C,$A82)</f>
        <v>0</v>
      </c>
      <c r="AL82">
        <f>COUNTIFS('Raw data'!$R:$R,AL1,'Raw data'!$C:$C,$A82)</f>
        <v>0</v>
      </c>
      <c r="AM82">
        <f>COUNTIFS('Raw data'!$R:$R,AM1,'Raw data'!$C:$C,$A82)</f>
        <v>11</v>
      </c>
      <c r="AN82">
        <f>COUNTIFS('Raw data'!$R:$R,AN1,'Raw data'!$C:$C,$A82)</f>
        <v>0</v>
      </c>
      <c r="AO82">
        <f>COUNTIFS('Raw data'!$R:$R,AO1,'Raw data'!$C:$C,$A82)</f>
        <v>0</v>
      </c>
      <c r="AP82">
        <f>COUNTIFS('Raw data'!$R:$R,AP1,'Raw data'!$C:$C,$A82)</f>
        <v>0</v>
      </c>
      <c r="AQ82">
        <f>COUNTIFS('Raw data'!$R:$R,AQ1,'Raw data'!$C:$C,$A82)</f>
        <v>0</v>
      </c>
      <c r="AR82">
        <f>COUNTIFS('Raw data'!$R:$R,AR1,'Raw data'!$C:$C,$A82)</f>
        <v>0</v>
      </c>
      <c r="AS82">
        <f>COUNTIFS('Raw data'!$R:$R,AS1,'Raw data'!$C:$C,$A82)</f>
        <v>2</v>
      </c>
      <c r="AT82">
        <f>COUNTIFS('Raw data'!$R:$R,AT1,'Raw data'!$C:$C,$A82)</f>
        <v>0</v>
      </c>
      <c r="AU82">
        <f>COUNTIFS('Raw data'!$R:$R,AU1,'Raw data'!$C:$C,$A82)</f>
        <v>0</v>
      </c>
      <c r="AV82">
        <f>COUNTIFS('Raw data'!$R:$R,AV1,'Raw data'!$C:$C,$A82)</f>
        <v>0</v>
      </c>
      <c r="AW82">
        <f>COUNTIFS('Raw data'!$R:$R,AW1,'Raw data'!$C:$C,$A82)</f>
        <v>0</v>
      </c>
      <c r="AX82">
        <f>COUNTIFS('Raw data'!$R:$R,AX1,'Raw data'!$C:$C,$A82)</f>
        <v>0</v>
      </c>
      <c r="AY82">
        <f>COUNTIFS('Raw data'!$R:$R,AY1,'Raw data'!$C:$C,$A82)</f>
        <v>0</v>
      </c>
      <c r="AZ82">
        <f>COUNTIFS('Raw data'!$R:$R,AZ1,'Raw data'!$C:$C,$A82)</f>
        <v>4</v>
      </c>
      <c r="BA82">
        <f>COUNTIFS('Raw data'!$R:$R,BA1,'Raw data'!$C:$C,$A82)</f>
        <v>0</v>
      </c>
      <c r="BC82">
        <f t="shared" si="5"/>
        <v>99</v>
      </c>
    </row>
    <row r="83" spans="1:55" x14ac:dyDescent="0.2">
      <c r="A83" s="222" t="s">
        <v>2449</v>
      </c>
      <c r="B83" s="222">
        <f t="shared" ref="B83:AG83" si="6">SUM(B76:B82)</f>
        <v>52</v>
      </c>
      <c r="C83" s="222">
        <f t="shared" si="6"/>
        <v>10</v>
      </c>
      <c r="D83" s="222">
        <f t="shared" si="6"/>
        <v>1</v>
      </c>
      <c r="E83" s="222">
        <f t="shared" si="6"/>
        <v>13</v>
      </c>
      <c r="F83" s="222">
        <f t="shared" si="6"/>
        <v>1</v>
      </c>
      <c r="G83" s="222">
        <f t="shared" si="6"/>
        <v>0</v>
      </c>
      <c r="H83" s="222">
        <f t="shared" si="6"/>
        <v>47</v>
      </c>
      <c r="I83" s="222">
        <f t="shared" si="6"/>
        <v>1</v>
      </c>
      <c r="J83" s="222">
        <f t="shared" si="6"/>
        <v>1</v>
      </c>
      <c r="K83" s="222">
        <f t="shared" si="6"/>
        <v>92</v>
      </c>
      <c r="L83" s="222">
        <f t="shared" si="6"/>
        <v>2</v>
      </c>
      <c r="M83" s="222">
        <f t="shared" si="6"/>
        <v>96</v>
      </c>
      <c r="N83" s="222">
        <f t="shared" si="6"/>
        <v>340</v>
      </c>
      <c r="O83" s="222">
        <f t="shared" si="6"/>
        <v>102</v>
      </c>
      <c r="P83" s="222">
        <f t="shared" si="6"/>
        <v>115</v>
      </c>
      <c r="Q83" s="222">
        <f t="shared" si="6"/>
        <v>2</v>
      </c>
      <c r="R83" s="222">
        <f t="shared" si="6"/>
        <v>4</v>
      </c>
      <c r="S83" s="222">
        <f t="shared" si="6"/>
        <v>89</v>
      </c>
      <c r="T83" s="222">
        <f t="shared" si="6"/>
        <v>6</v>
      </c>
      <c r="U83" s="222">
        <f t="shared" si="6"/>
        <v>2</v>
      </c>
      <c r="V83" s="222">
        <f t="shared" si="6"/>
        <v>9</v>
      </c>
      <c r="W83" s="222">
        <f t="shared" si="6"/>
        <v>16</v>
      </c>
      <c r="X83" s="222">
        <f t="shared" si="6"/>
        <v>21</v>
      </c>
      <c r="Y83" s="222">
        <f t="shared" si="6"/>
        <v>43</v>
      </c>
      <c r="Z83" s="222">
        <f t="shared" si="6"/>
        <v>29</v>
      </c>
      <c r="AA83" s="222">
        <f t="shared" si="6"/>
        <v>42</v>
      </c>
      <c r="AB83" s="222">
        <f t="shared" si="6"/>
        <v>33</v>
      </c>
      <c r="AC83" s="222">
        <f t="shared" si="6"/>
        <v>4</v>
      </c>
      <c r="AD83" s="222">
        <f t="shared" si="6"/>
        <v>25</v>
      </c>
      <c r="AE83" s="222">
        <f t="shared" si="6"/>
        <v>202</v>
      </c>
      <c r="AF83" s="222">
        <f t="shared" si="6"/>
        <v>32</v>
      </c>
      <c r="AG83" s="222">
        <f t="shared" si="6"/>
        <v>8</v>
      </c>
      <c r="AH83" s="222">
        <f t="shared" ref="AH83:BA83" si="7">SUM(AH76:AH82)</f>
        <v>9</v>
      </c>
      <c r="AI83" s="222">
        <f t="shared" si="7"/>
        <v>1</v>
      </c>
      <c r="AJ83" s="222">
        <f t="shared" si="7"/>
        <v>15</v>
      </c>
      <c r="AK83" s="222">
        <f t="shared" si="7"/>
        <v>11</v>
      </c>
      <c r="AL83" s="222">
        <f t="shared" si="7"/>
        <v>16</v>
      </c>
      <c r="AM83" s="222">
        <f t="shared" si="7"/>
        <v>11</v>
      </c>
      <c r="AN83" s="222">
        <f t="shared" si="7"/>
        <v>1</v>
      </c>
      <c r="AO83" s="222">
        <f t="shared" si="7"/>
        <v>36</v>
      </c>
      <c r="AP83" s="222">
        <f t="shared" si="7"/>
        <v>19</v>
      </c>
      <c r="AQ83" s="222">
        <f t="shared" si="7"/>
        <v>75</v>
      </c>
      <c r="AR83" s="222">
        <f t="shared" si="7"/>
        <v>54</v>
      </c>
      <c r="AS83" s="222">
        <f t="shared" si="7"/>
        <v>42</v>
      </c>
      <c r="AT83" s="222">
        <f t="shared" si="7"/>
        <v>1</v>
      </c>
      <c r="AU83" s="222">
        <f t="shared" si="7"/>
        <v>4</v>
      </c>
      <c r="AV83" s="222">
        <f t="shared" si="7"/>
        <v>14</v>
      </c>
      <c r="AW83" s="222">
        <f t="shared" si="7"/>
        <v>15</v>
      </c>
      <c r="AX83" s="222">
        <f t="shared" si="7"/>
        <v>46</v>
      </c>
      <c r="AY83" s="222">
        <f t="shared" si="7"/>
        <v>5</v>
      </c>
      <c r="AZ83" s="222">
        <f t="shared" si="7"/>
        <v>11</v>
      </c>
      <c r="BA83" s="222">
        <f t="shared" si="7"/>
        <v>4</v>
      </c>
      <c r="BB83" s="222"/>
      <c r="BC83" s="222">
        <f>SUM(BC76:BC82)</f>
        <v>1830</v>
      </c>
    </row>
  </sheetData>
  <sortState xmlns:xlrd2="http://schemas.microsoft.com/office/spreadsheetml/2017/richdata2" ref="A79:A86">
    <sortCondition ref="A79"/>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8"/>
  <sheetViews>
    <sheetView workbookViewId="0">
      <selection activeCell="C29" sqref="C29"/>
    </sheetView>
  </sheetViews>
  <sheetFormatPr baseColWidth="10" defaultColWidth="8.83203125" defaultRowHeight="16" x14ac:dyDescent="0.2"/>
  <cols>
    <col min="1" max="1" width="23.1640625" bestFit="1" customWidth="1"/>
    <col min="2" max="2" width="25.5" bestFit="1" customWidth="1"/>
    <col min="3" max="3" width="56.6640625" customWidth="1"/>
    <col min="4" max="4" width="6.83203125" customWidth="1"/>
    <col min="5" max="5" width="6.1640625" customWidth="1"/>
  </cols>
  <sheetData>
    <row r="1" spans="1:9" s="68" customFormat="1" ht="38" customHeight="1" x14ac:dyDescent="0.2">
      <c r="A1" s="236" t="s">
        <v>2460</v>
      </c>
      <c r="B1" s="236"/>
      <c r="C1" s="237" t="s">
        <v>2842</v>
      </c>
      <c r="D1" s="237" t="s">
        <v>2822</v>
      </c>
      <c r="E1" s="206" t="s">
        <v>2823</v>
      </c>
      <c r="I1" s="237"/>
    </row>
    <row r="2" spans="1:9" x14ac:dyDescent="0.2">
      <c r="A2" s="219" t="s">
        <v>2382</v>
      </c>
      <c r="B2">
        <v>1</v>
      </c>
      <c r="C2" s="232" t="s">
        <v>2832</v>
      </c>
    </row>
    <row r="3" spans="1:9" x14ac:dyDescent="0.2">
      <c r="A3" s="219" t="s">
        <v>1741</v>
      </c>
      <c r="B3">
        <v>12</v>
      </c>
      <c r="C3" s="232" t="s">
        <v>2840</v>
      </c>
    </row>
    <row r="4" spans="1:9" x14ac:dyDescent="0.2">
      <c r="A4" s="219" t="s">
        <v>253</v>
      </c>
      <c r="B4">
        <v>2</v>
      </c>
      <c r="C4" s="232" t="s">
        <v>2839</v>
      </c>
    </row>
    <row r="5" spans="1:9" x14ac:dyDescent="0.2">
      <c r="A5" s="219" t="s">
        <v>2387</v>
      </c>
      <c r="B5">
        <v>4</v>
      </c>
      <c r="C5" s="232" t="s">
        <v>2841</v>
      </c>
    </row>
    <row r="6" spans="1:9" x14ac:dyDescent="0.2">
      <c r="A6" s="219" t="s">
        <v>114</v>
      </c>
      <c r="B6">
        <v>6</v>
      </c>
      <c r="C6" s="232" t="s">
        <v>2838</v>
      </c>
    </row>
    <row r="7" spans="1:9" x14ac:dyDescent="0.2">
      <c r="A7" s="219" t="s">
        <v>2369</v>
      </c>
      <c r="B7">
        <v>3</v>
      </c>
      <c r="C7" s="232" t="s">
        <v>2833</v>
      </c>
    </row>
    <row r="8" spans="1:9" x14ac:dyDescent="0.2">
      <c r="A8" s="219" t="s">
        <v>2371</v>
      </c>
      <c r="B8">
        <v>6</v>
      </c>
      <c r="C8" s="232" t="s">
        <v>2835</v>
      </c>
    </row>
    <row r="9" spans="1:9" x14ac:dyDescent="0.2">
      <c r="A9" s="219" t="s">
        <v>2370</v>
      </c>
      <c r="B9">
        <v>2</v>
      </c>
      <c r="C9" s="232" t="s">
        <v>2834</v>
      </c>
    </row>
    <row r="10" spans="1:9" x14ac:dyDescent="0.2">
      <c r="A10" s="219" t="s">
        <v>1271</v>
      </c>
      <c r="B10">
        <v>4</v>
      </c>
      <c r="C10" s="232" t="s">
        <v>2836</v>
      </c>
    </row>
    <row r="11" spans="1:9" x14ac:dyDescent="0.2">
      <c r="A11" s="219" t="s">
        <v>2366</v>
      </c>
      <c r="B11">
        <v>4</v>
      </c>
      <c r="C11" t="s">
        <v>2831</v>
      </c>
      <c r="I11" s="223"/>
    </row>
    <row r="12" spans="1:9" x14ac:dyDescent="0.2">
      <c r="A12" s="219" t="s">
        <v>2372</v>
      </c>
      <c r="B12">
        <v>4</v>
      </c>
      <c r="C12" t="s">
        <v>2831</v>
      </c>
    </row>
    <row r="13" spans="1:9" x14ac:dyDescent="0.2">
      <c r="A13" s="219" t="s">
        <v>2375</v>
      </c>
      <c r="B13">
        <v>12</v>
      </c>
      <c r="C13" t="s">
        <v>2831</v>
      </c>
    </row>
    <row r="14" spans="1:9" x14ac:dyDescent="0.2">
      <c r="A14" s="219" t="s">
        <v>2376</v>
      </c>
      <c r="B14">
        <v>4</v>
      </c>
      <c r="C14" t="s">
        <v>2831</v>
      </c>
    </row>
    <row r="15" spans="1:9" x14ac:dyDescent="0.2">
      <c r="A15" s="219" t="s">
        <v>111</v>
      </c>
      <c r="B15">
        <v>7</v>
      </c>
      <c r="C15" t="s">
        <v>1961</v>
      </c>
      <c r="D15">
        <v>0.98</v>
      </c>
      <c r="E15">
        <v>20</v>
      </c>
      <c r="I15" s="223"/>
    </row>
    <row r="16" spans="1:9" x14ac:dyDescent="0.2">
      <c r="A16" s="219" t="s">
        <v>2031</v>
      </c>
      <c r="B16">
        <v>10</v>
      </c>
      <c r="C16" t="s">
        <v>1961</v>
      </c>
      <c r="D16">
        <v>0.98</v>
      </c>
      <c r="E16">
        <v>20</v>
      </c>
      <c r="I16" s="223"/>
    </row>
    <row r="17" spans="1:9" x14ac:dyDescent="0.2">
      <c r="A17" s="219" t="s">
        <v>2389</v>
      </c>
      <c r="B17">
        <v>21</v>
      </c>
      <c r="C17" t="s">
        <v>1961</v>
      </c>
      <c r="D17">
        <v>0.99</v>
      </c>
      <c r="E17">
        <v>24</v>
      </c>
      <c r="I17" s="223"/>
    </row>
    <row r="18" spans="1:9" x14ac:dyDescent="0.2">
      <c r="A18" s="219" t="s">
        <v>1629</v>
      </c>
      <c r="B18">
        <v>38</v>
      </c>
      <c r="C18" t="s">
        <v>1961</v>
      </c>
      <c r="D18">
        <v>0.99</v>
      </c>
      <c r="E18" t="s">
        <v>2824</v>
      </c>
      <c r="I18" s="223"/>
    </row>
    <row r="19" spans="1:9" x14ac:dyDescent="0.2">
      <c r="A19" s="219" t="s">
        <v>1514</v>
      </c>
      <c r="B19">
        <v>48</v>
      </c>
      <c r="C19" t="s">
        <v>1961</v>
      </c>
      <c r="D19" t="s">
        <v>2825</v>
      </c>
      <c r="E19" t="s">
        <v>2826</v>
      </c>
      <c r="I19" s="223"/>
    </row>
    <row r="20" spans="1:9" x14ac:dyDescent="0.2">
      <c r="A20" s="219" t="s">
        <v>2363</v>
      </c>
      <c r="B20">
        <v>108</v>
      </c>
      <c r="C20" t="s">
        <v>1961</v>
      </c>
      <c r="D20">
        <v>0.96</v>
      </c>
      <c r="E20">
        <v>25</v>
      </c>
      <c r="I20" s="223"/>
    </row>
    <row r="21" spans="1:9" x14ac:dyDescent="0.2">
      <c r="A21" s="219" t="s">
        <v>379</v>
      </c>
      <c r="B21">
        <v>12</v>
      </c>
      <c r="C21" t="s">
        <v>1961</v>
      </c>
      <c r="D21">
        <v>0.98</v>
      </c>
      <c r="E21">
        <v>18</v>
      </c>
    </row>
    <row r="22" spans="1:9" x14ac:dyDescent="0.2">
      <c r="A22" s="219" t="s">
        <v>374</v>
      </c>
      <c r="B22">
        <v>19</v>
      </c>
      <c r="C22" t="s">
        <v>1961</v>
      </c>
      <c r="D22" t="s">
        <v>2827</v>
      </c>
      <c r="E22" t="s">
        <v>2828</v>
      </c>
    </row>
    <row r="23" spans="1:9" x14ac:dyDescent="0.2">
      <c r="A23" s="219" t="s">
        <v>2394</v>
      </c>
      <c r="B23">
        <v>19</v>
      </c>
      <c r="C23" t="s">
        <v>1961</v>
      </c>
      <c r="D23" t="s">
        <v>2829</v>
      </c>
      <c r="E23" t="s">
        <v>2830</v>
      </c>
    </row>
    <row r="24" spans="1:9" x14ac:dyDescent="0.2">
      <c r="A24" s="219" t="s">
        <v>2388</v>
      </c>
      <c r="B24">
        <v>33</v>
      </c>
      <c r="C24" t="s">
        <v>1961</v>
      </c>
      <c r="D24">
        <v>0.97</v>
      </c>
      <c r="E24">
        <v>26</v>
      </c>
    </row>
    <row r="25" spans="1:9" x14ac:dyDescent="0.2">
      <c r="A25" s="219" t="s">
        <v>2380</v>
      </c>
      <c r="B25">
        <v>2</v>
      </c>
      <c r="C25" s="232" t="s">
        <v>2837</v>
      </c>
    </row>
    <row r="27" spans="1:9" x14ac:dyDescent="0.2">
      <c r="A27" s="234" t="s">
        <v>2461</v>
      </c>
      <c r="B27" s="234"/>
      <c r="C27" s="230"/>
      <c r="D27" s="230"/>
      <c r="E27" s="221" t="s">
        <v>2459</v>
      </c>
    </row>
    <row r="28" spans="1:9" x14ac:dyDescent="0.2">
      <c r="A28" s="219" t="s">
        <v>2368</v>
      </c>
      <c r="B28">
        <v>2</v>
      </c>
    </row>
    <row r="30" spans="1:9" x14ac:dyDescent="0.2">
      <c r="A30" s="235" t="s">
        <v>2462</v>
      </c>
      <c r="B30" s="235"/>
      <c r="C30" s="229"/>
      <c r="D30" s="229"/>
      <c r="E30" s="221" t="s">
        <v>2459</v>
      </c>
    </row>
    <row r="31" spans="1:9" x14ac:dyDescent="0.2">
      <c r="A31" s="219" t="s">
        <v>2392</v>
      </c>
      <c r="B31">
        <v>10</v>
      </c>
    </row>
    <row r="32" spans="1:9" x14ac:dyDescent="0.2">
      <c r="A32" s="219" t="s">
        <v>1629</v>
      </c>
      <c r="B32">
        <v>10</v>
      </c>
    </row>
    <row r="33" spans="1:5" x14ac:dyDescent="0.2">
      <c r="A33" s="219" t="s">
        <v>1514</v>
      </c>
      <c r="B33">
        <v>17</v>
      </c>
    </row>
    <row r="34" spans="1:5" x14ac:dyDescent="0.2">
      <c r="A34" s="219" t="s">
        <v>2366</v>
      </c>
      <c r="B34">
        <v>1</v>
      </c>
    </row>
    <row r="35" spans="1:5" x14ac:dyDescent="0.2">
      <c r="A35" s="219" t="s">
        <v>2364</v>
      </c>
      <c r="B35">
        <v>8</v>
      </c>
    </row>
    <row r="36" spans="1:5" x14ac:dyDescent="0.2">
      <c r="A36" s="219" t="s">
        <v>1271</v>
      </c>
      <c r="B36">
        <v>2</v>
      </c>
    </row>
    <row r="37" spans="1:5" x14ac:dyDescent="0.2">
      <c r="A37" s="219" t="s">
        <v>2377</v>
      </c>
      <c r="B37">
        <v>3</v>
      </c>
    </row>
    <row r="38" spans="1:5" x14ac:dyDescent="0.2">
      <c r="A38" s="219" t="s">
        <v>2379</v>
      </c>
      <c r="B38">
        <v>13</v>
      </c>
    </row>
    <row r="39" spans="1:5" x14ac:dyDescent="0.2">
      <c r="A39" s="219" t="s">
        <v>1380</v>
      </c>
      <c r="B39">
        <v>18</v>
      </c>
    </row>
    <row r="40" spans="1:5" x14ac:dyDescent="0.2">
      <c r="A40" s="219" t="s">
        <v>2390</v>
      </c>
      <c r="B40">
        <v>11</v>
      </c>
    </row>
    <row r="41" spans="1:5" x14ac:dyDescent="0.2">
      <c r="A41" s="219" t="s">
        <v>2378</v>
      </c>
      <c r="B41">
        <v>2</v>
      </c>
    </row>
    <row r="42" spans="1:5" x14ac:dyDescent="0.2">
      <c r="A42" s="219" t="s">
        <v>2373</v>
      </c>
      <c r="B42">
        <v>4</v>
      </c>
    </row>
    <row r="44" spans="1:5" x14ac:dyDescent="0.2">
      <c r="A44" s="235" t="s">
        <v>2463</v>
      </c>
      <c r="B44" s="235"/>
      <c r="C44" s="229"/>
      <c r="D44" s="229"/>
      <c r="E44" s="221" t="s">
        <v>2459</v>
      </c>
    </row>
    <row r="45" spans="1:5" x14ac:dyDescent="0.2">
      <c r="A45" s="219" t="s">
        <v>1629</v>
      </c>
      <c r="B45">
        <v>4</v>
      </c>
    </row>
    <row r="46" spans="1:5" x14ac:dyDescent="0.2">
      <c r="A46" s="219" t="s">
        <v>1514</v>
      </c>
      <c r="B46">
        <v>9</v>
      </c>
    </row>
    <row r="47" spans="1:5" x14ac:dyDescent="0.2">
      <c r="A47" s="219" t="s">
        <v>2363</v>
      </c>
      <c r="B47">
        <v>2</v>
      </c>
    </row>
    <row r="48" spans="1:5" x14ac:dyDescent="0.2">
      <c r="A48" s="219" t="s">
        <v>374</v>
      </c>
      <c r="B48">
        <v>3</v>
      </c>
    </row>
  </sheetData>
  <sortState xmlns:xlrd2="http://schemas.microsoft.com/office/spreadsheetml/2017/richdata2" ref="A2:I25">
    <sortCondition ref="C2:C25"/>
  </sortState>
  <mergeCells count="4">
    <mergeCell ref="A1:B1"/>
    <mergeCell ref="A27:B27"/>
    <mergeCell ref="A30:B30"/>
    <mergeCell ref="A44:B44"/>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51"/>
  <sheetViews>
    <sheetView topLeftCell="A100" workbookViewId="0">
      <selection activeCell="L44" sqref="L44"/>
    </sheetView>
  </sheetViews>
  <sheetFormatPr baseColWidth="10" defaultColWidth="11" defaultRowHeight="16" x14ac:dyDescent="0.2"/>
  <cols>
    <col min="1" max="1" width="9.5" bestFit="1" customWidth="1"/>
    <col min="2" max="2" width="10.83203125" bestFit="1" customWidth="1"/>
    <col min="3" max="3" width="15" bestFit="1" customWidth="1"/>
    <col min="4" max="4" width="22.6640625" bestFit="1" customWidth="1"/>
    <col min="5" max="5" width="26.6640625" bestFit="1" customWidth="1"/>
    <col min="6" max="6" width="4.5" bestFit="1" customWidth="1"/>
    <col min="7" max="7" width="21.6640625" bestFit="1" customWidth="1"/>
    <col min="8" max="8" width="8.33203125" bestFit="1" customWidth="1"/>
    <col min="9" max="9" width="7" bestFit="1" customWidth="1"/>
    <col min="10" max="10" width="45.6640625" bestFit="1" customWidth="1"/>
    <col min="11" max="11" width="8.33203125" bestFit="1" customWidth="1"/>
    <col min="12" max="12" width="85" bestFit="1" customWidth="1"/>
    <col min="13" max="13" width="255.6640625" bestFit="1" customWidth="1"/>
    <col min="14" max="14" width="31.1640625" bestFit="1" customWidth="1"/>
    <col min="15" max="15" width="33.6640625" bestFit="1" customWidth="1"/>
    <col min="16" max="16" width="21.6640625" bestFit="1" customWidth="1"/>
    <col min="17" max="17" width="7.33203125" bestFit="1" customWidth="1"/>
    <col min="18" max="18" width="33.33203125" bestFit="1" customWidth="1"/>
    <col min="19" max="19" width="36" bestFit="1" customWidth="1"/>
    <col min="20" max="20" width="39.83203125" bestFit="1" customWidth="1"/>
    <col min="21" max="21" width="224" bestFit="1" customWidth="1"/>
    <col min="22" max="22" width="199.6640625" bestFit="1" customWidth="1"/>
  </cols>
  <sheetData>
    <row r="1" spans="1:22" s="228" customFormat="1" x14ac:dyDescent="0.2">
      <c r="A1" s="228" t="s">
        <v>2464</v>
      </c>
      <c r="B1" s="228" t="s">
        <v>1570</v>
      </c>
      <c r="C1" s="228" t="s">
        <v>2025</v>
      </c>
      <c r="D1" s="228" t="s">
        <v>2465</v>
      </c>
      <c r="E1" s="228" t="s">
        <v>2466</v>
      </c>
      <c r="F1" s="228" t="s">
        <v>2467</v>
      </c>
      <c r="G1" s="228" t="s">
        <v>2468</v>
      </c>
      <c r="H1" s="228" t="s">
        <v>2469</v>
      </c>
      <c r="I1" s="228" t="s">
        <v>2407</v>
      </c>
      <c r="J1" s="228" t="s">
        <v>2470</v>
      </c>
      <c r="K1" s="228" t="s">
        <v>2471</v>
      </c>
      <c r="L1" s="228" t="s">
        <v>2472</v>
      </c>
      <c r="M1" s="228" t="s">
        <v>2473</v>
      </c>
      <c r="N1" s="228" t="s">
        <v>2474</v>
      </c>
      <c r="O1" s="228" t="s">
        <v>2475</v>
      </c>
      <c r="P1" s="228" t="s">
        <v>2476</v>
      </c>
      <c r="Q1" s="228" t="s">
        <v>2477</v>
      </c>
      <c r="R1" s="228" t="s">
        <v>2478</v>
      </c>
      <c r="S1" s="228" t="s">
        <v>2479</v>
      </c>
      <c r="T1" s="228" t="s">
        <v>2480</v>
      </c>
      <c r="U1" s="228" t="s">
        <v>1991</v>
      </c>
      <c r="V1" s="228" t="s">
        <v>2481</v>
      </c>
    </row>
    <row r="2" spans="1:22" x14ac:dyDescent="0.2">
      <c r="A2" t="s">
        <v>2482</v>
      </c>
      <c r="B2" t="s">
        <v>1571</v>
      </c>
      <c r="D2" t="s">
        <v>2483</v>
      </c>
      <c r="E2" t="s">
        <v>2484</v>
      </c>
      <c r="F2" t="s">
        <v>312</v>
      </c>
      <c r="G2" t="s">
        <v>2485</v>
      </c>
      <c r="H2" t="s">
        <v>2486</v>
      </c>
      <c r="I2" t="s">
        <v>2487</v>
      </c>
      <c r="J2" t="s">
        <v>2488</v>
      </c>
      <c r="K2" t="s">
        <v>2489</v>
      </c>
      <c r="L2" t="s">
        <v>2490</v>
      </c>
      <c r="O2">
        <v>0.9173</v>
      </c>
      <c r="Q2" t="s">
        <v>77</v>
      </c>
      <c r="R2">
        <v>44</v>
      </c>
      <c r="S2">
        <v>28</v>
      </c>
      <c r="T2" t="s">
        <v>77</v>
      </c>
      <c r="U2" t="s">
        <v>2491</v>
      </c>
    </row>
    <row r="3" spans="1:22" x14ac:dyDescent="0.2">
      <c r="A3" t="s">
        <v>2482</v>
      </c>
      <c r="B3" t="s">
        <v>1571</v>
      </c>
      <c r="D3" t="s">
        <v>2483</v>
      </c>
      <c r="E3" t="s">
        <v>2484</v>
      </c>
      <c r="F3" t="s">
        <v>312</v>
      </c>
      <c r="G3" t="s">
        <v>2485</v>
      </c>
      <c r="H3" t="s">
        <v>2486</v>
      </c>
      <c r="I3" t="s">
        <v>2492</v>
      </c>
      <c r="J3" t="s">
        <v>2493</v>
      </c>
      <c r="K3" t="s">
        <v>2489</v>
      </c>
      <c r="L3" t="s">
        <v>2494</v>
      </c>
      <c r="O3">
        <v>0.92810000000000004</v>
      </c>
      <c r="Q3" t="s">
        <v>77</v>
      </c>
      <c r="R3">
        <v>41</v>
      </c>
      <c r="S3">
        <v>26</v>
      </c>
      <c r="T3" t="s">
        <v>77</v>
      </c>
      <c r="U3" t="s">
        <v>2491</v>
      </c>
    </row>
    <row r="4" spans="1:22" x14ac:dyDescent="0.2">
      <c r="A4" t="s">
        <v>2482</v>
      </c>
      <c r="B4" t="s">
        <v>1571</v>
      </c>
      <c r="D4" t="s">
        <v>2483</v>
      </c>
      <c r="E4" t="s">
        <v>2484</v>
      </c>
      <c r="F4" t="s">
        <v>312</v>
      </c>
      <c r="G4" t="s">
        <v>2485</v>
      </c>
      <c r="H4" t="s">
        <v>2486</v>
      </c>
      <c r="I4" t="s">
        <v>2495</v>
      </c>
      <c r="J4" t="s">
        <v>2496</v>
      </c>
      <c r="K4" t="s">
        <v>2489</v>
      </c>
      <c r="L4" t="s">
        <v>2497</v>
      </c>
      <c r="O4">
        <v>0.94650000000000001</v>
      </c>
      <c r="Q4" t="s">
        <v>77</v>
      </c>
      <c r="R4">
        <v>34</v>
      </c>
      <c r="S4">
        <v>23</v>
      </c>
      <c r="T4" t="s">
        <v>77</v>
      </c>
      <c r="U4" t="s">
        <v>2491</v>
      </c>
    </row>
    <row r="5" spans="1:22" x14ac:dyDescent="0.2">
      <c r="A5" t="s">
        <v>2482</v>
      </c>
      <c r="B5" t="s">
        <v>1571</v>
      </c>
      <c r="D5" t="s">
        <v>2483</v>
      </c>
      <c r="E5" t="s">
        <v>2484</v>
      </c>
      <c r="F5" t="s">
        <v>312</v>
      </c>
      <c r="G5" t="s">
        <v>2485</v>
      </c>
      <c r="H5" t="s">
        <v>2486</v>
      </c>
      <c r="I5" t="s">
        <v>2498</v>
      </c>
      <c r="J5" t="s">
        <v>2499</v>
      </c>
      <c r="K5" t="s">
        <v>2489</v>
      </c>
      <c r="L5" t="s">
        <v>2500</v>
      </c>
      <c r="O5">
        <v>0.96</v>
      </c>
      <c r="Q5" t="s">
        <v>77</v>
      </c>
      <c r="R5">
        <v>29</v>
      </c>
      <c r="S5">
        <v>19</v>
      </c>
      <c r="T5" t="s">
        <v>77</v>
      </c>
      <c r="U5" t="s">
        <v>2491</v>
      </c>
    </row>
    <row r="6" spans="1:22" x14ac:dyDescent="0.2">
      <c r="A6" t="s">
        <v>2482</v>
      </c>
      <c r="B6" t="s">
        <v>1571</v>
      </c>
      <c r="D6" t="s">
        <v>2483</v>
      </c>
      <c r="E6" t="s">
        <v>2484</v>
      </c>
      <c r="F6" t="s">
        <v>312</v>
      </c>
      <c r="G6" t="s">
        <v>2485</v>
      </c>
      <c r="H6" t="s">
        <v>2486</v>
      </c>
      <c r="I6" t="s">
        <v>2501</v>
      </c>
      <c r="J6" t="s">
        <v>2502</v>
      </c>
      <c r="K6" t="s">
        <v>2489</v>
      </c>
      <c r="L6" t="s">
        <v>2503</v>
      </c>
      <c r="O6">
        <v>0.95989999999999998</v>
      </c>
      <c r="Q6" t="s">
        <v>77</v>
      </c>
      <c r="R6">
        <v>29</v>
      </c>
      <c r="S6">
        <v>19</v>
      </c>
      <c r="T6" t="s">
        <v>77</v>
      </c>
      <c r="U6" t="s">
        <v>2491</v>
      </c>
    </row>
    <row r="7" spans="1:22" x14ac:dyDescent="0.2">
      <c r="A7" t="s">
        <v>2482</v>
      </c>
      <c r="B7" t="s">
        <v>1571</v>
      </c>
      <c r="D7" t="s">
        <v>2483</v>
      </c>
      <c r="E7" t="s">
        <v>2484</v>
      </c>
      <c r="F7" t="s">
        <v>312</v>
      </c>
      <c r="G7" t="s">
        <v>2485</v>
      </c>
      <c r="H7" t="s">
        <v>2486</v>
      </c>
      <c r="I7" t="s">
        <v>2504</v>
      </c>
      <c r="K7" t="s">
        <v>2489</v>
      </c>
      <c r="L7" t="s">
        <v>2505</v>
      </c>
      <c r="O7">
        <v>0.92600000000000005</v>
      </c>
      <c r="Q7" t="s">
        <v>77</v>
      </c>
      <c r="R7">
        <v>41</v>
      </c>
      <c r="S7">
        <v>28</v>
      </c>
      <c r="T7" t="s">
        <v>77</v>
      </c>
      <c r="U7" t="s">
        <v>2491</v>
      </c>
    </row>
    <row r="8" spans="1:22" x14ac:dyDescent="0.2">
      <c r="A8" t="s">
        <v>2482</v>
      </c>
      <c r="B8" t="s">
        <v>1571</v>
      </c>
      <c r="D8" t="s">
        <v>2483</v>
      </c>
      <c r="E8" t="s">
        <v>2484</v>
      </c>
      <c r="F8" t="s">
        <v>312</v>
      </c>
      <c r="G8" t="s">
        <v>2485</v>
      </c>
      <c r="H8" t="s">
        <v>2486</v>
      </c>
      <c r="I8" t="s">
        <v>2506</v>
      </c>
      <c r="K8" t="s">
        <v>2489</v>
      </c>
      <c r="L8" t="s">
        <v>2507</v>
      </c>
      <c r="O8">
        <v>0.95509999999999995</v>
      </c>
      <c r="Q8" t="s">
        <v>77</v>
      </c>
      <c r="R8">
        <v>31</v>
      </c>
      <c r="S8">
        <v>20</v>
      </c>
      <c r="T8" t="s">
        <v>77</v>
      </c>
      <c r="U8" t="s">
        <v>2491</v>
      </c>
    </row>
    <row r="9" spans="1:22" x14ac:dyDescent="0.2">
      <c r="A9" t="s">
        <v>2482</v>
      </c>
      <c r="B9" t="s">
        <v>1571</v>
      </c>
      <c r="D9" t="s">
        <v>2483</v>
      </c>
      <c r="E9" t="s">
        <v>2484</v>
      </c>
      <c r="F9" t="s">
        <v>312</v>
      </c>
      <c r="G9" t="s">
        <v>2485</v>
      </c>
      <c r="H9" t="s">
        <v>2486</v>
      </c>
      <c r="I9" t="s">
        <v>2508</v>
      </c>
      <c r="K9" t="s">
        <v>2489</v>
      </c>
      <c r="L9" t="s">
        <v>2509</v>
      </c>
      <c r="O9">
        <v>0.94169999999999998</v>
      </c>
      <c r="Q9" t="s">
        <v>77</v>
      </c>
      <c r="R9">
        <v>36</v>
      </c>
      <c r="S9">
        <v>21</v>
      </c>
      <c r="T9" t="s">
        <v>77</v>
      </c>
      <c r="U9" t="s">
        <v>2491</v>
      </c>
    </row>
    <row r="10" spans="1:22" x14ac:dyDescent="0.2">
      <c r="A10" t="s">
        <v>2482</v>
      </c>
      <c r="B10" t="s">
        <v>1571</v>
      </c>
      <c r="D10" t="s">
        <v>2483</v>
      </c>
      <c r="E10" t="s">
        <v>2484</v>
      </c>
      <c r="F10" t="s">
        <v>312</v>
      </c>
      <c r="G10" t="s">
        <v>2485</v>
      </c>
      <c r="H10" t="s">
        <v>2486</v>
      </c>
      <c r="I10" t="s">
        <v>2510</v>
      </c>
      <c r="J10" t="s">
        <v>2511</v>
      </c>
      <c r="K10" t="s">
        <v>2489</v>
      </c>
      <c r="L10" t="s">
        <v>2512</v>
      </c>
      <c r="O10">
        <v>0.89280000000000004</v>
      </c>
      <c r="Q10" t="s">
        <v>77</v>
      </c>
      <c r="R10">
        <v>52</v>
      </c>
      <c r="S10">
        <v>35</v>
      </c>
      <c r="T10" t="s">
        <v>77</v>
      </c>
      <c r="U10" t="s">
        <v>2491</v>
      </c>
    </row>
    <row r="11" spans="1:22" x14ac:dyDescent="0.2">
      <c r="A11" t="s">
        <v>2482</v>
      </c>
      <c r="B11" t="s">
        <v>1571</v>
      </c>
      <c r="D11" t="s">
        <v>2483</v>
      </c>
      <c r="E11" t="s">
        <v>2484</v>
      </c>
      <c r="F11" t="s">
        <v>312</v>
      </c>
      <c r="G11" t="s">
        <v>2485</v>
      </c>
      <c r="H11" t="s">
        <v>2486</v>
      </c>
      <c r="I11" t="s">
        <v>2513</v>
      </c>
      <c r="K11" t="s">
        <v>2489</v>
      </c>
      <c r="L11" t="s">
        <v>2514</v>
      </c>
      <c r="O11">
        <v>0.94230000000000003</v>
      </c>
      <c r="Q11" t="s">
        <v>77</v>
      </c>
      <c r="R11">
        <v>36</v>
      </c>
      <c r="S11">
        <v>24</v>
      </c>
      <c r="T11" t="s">
        <v>77</v>
      </c>
      <c r="U11" t="s">
        <v>2491</v>
      </c>
    </row>
    <row r="12" spans="1:22" x14ac:dyDescent="0.2">
      <c r="A12" t="s">
        <v>2482</v>
      </c>
      <c r="B12" t="s">
        <v>1571</v>
      </c>
      <c r="D12" t="s">
        <v>2483</v>
      </c>
      <c r="E12" t="s">
        <v>2484</v>
      </c>
      <c r="F12" t="s">
        <v>312</v>
      </c>
      <c r="G12" t="s">
        <v>2485</v>
      </c>
      <c r="H12" t="s">
        <v>2486</v>
      </c>
      <c r="I12" t="s">
        <v>2515</v>
      </c>
      <c r="J12" t="s">
        <v>2516</v>
      </c>
      <c r="K12" t="s">
        <v>2489</v>
      </c>
      <c r="L12" t="s">
        <v>2517</v>
      </c>
      <c r="O12">
        <v>0.85319999999999996</v>
      </c>
      <c r="Q12" t="s">
        <v>77</v>
      </c>
      <c r="R12">
        <v>63</v>
      </c>
      <c r="S12">
        <v>43</v>
      </c>
      <c r="T12" t="s">
        <v>77</v>
      </c>
      <c r="U12" t="s">
        <v>2491</v>
      </c>
    </row>
    <row r="13" spans="1:22" x14ac:dyDescent="0.2">
      <c r="A13" t="s">
        <v>2482</v>
      </c>
      <c r="B13" t="s">
        <v>1571</v>
      </c>
      <c r="D13" t="s">
        <v>2483</v>
      </c>
      <c r="E13" t="s">
        <v>2484</v>
      </c>
      <c r="F13" t="s">
        <v>312</v>
      </c>
      <c r="G13" t="s">
        <v>2485</v>
      </c>
      <c r="H13" t="s">
        <v>2486</v>
      </c>
      <c r="I13" t="s">
        <v>2518</v>
      </c>
      <c r="J13" t="s">
        <v>2519</v>
      </c>
      <c r="K13" t="s">
        <v>2489</v>
      </c>
      <c r="L13" t="s">
        <v>2520</v>
      </c>
      <c r="O13">
        <v>0.96379999999999999</v>
      </c>
      <c r="Q13" t="s">
        <v>77</v>
      </c>
      <c r="R13">
        <v>27</v>
      </c>
      <c r="S13">
        <v>18</v>
      </c>
      <c r="T13" t="s">
        <v>77</v>
      </c>
      <c r="U13" t="s">
        <v>2491</v>
      </c>
    </row>
    <row r="14" spans="1:22" x14ac:dyDescent="0.2">
      <c r="A14" t="s">
        <v>2482</v>
      </c>
      <c r="B14" t="s">
        <v>1571</v>
      </c>
      <c r="D14" t="s">
        <v>2483</v>
      </c>
      <c r="E14" t="s">
        <v>2484</v>
      </c>
      <c r="F14" t="s">
        <v>312</v>
      </c>
      <c r="G14" t="s">
        <v>2485</v>
      </c>
      <c r="H14" t="s">
        <v>2486</v>
      </c>
      <c r="I14" t="s">
        <v>2521</v>
      </c>
      <c r="J14" t="s">
        <v>2522</v>
      </c>
      <c r="K14" t="s">
        <v>2489</v>
      </c>
      <c r="L14" t="s">
        <v>2523</v>
      </c>
      <c r="O14">
        <v>0.93389999999999995</v>
      </c>
      <c r="Q14" t="s">
        <v>77</v>
      </c>
      <c r="R14">
        <v>39</v>
      </c>
      <c r="S14">
        <v>24</v>
      </c>
      <c r="T14" t="s">
        <v>77</v>
      </c>
      <c r="U14" t="s">
        <v>2491</v>
      </c>
    </row>
    <row r="15" spans="1:22" x14ac:dyDescent="0.2">
      <c r="A15" t="s">
        <v>2482</v>
      </c>
      <c r="B15" t="s">
        <v>1571</v>
      </c>
      <c r="D15" t="s">
        <v>2483</v>
      </c>
      <c r="E15" t="s">
        <v>2484</v>
      </c>
      <c r="F15" t="s">
        <v>312</v>
      </c>
      <c r="G15" t="s">
        <v>2485</v>
      </c>
      <c r="H15" t="s">
        <v>2486</v>
      </c>
      <c r="I15" t="s">
        <v>2524</v>
      </c>
      <c r="J15" t="s">
        <v>2525</v>
      </c>
      <c r="K15" t="s">
        <v>2489</v>
      </c>
      <c r="L15" t="s">
        <v>2526</v>
      </c>
      <c r="O15">
        <v>0.9587</v>
      </c>
      <c r="Q15" t="s">
        <v>77</v>
      </c>
      <c r="R15">
        <v>29</v>
      </c>
      <c r="S15">
        <v>19</v>
      </c>
      <c r="T15" t="s">
        <v>77</v>
      </c>
      <c r="U15" t="s">
        <v>2491</v>
      </c>
    </row>
    <row r="16" spans="1:22" x14ac:dyDescent="0.2">
      <c r="A16" t="s">
        <v>2482</v>
      </c>
      <c r="B16" t="s">
        <v>1571</v>
      </c>
      <c r="D16" t="s">
        <v>2483</v>
      </c>
      <c r="E16" t="s">
        <v>2484</v>
      </c>
      <c r="F16" t="s">
        <v>312</v>
      </c>
      <c r="G16" t="s">
        <v>2485</v>
      </c>
      <c r="H16" t="s">
        <v>2486</v>
      </c>
      <c r="I16" t="s">
        <v>2527</v>
      </c>
      <c r="J16" t="s">
        <v>2528</v>
      </c>
      <c r="K16" t="s">
        <v>2489</v>
      </c>
      <c r="L16" t="s">
        <v>2529</v>
      </c>
      <c r="O16">
        <v>0.95940000000000003</v>
      </c>
      <c r="Q16" t="s">
        <v>77</v>
      </c>
      <c r="R16">
        <v>29</v>
      </c>
      <c r="S16">
        <v>19</v>
      </c>
      <c r="T16" t="s">
        <v>77</v>
      </c>
      <c r="U16" t="s">
        <v>2491</v>
      </c>
    </row>
    <row r="17" spans="1:21" x14ac:dyDescent="0.2">
      <c r="A17" t="s">
        <v>2482</v>
      </c>
      <c r="B17" t="s">
        <v>1571</v>
      </c>
      <c r="D17" t="s">
        <v>2483</v>
      </c>
      <c r="E17" t="s">
        <v>2484</v>
      </c>
      <c r="F17" t="s">
        <v>312</v>
      </c>
      <c r="G17" t="s">
        <v>2485</v>
      </c>
      <c r="H17" t="s">
        <v>2486</v>
      </c>
      <c r="I17" t="s">
        <v>2530</v>
      </c>
      <c r="K17" t="s">
        <v>2489</v>
      </c>
      <c r="L17" t="s">
        <v>2531</v>
      </c>
      <c r="O17">
        <v>0.95020000000000004</v>
      </c>
      <c r="Q17" t="s">
        <v>77</v>
      </c>
      <c r="R17">
        <v>33</v>
      </c>
      <c r="S17">
        <v>21</v>
      </c>
      <c r="T17" t="s">
        <v>77</v>
      </c>
      <c r="U17" t="s">
        <v>2491</v>
      </c>
    </row>
    <row r="18" spans="1:21" x14ac:dyDescent="0.2">
      <c r="A18" t="s">
        <v>2482</v>
      </c>
      <c r="B18" t="s">
        <v>1571</v>
      </c>
      <c r="D18" t="s">
        <v>2483</v>
      </c>
      <c r="E18" t="s">
        <v>2484</v>
      </c>
      <c r="F18" t="s">
        <v>312</v>
      </c>
      <c r="G18" t="s">
        <v>2485</v>
      </c>
      <c r="H18" t="s">
        <v>2486</v>
      </c>
      <c r="I18" t="s">
        <v>2532</v>
      </c>
      <c r="K18" t="s">
        <v>2489</v>
      </c>
      <c r="L18" t="s">
        <v>2533</v>
      </c>
      <c r="O18">
        <v>0.93240000000000001</v>
      </c>
      <c r="Q18" t="s">
        <v>77</v>
      </c>
      <c r="R18">
        <v>39</v>
      </c>
      <c r="S18">
        <v>26</v>
      </c>
      <c r="T18" t="s">
        <v>77</v>
      </c>
      <c r="U18" t="s">
        <v>2491</v>
      </c>
    </row>
    <row r="19" spans="1:21" x14ac:dyDescent="0.2">
      <c r="A19" t="s">
        <v>2482</v>
      </c>
      <c r="B19" t="s">
        <v>1571</v>
      </c>
      <c r="D19" t="s">
        <v>2483</v>
      </c>
      <c r="E19" t="s">
        <v>2484</v>
      </c>
      <c r="F19" t="s">
        <v>312</v>
      </c>
      <c r="G19" t="s">
        <v>2485</v>
      </c>
      <c r="H19" t="s">
        <v>2486</v>
      </c>
      <c r="I19" t="s">
        <v>2534</v>
      </c>
      <c r="J19" t="s">
        <v>2535</v>
      </c>
      <c r="K19" t="s">
        <v>2489</v>
      </c>
      <c r="L19" t="s">
        <v>2536</v>
      </c>
      <c r="O19">
        <v>0.57909999999999995</v>
      </c>
      <c r="Q19" t="s">
        <v>77</v>
      </c>
      <c r="R19">
        <v>128</v>
      </c>
      <c r="S19">
        <v>93</v>
      </c>
      <c r="T19" t="s">
        <v>77</v>
      </c>
      <c r="U19" t="s">
        <v>2491</v>
      </c>
    </row>
    <row r="20" spans="1:21" x14ac:dyDescent="0.2">
      <c r="A20" t="s">
        <v>2482</v>
      </c>
      <c r="B20" t="s">
        <v>1571</v>
      </c>
      <c r="D20" t="s">
        <v>2483</v>
      </c>
      <c r="E20" t="s">
        <v>2484</v>
      </c>
      <c r="F20" t="s">
        <v>312</v>
      </c>
      <c r="G20" t="s">
        <v>2485</v>
      </c>
      <c r="H20" t="s">
        <v>2486</v>
      </c>
      <c r="I20" t="s">
        <v>2537</v>
      </c>
      <c r="J20" t="s">
        <v>2538</v>
      </c>
      <c r="K20" t="s">
        <v>2489</v>
      </c>
      <c r="L20" t="s">
        <v>2539</v>
      </c>
      <c r="O20">
        <v>0.94979999999999998</v>
      </c>
      <c r="Q20" t="s">
        <v>77</v>
      </c>
      <c r="R20">
        <v>33</v>
      </c>
      <c r="S20">
        <v>22</v>
      </c>
      <c r="T20" t="s">
        <v>77</v>
      </c>
      <c r="U20" t="s">
        <v>2491</v>
      </c>
    </row>
    <row r="21" spans="1:21" x14ac:dyDescent="0.2">
      <c r="A21" t="s">
        <v>2482</v>
      </c>
      <c r="B21" t="s">
        <v>1571</v>
      </c>
      <c r="D21" t="s">
        <v>2483</v>
      </c>
      <c r="E21" t="s">
        <v>2484</v>
      </c>
      <c r="F21" t="s">
        <v>312</v>
      </c>
      <c r="G21" t="s">
        <v>2485</v>
      </c>
      <c r="H21" t="s">
        <v>2486</v>
      </c>
      <c r="I21" t="s">
        <v>2540</v>
      </c>
      <c r="J21" t="s">
        <v>2541</v>
      </c>
      <c r="K21" t="s">
        <v>2489</v>
      </c>
      <c r="L21" t="s">
        <v>2542</v>
      </c>
      <c r="O21">
        <v>0.94010000000000005</v>
      </c>
      <c r="Q21" t="s">
        <v>77</v>
      </c>
      <c r="R21">
        <v>37</v>
      </c>
      <c r="S21">
        <v>23</v>
      </c>
      <c r="T21" t="s">
        <v>77</v>
      </c>
      <c r="U21" t="s">
        <v>2491</v>
      </c>
    </row>
    <row r="22" spans="1:21" x14ac:dyDescent="0.2">
      <c r="A22" t="s">
        <v>2482</v>
      </c>
      <c r="B22" t="s">
        <v>1571</v>
      </c>
      <c r="D22" t="s">
        <v>2483</v>
      </c>
      <c r="E22" t="s">
        <v>2484</v>
      </c>
      <c r="F22" t="s">
        <v>312</v>
      </c>
      <c r="G22" t="s">
        <v>2485</v>
      </c>
      <c r="H22" t="s">
        <v>2486</v>
      </c>
      <c r="I22" t="s">
        <v>2543</v>
      </c>
      <c r="K22" t="s">
        <v>2489</v>
      </c>
      <c r="L22" t="s">
        <v>2544</v>
      </c>
      <c r="O22">
        <v>0.87270000000000003</v>
      </c>
      <c r="Q22" t="s">
        <v>77</v>
      </c>
      <c r="R22">
        <v>58</v>
      </c>
      <c r="S22">
        <v>28</v>
      </c>
      <c r="T22" t="s">
        <v>77</v>
      </c>
      <c r="U22" t="s">
        <v>2491</v>
      </c>
    </row>
    <row r="23" spans="1:21" x14ac:dyDescent="0.2">
      <c r="A23" t="s">
        <v>2482</v>
      </c>
      <c r="B23" t="s">
        <v>1571</v>
      </c>
      <c r="D23" t="s">
        <v>2483</v>
      </c>
      <c r="E23" t="s">
        <v>2484</v>
      </c>
      <c r="F23" t="s">
        <v>312</v>
      </c>
      <c r="G23" t="s">
        <v>2485</v>
      </c>
      <c r="H23" t="s">
        <v>2486</v>
      </c>
      <c r="I23" t="s">
        <v>2545</v>
      </c>
      <c r="K23" t="s">
        <v>2489</v>
      </c>
      <c r="L23" t="s">
        <v>2546</v>
      </c>
      <c r="O23">
        <v>0.91890000000000005</v>
      </c>
      <c r="Q23" t="s">
        <v>77</v>
      </c>
      <c r="R23">
        <v>44</v>
      </c>
      <c r="S23">
        <v>29</v>
      </c>
      <c r="T23" t="s">
        <v>77</v>
      </c>
      <c r="U23" t="s">
        <v>2491</v>
      </c>
    </row>
    <row r="24" spans="1:21" x14ac:dyDescent="0.2">
      <c r="A24" t="s">
        <v>2482</v>
      </c>
      <c r="B24" t="s">
        <v>1571</v>
      </c>
      <c r="D24" t="s">
        <v>2483</v>
      </c>
      <c r="E24" t="s">
        <v>2484</v>
      </c>
      <c r="F24" t="s">
        <v>312</v>
      </c>
      <c r="G24" t="s">
        <v>2485</v>
      </c>
      <c r="H24" t="s">
        <v>2486</v>
      </c>
      <c r="I24" t="s">
        <v>2547</v>
      </c>
      <c r="K24" t="s">
        <v>2489</v>
      </c>
      <c r="L24" t="s">
        <v>2548</v>
      </c>
      <c r="O24">
        <v>0.90469999999999995</v>
      </c>
      <c r="Q24" t="s">
        <v>77</v>
      </c>
      <c r="R24">
        <v>48</v>
      </c>
      <c r="S24">
        <v>28</v>
      </c>
      <c r="T24" t="s">
        <v>77</v>
      </c>
      <c r="U24" t="s">
        <v>2491</v>
      </c>
    </row>
    <row r="25" spans="1:21" x14ac:dyDescent="0.2">
      <c r="A25" t="s">
        <v>2482</v>
      </c>
      <c r="B25" t="s">
        <v>1571</v>
      </c>
      <c r="D25" t="s">
        <v>2483</v>
      </c>
      <c r="E25" t="s">
        <v>2484</v>
      </c>
      <c r="F25" t="s">
        <v>312</v>
      </c>
      <c r="G25" t="s">
        <v>2485</v>
      </c>
      <c r="H25" t="s">
        <v>2486</v>
      </c>
      <c r="I25" t="s">
        <v>2549</v>
      </c>
      <c r="K25" t="s">
        <v>2489</v>
      </c>
      <c r="L25" t="s">
        <v>2550</v>
      </c>
      <c r="O25">
        <v>0.92310000000000003</v>
      </c>
      <c r="Q25" t="s">
        <v>77</v>
      </c>
      <c r="R25">
        <v>42</v>
      </c>
      <c r="S25">
        <v>29</v>
      </c>
      <c r="T25" t="s">
        <v>77</v>
      </c>
      <c r="U25" t="s">
        <v>2491</v>
      </c>
    </row>
    <row r="26" spans="1:21" x14ac:dyDescent="0.2">
      <c r="A26" t="s">
        <v>2482</v>
      </c>
      <c r="B26" t="s">
        <v>1571</v>
      </c>
      <c r="D26" t="s">
        <v>2483</v>
      </c>
      <c r="E26" t="s">
        <v>2484</v>
      </c>
      <c r="F26" t="s">
        <v>312</v>
      </c>
      <c r="G26" t="s">
        <v>2485</v>
      </c>
      <c r="H26" t="s">
        <v>2486</v>
      </c>
      <c r="I26" t="s">
        <v>2551</v>
      </c>
      <c r="J26" t="s">
        <v>2552</v>
      </c>
      <c r="K26" t="s">
        <v>2489</v>
      </c>
      <c r="L26" t="s">
        <v>2553</v>
      </c>
      <c r="O26">
        <v>0.92810000000000004</v>
      </c>
      <c r="Q26" t="s">
        <v>77</v>
      </c>
      <c r="R26">
        <v>41</v>
      </c>
      <c r="S26">
        <v>27</v>
      </c>
      <c r="T26" t="s">
        <v>77</v>
      </c>
      <c r="U26" t="s">
        <v>2491</v>
      </c>
    </row>
    <row r="27" spans="1:21" x14ac:dyDescent="0.2">
      <c r="A27" t="s">
        <v>2482</v>
      </c>
      <c r="B27" t="s">
        <v>1571</v>
      </c>
      <c r="D27" t="s">
        <v>2483</v>
      </c>
      <c r="E27" t="s">
        <v>2484</v>
      </c>
      <c r="F27" t="s">
        <v>312</v>
      </c>
      <c r="G27" t="s">
        <v>2485</v>
      </c>
      <c r="H27" t="s">
        <v>2486</v>
      </c>
      <c r="I27" t="s">
        <v>2554</v>
      </c>
      <c r="J27" t="s">
        <v>2555</v>
      </c>
      <c r="K27" t="s">
        <v>2489</v>
      </c>
      <c r="L27" t="s">
        <v>2556</v>
      </c>
      <c r="O27">
        <v>0.9546</v>
      </c>
      <c r="Q27" t="s">
        <v>77</v>
      </c>
      <c r="R27">
        <v>31</v>
      </c>
      <c r="S27">
        <v>20</v>
      </c>
      <c r="T27" t="s">
        <v>77</v>
      </c>
      <c r="U27" t="s">
        <v>2491</v>
      </c>
    </row>
    <row r="28" spans="1:21" x14ac:dyDescent="0.2">
      <c r="A28" t="s">
        <v>2482</v>
      </c>
      <c r="B28" t="s">
        <v>1571</v>
      </c>
      <c r="D28" t="s">
        <v>2483</v>
      </c>
      <c r="E28" t="s">
        <v>2484</v>
      </c>
      <c r="F28" t="s">
        <v>312</v>
      </c>
      <c r="G28" t="s">
        <v>2485</v>
      </c>
      <c r="H28" t="s">
        <v>2486</v>
      </c>
      <c r="I28" t="s">
        <v>2557</v>
      </c>
      <c r="J28" t="s">
        <v>2558</v>
      </c>
      <c r="K28" t="s">
        <v>2489</v>
      </c>
      <c r="L28" t="s">
        <v>2559</v>
      </c>
      <c r="O28">
        <v>0.93430000000000002</v>
      </c>
      <c r="Q28" t="s">
        <v>77</v>
      </c>
      <c r="R28">
        <v>39</v>
      </c>
      <c r="S28">
        <v>26</v>
      </c>
      <c r="T28" t="s">
        <v>77</v>
      </c>
      <c r="U28" t="s">
        <v>2491</v>
      </c>
    </row>
    <row r="29" spans="1:21" x14ac:dyDescent="0.2">
      <c r="A29" t="s">
        <v>2482</v>
      </c>
      <c r="B29" t="s">
        <v>1571</v>
      </c>
      <c r="D29" t="s">
        <v>2483</v>
      </c>
      <c r="E29" t="s">
        <v>2484</v>
      </c>
      <c r="F29" t="s">
        <v>312</v>
      </c>
      <c r="G29" t="s">
        <v>2485</v>
      </c>
      <c r="H29" t="s">
        <v>2486</v>
      </c>
      <c r="I29" t="s">
        <v>2560</v>
      </c>
      <c r="K29" t="s">
        <v>2489</v>
      </c>
      <c r="L29" t="s">
        <v>2561</v>
      </c>
      <c r="O29">
        <v>0.94210000000000005</v>
      </c>
      <c r="Q29" t="s">
        <v>77</v>
      </c>
      <c r="R29">
        <v>36</v>
      </c>
      <c r="S29">
        <v>25</v>
      </c>
      <c r="T29" t="s">
        <v>77</v>
      </c>
      <c r="U29" t="s">
        <v>2491</v>
      </c>
    </row>
    <row r="30" spans="1:21" x14ac:dyDescent="0.2">
      <c r="A30" t="s">
        <v>2482</v>
      </c>
      <c r="B30" t="s">
        <v>1571</v>
      </c>
      <c r="D30" t="s">
        <v>2483</v>
      </c>
      <c r="E30" t="s">
        <v>2484</v>
      </c>
      <c r="F30" t="s">
        <v>312</v>
      </c>
      <c r="G30" t="s">
        <v>2485</v>
      </c>
      <c r="H30" t="s">
        <v>2486</v>
      </c>
      <c r="I30" t="s">
        <v>2562</v>
      </c>
      <c r="J30" t="s">
        <v>2563</v>
      </c>
      <c r="K30" t="s">
        <v>2489</v>
      </c>
      <c r="L30" t="s">
        <v>2564</v>
      </c>
      <c r="O30">
        <v>0.94840000000000002</v>
      </c>
      <c r="Q30" t="s">
        <v>77</v>
      </c>
      <c r="R30">
        <v>34</v>
      </c>
      <c r="S30">
        <v>22</v>
      </c>
      <c r="T30" t="s">
        <v>77</v>
      </c>
      <c r="U30" t="s">
        <v>2491</v>
      </c>
    </row>
    <row r="31" spans="1:21" x14ac:dyDescent="0.2">
      <c r="A31" t="s">
        <v>2482</v>
      </c>
      <c r="B31" t="s">
        <v>1571</v>
      </c>
      <c r="D31" t="s">
        <v>2483</v>
      </c>
      <c r="E31" t="s">
        <v>2484</v>
      </c>
      <c r="F31" t="s">
        <v>312</v>
      </c>
      <c r="G31" t="s">
        <v>2485</v>
      </c>
      <c r="H31" t="s">
        <v>2486</v>
      </c>
      <c r="I31" t="s">
        <v>2565</v>
      </c>
      <c r="K31" t="s">
        <v>2489</v>
      </c>
      <c r="L31" t="s">
        <v>2566</v>
      </c>
      <c r="O31">
        <v>0.94259999999999999</v>
      </c>
      <c r="Q31" t="s">
        <v>77</v>
      </c>
      <c r="R31">
        <v>36</v>
      </c>
      <c r="S31">
        <v>22</v>
      </c>
      <c r="T31" t="s">
        <v>77</v>
      </c>
      <c r="U31" t="s">
        <v>2491</v>
      </c>
    </row>
    <row r="32" spans="1:21" x14ac:dyDescent="0.2">
      <c r="A32" t="s">
        <v>2482</v>
      </c>
      <c r="B32" t="s">
        <v>1571</v>
      </c>
      <c r="D32" t="s">
        <v>2483</v>
      </c>
      <c r="E32" t="s">
        <v>2484</v>
      </c>
      <c r="F32" t="s">
        <v>312</v>
      </c>
      <c r="G32" t="s">
        <v>2485</v>
      </c>
      <c r="H32" t="s">
        <v>2486</v>
      </c>
      <c r="I32" t="s">
        <v>2567</v>
      </c>
      <c r="K32" t="s">
        <v>2489</v>
      </c>
      <c r="L32" t="s">
        <v>2568</v>
      </c>
      <c r="O32">
        <v>0.94620000000000004</v>
      </c>
      <c r="Q32" t="s">
        <v>77</v>
      </c>
      <c r="R32">
        <v>34</v>
      </c>
      <c r="S32">
        <v>23</v>
      </c>
      <c r="T32" t="s">
        <v>77</v>
      </c>
      <c r="U32" t="s">
        <v>2491</v>
      </c>
    </row>
    <row r="33" spans="1:21" x14ac:dyDescent="0.2">
      <c r="A33" t="s">
        <v>2482</v>
      </c>
      <c r="B33" t="s">
        <v>1571</v>
      </c>
      <c r="D33" t="s">
        <v>2483</v>
      </c>
      <c r="E33" t="s">
        <v>2484</v>
      </c>
      <c r="F33" t="s">
        <v>312</v>
      </c>
      <c r="G33" t="s">
        <v>2485</v>
      </c>
      <c r="H33" t="s">
        <v>2486</v>
      </c>
      <c r="I33" t="s">
        <v>2569</v>
      </c>
      <c r="J33" t="s">
        <v>2570</v>
      </c>
      <c r="K33" t="s">
        <v>2489</v>
      </c>
      <c r="L33" t="s">
        <v>2571</v>
      </c>
      <c r="O33">
        <v>0.86019999999999996</v>
      </c>
      <c r="Q33" t="s">
        <v>77</v>
      </c>
      <c r="R33">
        <v>61</v>
      </c>
      <c r="S33">
        <v>43</v>
      </c>
      <c r="T33" t="s">
        <v>77</v>
      </c>
      <c r="U33" t="s">
        <v>2491</v>
      </c>
    </row>
    <row r="34" spans="1:21" x14ac:dyDescent="0.2">
      <c r="A34" t="s">
        <v>2482</v>
      </c>
      <c r="B34" t="s">
        <v>1571</v>
      </c>
      <c r="D34" t="s">
        <v>2483</v>
      </c>
      <c r="E34" t="s">
        <v>2484</v>
      </c>
      <c r="F34" t="s">
        <v>312</v>
      </c>
      <c r="G34" t="s">
        <v>2485</v>
      </c>
      <c r="H34" t="s">
        <v>2486</v>
      </c>
      <c r="I34" t="s">
        <v>2572</v>
      </c>
      <c r="J34" t="s">
        <v>2573</v>
      </c>
      <c r="K34" t="s">
        <v>2489</v>
      </c>
      <c r="L34" t="s">
        <v>2574</v>
      </c>
      <c r="O34">
        <v>0.95540000000000003</v>
      </c>
      <c r="Q34" t="s">
        <v>77</v>
      </c>
      <c r="R34">
        <v>31</v>
      </c>
      <c r="S34">
        <v>20</v>
      </c>
      <c r="T34" t="s">
        <v>77</v>
      </c>
      <c r="U34" t="s">
        <v>2491</v>
      </c>
    </row>
    <row r="35" spans="1:21" x14ac:dyDescent="0.2">
      <c r="A35" t="s">
        <v>2482</v>
      </c>
      <c r="B35" t="s">
        <v>1571</v>
      </c>
      <c r="D35" t="s">
        <v>2483</v>
      </c>
      <c r="E35" t="s">
        <v>2484</v>
      </c>
      <c r="F35" t="s">
        <v>312</v>
      </c>
      <c r="G35" t="s">
        <v>2485</v>
      </c>
      <c r="H35" t="s">
        <v>2486</v>
      </c>
      <c r="I35" t="s">
        <v>2575</v>
      </c>
      <c r="J35" t="s">
        <v>2576</v>
      </c>
      <c r="K35" t="s">
        <v>2489</v>
      </c>
      <c r="L35" t="s">
        <v>2577</v>
      </c>
      <c r="O35">
        <v>0.91749999999999998</v>
      </c>
      <c r="Q35" t="s">
        <v>77</v>
      </c>
      <c r="R35">
        <v>44</v>
      </c>
      <c r="S35">
        <v>30</v>
      </c>
      <c r="T35" t="s">
        <v>77</v>
      </c>
      <c r="U35" t="s">
        <v>2491</v>
      </c>
    </row>
    <row r="36" spans="1:21" x14ac:dyDescent="0.2">
      <c r="A36" t="s">
        <v>2482</v>
      </c>
      <c r="B36" t="s">
        <v>1571</v>
      </c>
      <c r="D36" t="s">
        <v>2483</v>
      </c>
      <c r="E36" t="s">
        <v>2484</v>
      </c>
      <c r="F36" t="s">
        <v>312</v>
      </c>
      <c r="G36" t="s">
        <v>2485</v>
      </c>
      <c r="H36" t="s">
        <v>2486</v>
      </c>
      <c r="I36" t="s">
        <v>2578</v>
      </c>
      <c r="J36" t="s">
        <v>2579</v>
      </c>
      <c r="K36" t="s">
        <v>2489</v>
      </c>
      <c r="L36" t="s">
        <v>2580</v>
      </c>
      <c r="O36">
        <v>0.94840000000000002</v>
      </c>
      <c r="Q36" t="s">
        <v>77</v>
      </c>
      <c r="R36">
        <v>34</v>
      </c>
      <c r="S36">
        <v>23</v>
      </c>
      <c r="T36" t="s">
        <v>77</v>
      </c>
      <c r="U36" t="s">
        <v>2491</v>
      </c>
    </row>
    <row r="37" spans="1:21" x14ac:dyDescent="0.2">
      <c r="A37" t="s">
        <v>2482</v>
      </c>
      <c r="B37" t="s">
        <v>1571</v>
      </c>
      <c r="D37" t="s">
        <v>2483</v>
      </c>
      <c r="E37" t="s">
        <v>2484</v>
      </c>
      <c r="F37" t="s">
        <v>312</v>
      </c>
      <c r="G37" t="s">
        <v>2485</v>
      </c>
      <c r="H37" t="s">
        <v>2486</v>
      </c>
      <c r="I37" t="s">
        <v>2581</v>
      </c>
      <c r="J37" t="s">
        <v>2582</v>
      </c>
      <c r="K37" t="s">
        <v>2489</v>
      </c>
      <c r="L37" t="s">
        <v>2583</v>
      </c>
      <c r="O37">
        <v>0.94569999999999999</v>
      </c>
      <c r="Q37" t="s">
        <v>77</v>
      </c>
      <c r="R37">
        <v>35</v>
      </c>
      <c r="S37">
        <v>23</v>
      </c>
      <c r="T37" t="s">
        <v>77</v>
      </c>
      <c r="U37" t="s">
        <v>2491</v>
      </c>
    </row>
    <row r="38" spans="1:21" x14ac:dyDescent="0.2">
      <c r="A38" t="s">
        <v>2482</v>
      </c>
      <c r="B38" t="s">
        <v>1571</v>
      </c>
      <c r="D38" t="s">
        <v>2483</v>
      </c>
      <c r="E38" t="s">
        <v>2484</v>
      </c>
      <c r="F38" t="s">
        <v>312</v>
      </c>
      <c r="G38" t="s">
        <v>2485</v>
      </c>
      <c r="H38" t="s">
        <v>2486</v>
      </c>
      <c r="I38" t="s">
        <v>2584</v>
      </c>
      <c r="K38" t="s">
        <v>2489</v>
      </c>
      <c r="L38" t="s">
        <v>2585</v>
      </c>
      <c r="O38">
        <v>0.95230000000000004</v>
      </c>
      <c r="Q38" t="s">
        <v>77</v>
      </c>
      <c r="R38">
        <v>32</v>
      </c>
      <c r="S38">
        <v>22</v>
      </c>
      <c r="T38" t="s">
        <v>77</v>
      </c>
      <c r="U38" t="s">
        <v>2491</v>
      </c>
    </row>
    <row r="39" spans="1:21" x14ac:dyDescent="0.2">
      <c r="A39" t="s">
        <v>2482</v>
      </c>
      <c r="B39" t="s">
        <v>1571</v>
      </c>
      <c r="D39" t="s">
        <v>2483</v>
      </c>
      <c r="E39" t="s">
        <v>2484</v>
      </c>
      <c r="F39" t="s">
        <v>312</v>
      </c>
      <c r="G39" t="s">
        <v>2485</v>
      </c>
      <c r="H39" t="s">
        <v>2486</v>
      </c>
      <c r="I39" t="s">
        <v>2586</v>
      </c>
      <c r="K39" t="s">
        <v>2489</v>
      </c>
      <c r="L39" t="s">
        <v>2587</v>
      </c>
      <c r="O39">
        <v>0.91790000000000005</v>
      </c>
      <c r="Q39" t="s">
        <v>77</v>
      </c>
      <c r="R39">
        <v>44</v>
      </c>
      <c r="S39">
        <v>27</v>
      </c>
      <c r="T39" t="s">
        <v>77</v>
      </c>
      <c r="U39" t="s">
        <v>2491</v>
      </c>
    </row>
    <row r="40" spans="1:21" x14ac:dyDescent="0.2">
      <c r="A40" t="s">
        <v>2482</v>
      </c>
      <c r="B40" t="s">
        <v>1571</v>
      </c>
      <c r="D40" t="s">
        <v>2483</v>
      </c>
      <c r="E40" t="s">
        <v>2484</v>
      </c>
      <c r="F40" t="s">
        <v>312</v>
      </c>
      <c r="G40" t="s">
        <v>2485</v>
      </c>
      <c r="H40" t="s">
        <v>2486</v>
      </c>
      <c r="I40" t="s">
        <v>2588</v>
      </c>
      <c r="J40" t="s">
        <v>2589</v>
      </c>
      <c r="K40" t="s">
        <v>2489</v>
      </c>
      <c r="L40" t="s">
        <v>2590</v>
      </c>
      <c r="O40">
        <v>0.62190000000000001</v>
      </c>
      <c r="Q40" t="s">
        <v>77</v>
      </c>
      <c r="R40">
        <v>119</v>
      </c>
      <c r="S40">
        <v>87</v>
      </c>
      <c r="T40" t="s">
        <v>77</v>
      </c>
      <c r="U40" t="s">
        <v>2491</v>
      </c>
    </row>
    <row r="41" spans="1:21" x14ac:dyDescent="0.2">
      <c r="A41" t="s">
        <v>2482</v>
      </c>
      <c r="B41" t="s">
        <v>1571</v>
      </c>
      <c r="D41" t="s">
        <v>2483</v>
      </c>
      <c r="E41" t="s">
        <v>2484</v>
      </c>
      <c r="F41" t="s">
        <v>312</v>
      </c>
      <c r="G41" t="s">
        <v>2485</v>
      </c>
      <c r="H41" t="s">
        <v>2486</v>
      </c>
      <c r="I41" t="s">
        <v>2591</v>
      </c>
      <c r="J41" t="s">
        <v>2592</v>
      </c>
      <c r="K41" t="s">
        <v>2489</v>
      </c>
      <c r="L41" t="s">
        <v>2593</v>
      </c>
      <c r="O41">
        <v>0.94040000000000001</v>
      </c>
      <c r="Q41" t="s">
        <v>77</v>
      </c>
      <c r="R41">
        <v>36</v>
      </c>
      <c r="S41">
        <v>24</v>
      </c>
      <c r="T41" t="s">
        <v>77</v>
      </c>
      <c r="U41" t="s">
        <v>2491</v>
      </c>
    </row>
    <row r="42" spans="1:21" x14ac:dyDescent="0.2">
      <c r="A42" t="s">
        <v>2482</v>
      </c>
      <c r="B42" t="s">
        <v>1571</v>
      </c>
      <c r="D42" t="s">
        <v>2483</v>
      </c>
      <c r="E42" t="s">
        <v>2484</v>
      </c>
      <c r="F42" t="s">
        <v>312</v>
      </c>
      <c r="G42" t="s">
        <v>2485</v>
      </c>
      <c r="H42" t="s">
        <v>2486</v>
      </c>
      <c r="I42" t="s">
        <v>2594</v>
      </c>
      <c r="J42" t="s">
        <v>2595</v>
      </c>
      <c r="K42" t="s">
        <v>2489</v>
      </c>
      <c r="L42" t="s">
        <v>2596</v>
      </c>
      <c r="O42">
        <v>0.89459999999999995</v>
      </c>
      <c r="Q42" t="s">
        <v>77</v>
      </c>
      <c r="R42">
        <v>51</v>
      </c>
      <c r="S42">
        <v>27</v>
      </c>
      <c r="T42" t="s">
        <v>77</v>
      </c>
      <c r="U42" t="s">
        <v>2491</v>
      </c>
    </row>
    <row r="43" spans="1:21" x14ac:dyDescent="0.2">
      <c r="A43" t="s">
        <v>2482</v>
      </c>
      <c r="B43" t="s">
        <v>1571</v>
      </c>
      <c r="D43" t="s">
        <v>2483</v>
      </c>
      <c r="E43" t="s">
        <v>2484</v>
      </c>
      <c r="F43" t="s">
        <v>312</v>
      </c>
      <c r="G43" t="s">
        <v>2485</v>
      </c>
      <c r="H43" t="s">
        <v>2486</v>
      </c>
      <c r="I43" t="s">
        <v>2597</v>
      </c>
      <c r="J43" t="s">
        <v>2598</v>
      </c>
      <c r="K43" t="s">
        <v>2489</v>
      </c>
      <c r="L43" t="s">
        <v>2599</v>
      </c>
      <c r="O43">
        <v>0.93489999999999995</v>
      </c>
      <c r="Q43" t="s">
        <v>77</v>
      </c>
      <c r="R43">
        <v>38</v>
      </c>
      <c r="S43">
        <v>25</v>
      </c>
      <c r="T43" t="s">
        <v>77</v>
      </c>
      <c r="U43" t="s">
        <v>2491</v>
      </c>
    </row>
    <row r="44" spans="1:21" x14ac:dyDescent="0.2">
      <c r="A44" t="s">
        <v>2482</v>
      </c>
      <c r="B44" t="s">
        <v>1571</v>
      </c>
      <c r="D44" t="s">
        <v>2483</v>
      </c>
      <c r="E44" t="s">
        <v>2484</v>
      </c>
      <c r="F44" t="s">
        <v>312</v>
      </c>
      <c r="G44" t="s">
        <v>2485</v>
      </c>
      <c r="H44" t="s">
        <v>2486</v>
      </c>
      <c r="I44" t="s">
        <v>2600</v>
      </c>
      <c r="K44" t="s">
        <v>2489</v>
      </c>
      <c r="L44" t="s">
        <v>2601</v>
      </c>
      <c r="O44">
        <v>0.92490000000000006</v>
      </c>
      <c r="Q44" t="s">
        <v>77</v>
      </c>
      <c r="R44">
        <v>42</v>
      </c>
      <c r="S44">
        <v>29</v>
      </c>
      <c r="T44" t="s">
        <v>77</v>
      </c>
      <c r="U44" t="s">
        <v>2491</v>
      </c>
    </row>
    <row r="45" spans="1:21" x14ac:dyDescent="0.2">
      <c r="A45" t="s">
        <v>2482</v>
      </c>
      <c r="B45" t="s">
        <v>1571</v>
      </c>
      <c r="D45" t="s">
        <v>2483</v>
      </c>
      <c r="E45" t="s">
        <v>2484</v>
      </c>
      <c r="F45" t="s">
        <v>312</v>
      </c>
      <c r="G45" t="s">
        <v>2485</v>
      </c>
      <c r="H45" t="s">
        <v>2486</v>
      </c>
      <c r="I45" t="s">
        <v>2602</v>
      </c>
      <c r="K45" t="s">
        <v>2489</v>
      </c>
      <c r="L45" t="s">
        <v>2603</v>
      </c>
      <c r="O45">
        <v>0.93359999999999999</v>
      </c>
      <c r="Q45" t="s">
        <v>77</v>
      </c>
      <c r="R45">
        <v>39</v>
      </c>
      <c r="S45">
        <v>26</v>
      </c>
      <c r="T45" t="s">
        <v>77</v>
      </c>
      <c r="U45" t="s">
        <v>2491</v>
      </c>
    </row>
    <row r="46" spans="1:21" x14ac:dyDescent="0.2">
      <c r="A46" t="s">
        <v>2482</v>
      </c>
      <c r="B46" t="s">
        <v>1571</v>
      </c>
      <c r="D46" t="s">
        <v>2483</v>
      </c>
      <c r="E46" t="s">
        <v>2484</v>
      </c>
      <c r="F46" t="s">
        <v>312</v>
      </c>
      <c r="G46" t="s">
        <v>2485</v>
      </c>
      <c r="H46" t="s">
        <v>2486</v>
      </c>
      <c r="I46" t="s">
        <v>2604</v>
      </c>
      <c r="K46" t="s">
        <v>2489</v>
      </c>
      <c r="L46" t="s">
        <v>2605</v>
      </c>
      <c r="O46">
        <v>0.91769999999999996</v>
      </c>
      <c r="Q46" t="s">
        <v>77</v>
      </c>
      <c r="R46">
        <v>44</v>
      </c>
      <c r="S46">
        <v>31</v>
      </c>
      <c r="T46" t="s">
        <v>77</v>
      </c>
      <c r="U46" t="s">
        <v>2491</v>
      </c>
    </row>
    <row r="47" spans="1:21" x14ac:dyDescent="0.2">
      <c r="A47" t="s">
        <v>2482</v>
      </c>
      <c r="B47" t="s">
        <v>1586</v>
      </c>
      <c r="C47" t="s">
        <v>2333</v>
      </c>
      <c r="D47" t="s">
        <v>1379</v>
      </c>
      <c r="E47" t="s">
        <v>2606</v>
      </c>
      <c r="F47" t="s">
        <v>312</v>
      </c>
      <c r="G47" t="s">
        <v>2485</v>
      </c>
      <c r="H47" t="s">
        <v>2486</v>
      </c>
      <c r="J47" t="s">
        <v>2607</v>
      </c>
      <c r="K47" t="s">
        <v>2608</v>
      </c>
      <c r="L47" t="s">
        <v>2609</v>
      </c>
      <c r="O47">
        <v>0.75690000000000002</v>
      </c>
      <c r="P47">
        <v>27</v>
      </c>
      <c r="Q47" t="s">
        <v>77</v>
      </c>
      <c r="R47">
        <v>44</v>
      </c>
      <c r="S47">
        <v>27</v>
      </c>
      <c r="T47" t="s">
        <v>77</v>
      </c>
      <c r="U47" t="s">
        <v>2610</v>
      </c>
    </row>
    <row r="48" spans="1:21" x14ac:dyDescent="0.2">
      <c r="A48" t="s">
        <v>2482</v>
      </c>
      <c r="B48" t="s">
        <v>1586</v>
      </c>
      <c r="C48" t="s">
        <v>2333</v>
      </c>
      <c r="D48" t="s">
        <v>1379</v>
      </c>
      <c r="E48" t="s">
        <v>2606</v>
      </c>
      <c r="F48" t="s">
        <v>312</v>
      </c>
      <c r="G48" t="s">
        <v>2485</v>
      </c>
      <c r="H48" t="s">
        <v>2486</v>
      </c>
      <c r="J48" t="s">
        <v>2611</v>
      </c>
      <c r="K48" t="s">
        <v>2489</v>
      </c>
      <c r="L48" t="s">
        <v>2612</v>
      </c>
      <c r="O48">
        <v>0.86490000000000011</v>
      </c>
      <c r="P48">
        <v>27</v>
      </c>
      <c r="Q48" t="s">
        <v>77</v>
      </c>
      <c r="R48">
        <v>31</v>
      </c>
      <c r="S48">
        <v>21</v>
      </c>
      <c r="T48" t="s">
        <v>77</v>
      </c>
      <c r="U48" t="s">
        <v>2610</v>
      </c>
    </row>
    <row r="49" spans="1:21" x14ac:dyDescent="0.2">
      <c r="A49" t="s">
        <v>2482</v>
      </c>
      <c r="B49" t="s">
        <v>1586</v>
      </c>
      <c r="C49" t="s">
        <v>2333</v>
      </c>
      <c r="D49" t="s">
        <v>1379</v>
      </c>
      <c r="E49" t="s">
        <v>2606</v>
      </c>
      <c r="F49" t="s">
        <v>312</v>
      </c>
      <c r="G49" t="s">
        <v>2485</v>
      </c>
      <c r="H49" t="s">
        <v>2486</v>
      </c>
      <c r="J49" t="s">
        <v>2613</v>
      </c>
      <c r="K49" t="s">
        <v>2608</v>
      </c>
      <c r="L49" t="s">
        <v>2614</v>
      </c>
      <c r="O49">
        <v>0.88359999999999994</v>
      </c>
      <c r="P49">
        <v>27</v>
      </c>
      <c r="Q49" t="s">
        <v>77</v>
      </c>
      <c r="R49">
        <v>30</v>
      </c>
      <c r="S49">
        <v>22</v>
      </c>
      <c r="T49" t="s">
        <v>77</v>
      </c>
      <c r="U49" t="s">
        <v>2610</v>
      </c>
    </row>
    <row r="50" spans="1:21" x14ac:dyDescent="0.2">
      <c r="A50" t="s">
        <v>2482</v>
      </c>
      <c r="B50" t="s">
        <v>1586</v>
      </c>
      <c r="C50" t="s">
        <v>2333</v>
      </c>
      <c r="D50" t="s">
        <v>1379</v>
      </c>
      <c r="E50" t="s">
        <v>2615</v>
      </c>
      <c r="F50" t="s">
        <v>312</v>
      </c>
      <c r="G50" t="s">
        <v>2485</v>
      </c>
      <c r="H50" t="s">
        <v>2486</v>
      </c>
      <c r="J50" t="s">
        <v>2616</v>
      </c>
      <c r="K50" t="s">
        <v>2489</v>
      </c>
      <c r="L50" t="s">
        <v>2617</v>
      </c>
      <c r="O50">
        <v>0.92159999999999997</v>
      </c>
      <c r="P50">
        <v>27</v>
      </c>
      <c r="Q50" t="s">
        <v>77</v>
      </c>
      <c r="R50">
        <v>24</v>
      </c>
      <c r="S50">
        <v>17</v>
      </c>
      <c r="T50" t="s">
        <v>77</v>
      </c>
      <c r="U50" t="s">
        <v>2610</v>
      </c>
    </row>
    <row r="51" spans="1:21" x14ac:dyDescent="0.2">
      <c r="A51" t="s">
        <v>2482</v>
      </c>
      <c r="B51" t="s">
        <v>1586</v>
      </c>
      <c r="C51" t="s">
        <v>2333</v>
      </c>
      <c r="D51" t="s">
        <v>1379</v>
      </c>
      <c r="E51" t="s">
        <v>2484</v>
      </c>
      <c r="F51" t="s">
        <v>312</v>
      </c>
      <c r="G51" t="s">
        <v>2485</v>
      </c>
      <c r="H51" t="s">
        <v>2618</v>
      </c>
      <c r="J51" t="s">
        <v>1992</v>
      </c>
      <c r="K51" t="s">
        <v>2608</v>
      </c>
      <c r="L51" t="s">
        <v>2619</v>
      </c>
      <c r="M51" t="s">
        <v>2620</v>
      </c>
      <c r="O51">
        <v>0.98</v>
      </c>
      <c r="P51">
        <v>21</v>
      </c>
      <c r="Q51" t="s">
        <v>77</v>
      </c>
      <c r="R51">
        <v>17</v>
      </c>
      <c r="S51">
        <v>12</v>
      </c>
      <c r="T51" t="s">
        <v>77</v>
      </c>
      <c r="U51" t="s">
        <v>2621</v>
      </c>
    </row>
    <row r="52" spans="1:21" x14ac:dyDescent="0.2">
      <c r="A52" t="s">
        <v>2482</v>
      </c>
      <c r="B52" t="s">
        <v>1586</v>
      </c>
      <c r="C52" t="s">
        <v>2333</v>
      </c>
      <c r="D52" t="s">
        <v>1379</v>
      </c>
      <c r="E52" t="s">
        <v>2484</v>
      </c>
      <c r="F52" t="s">
        <v>312</v>
      </c>
      <c r="G52" t="s">
        <v>2485</v>
      </c>
      <c r="H52" t="s">
        <v>2618</v>
      </c>
      <c r="J52" t="s">
        <v>2622</v>
      </c>
      <c r="K52" t="s">
        <v>2608</v>
      </c>
      <c r="L52" t="s">
        <v>2623</v>
      </c>
      <c r="M52" t="s">
        <v>2620</v>
      </c>
      <c r="O52">
        <v>0.98</v>
      </c>
      <c r="P52">
        <v>21</v>
      </c>
      <c r="Q52" t="s">
        <v>77</v>
      </c>
      <c r="R52">
        <v>17.600000000000001</v>
      </c>
      <c r="S52">
        <v>14.1</v>
      </c>
      <c r="T52" t="s">
        <v>77</v>
      </c>
      <c r="U52" t="s">
        <v>2621</v>
      </c>
    </row>
    <row r="53" spans="1:21" x14ac:dyDescent="0.2">
      <c r="A53" t="s">
        <v>2482</v>
      </c>
      <c r="B53" t="s">
        <v>1586</v>
      </c>
      <c r="C53" t="s">
        <v>2333</v>
      </c>
      <c r="D53" t="s">
        <v>1379</v>
      </c>
      <c r="E53" t="s">
        <v>2484</v>
      </c>
      <c r="F53" t="s">
        <v>312</v>
      </c>
      <c r="G53" t="s">
        <v>2485</v>
      </c>
      <c r="H53" t="s">
        <v>2618</v>
      </c>
      <c r="J53" t="s">
        <v>1922</v>
      </c>
      <c r="K53" t="s">
        <v>2608</v>
      </c>
      <c r="L53" t="s">
        <v>2624</v>
      </c>
      <c r="M53" t="s">
        <v>2620</v>
      </c>
      <c r="O53">
        <v>0.98</v>
      </c>
      <c r="P53">
        <v>21</v>
      </c>
      <c r="Q53" t="s">
        <v>77</v>
      </c>
      <c r="R53">
        <v>16.8</v>
      </c>
      <c r="S53">
        <v>11.1</v>
      </c>
      <c r="T53" t="s">
        <v>77</v>
      </c>
      <c r="U53" t="s">
        <v>2621</v>
      </c>
    </row>
    <row r="54" spans="1:21" x14ac:dyDescent="0.2">
      <c r="A54" t="s">
        <v>2482</v>
      </c>
      <c r="B54" t="s">
        <v>1586</v>
      </c>
      <c r="C54" t="s">
        <v>2333</v>
      </c>
      <c r="D54" t="s">
        <v>1379</v>
      </c>
      <c r="E54" t="s">
        <v>2484</v>
      </c>
      <c r="F54" t="s">
        <v>312</v>
      </c>
      <c r="G54" t="s">
        <v>2485</v>
      </c>
      <c r="H54" t="s">
        <v>2618</v>
      </c>
      <c r="J54" t="s">
        <v>2625</v>
      </c>
      <c r="K54" t="s">
        <v>2608</v>
      </c>
      <c r="L54" t="s">
        <v>2626</v>
      </c>
      <c r="M54" t="s">
        <v>2620</v>
      </c>
      <c r="O54">
        <v>0.98</v>
      </c>
      <c r="P54">
        <v>22</v>
      </c>
      <c r="Q54" t="s">
        <v>77</v>
      </c>
      <c r="R54">
        <v>17.399999999999999</v>
      </c>
      <c r="S54">
        <v>8.3000000000000007</v>
      </c>
      <c r="T54" t="s">
        <v>77</v>
      </c>
      <c r="U54" t="s">
        <v>2621</v>
      </c>
    </row>
    <row r="55" spans="1:21" x14ac:dyDescent="0.2">
      <c r="A55" t="s">
        <v>2482</v>
      </c>
      <c r="B55" t="s">
        <v>1586</v>
      </c>
      <c r="C55" t="s">
        <v>2333</v>
      </c>
      <c r="D55" t="s">
        <v>1379</v>
      </c>
      <c r="E55" t="s">
        <v>2484</v>
      </c>
      <c r="F55" t="s">
        <v>312</v>
      </c>
      <c r="G55" t="s">
        <v>2485</v>
      </c>
      <c r="H55" t="s">
        <v>2618</v>
      </c>
      <c r="J55" t="s">
        <v>2627</v>
      </c>
      <c r="K55" t="s">
        <v>2608</v>
      </c>
      <c r="L55" t="s">
        <v>2628</v>
      </c>
      <c r="M55" t="s">
        <v>2620</v>
      </c>
      <c r="O55">
        <v>0.98</v>
      </c>
      <c r="P55">
        <v>23</v>
      </c>
      <c r="Q55" t="s">
        <v>77</v>
      </c>
      <c r="R55">
        <v>14.3</v>
      </c>
      <c r="S55">
        <v>9.1999999999999993</v>
      </c>
      <c r="T55" t="s">
        <v>77</v>
      </c>
      <c r="U55" t="s">
        <v>2621</v>
      </c>
    </row>
    <row r="56" spans="1:21" x14ac:dyDescent="0.2">
      <c r="A56" t="s">
        <v>2482</v>
      </c>
      <c r="B56" t="s">
        <v>1586</v>
      </c>
      <c r="C56" t="s">
        <v>2333</v>
      </c>
      <c r="D56" t="s">
        <v>1379</v>
      </c>
      <c r="E56" t="s">
        <v>2484</v>
      </c>
      <c r="F56" t="s">
        <v>312</v>
      </c>
      <c r="G56" t="s">
        <v>2485</v>
      </c>
      <c r="H56" t="s">
        <v>2618</v>
      </c>
      <c r="J56" t="s">
        <v>2629</v>
      </c>
      <c r="K56" t="s">
        <v>2608</v>
      </c>
      <c r="L56" t="s">
        <v>2630</v>
      </c>
      <c r="M56" t="s">
        <v>2620</v>
      </c>
      <c r="O56">
        <v>0.98</v>
      </c>
      <c r="P56">
        <v>22</v>
      </c>
      <c r="Q56" t="s">
        <v>77</v>
      </c>
      <c r="R56">
        <v>23.5</v>
      </c>
      <c r="S56">
        <v>15.7</v>
      </c>
      <c r="T56" t="s">
        <v>77</v>
      </c>
      <c r="U56" t="s">
        <v>2621</v>
      </c>
    </row>
    <row r="57" spans="1:21" x14ac:dyDescent="0.2">
      <c r="A57" t="s">
        <v>2482</v>
      </c>
      <c r="B57" t="s">
        <v>1586</v>
      </c>
      <c r="C57" t="s">
        <v>2333</v>
      </c>
      <c r="D57" t="s">
        <v>1379</v>
      </c>
      <c r="E57" t="s">
        <v>2484</v>
      </c>
      <c r="F57" t="s">
        <v>312</v>
      </c>
      <c r="G57" t="s">
        <v>2485</v>
      </c>
      <c r="H57" t="s">
        <v>2618</v>
      </c>
      <c r="J57" t="s">
        <v>2631</v>
      </c>
      <c r="K57" t="s">
        <v>2608</v>
      </c>
      <c r="L57" t="s">
        <v>2632</v>
      </c>
      <c r="M57" t="s">
        <v>2620</v>
      </c>
      <c r="O57">
        <v>0.98</v>
      </c>
      <c r="P57">
        <v>23</v>
      </c>
      <c r="Q57" t="s">
        <v>77</v>
      </c>
      <c r="R57">
        <v>16.7</v>
      </c>
      <c r="S57">
        <v>11.3</v>
      </c>
      <c r="T57" t="s">
        <v>77</v>
      </c>
      <c r="U57" t="s">
        <v>2621</v>
      </c>
    </row>
    <row r="58" spans="1:21" x14ac:dyDescent="0.2">
      <c r="A58" t="s">
        <v>2482</v>
      </c>
      <c r="B58" t="s">
        <v>1586</v>
      </c>
      <c r="C58" t="s">
        <v>2333</v>
      </c>
      <c r="D58" t="s">
        <v>1379</v>
      </c>
      <c r="E58" t="s">
        <v>2484</v>
      </c>
      <c r="F58" t="s">
        <v>312</v>
      </c>
      <c r="G58" t="s">
        <v>2485</v>
      </c>
      <c r="H58" t="s">
        <v>2618</v>
      </c>
      <c r="J58" t="s">
        <v>1916</v>
      </c>
      <c r="K58" t="s">
        <v>2608</v>
      </c>
      <c r="L58" t="s">
        <v>2633</v>
      </c>
      <c r="M58" t="s">
        <v>2620</v>
      </c>
      <c r="O58">
        <v>0.98</v>
      </c>
      <c r="P58">
        <v>22</v>
      </c>
      <c r="Q58" t="s">
        <v>77</v>
      </c>
      <c r="R58">
        <v>17</v>
      </c>
      <c r="S58">
        <v>10.6</v>
      </c>
      <c r="T58" t="s">
        <v>77</v>
      </c>
      <c r="U58" t="s">
        <v>2621</v>
      </c>
    </row>
    <row r="59" spans="1:21" x14ac:dyDescent="0.2">
      <c r="A59" t="s">
        <v>2482</v>
      </c>
      <c r="B59" t="s">
        <v>1586</v>
      </c>
      <c r="C59" t="s">
        <v>2333</v>
      </c>
      <c r="D59" t="s">
        <v>1379</v>
      </c>
      <c r="E59" t="s">
        <v>2484</v>
      </c>
      <c r="F59" t="s">
        <v>312</v>
      </c>
      <c r="G59" t="s">
        <v>2485</v>
      </c>
      <c r="H59" t="s">
        <v>2618</v>
      </c>
      <c r="J59" t="s">
        <v>2634</v>
      </c>
      <c r="K59" t="s">
        <v>2608</v>
      </c>
      <c r="L59" t="s">
        <v>2635</v>
      </c>
      <c r="M59" t="s">
        <v>2620</v>
      </c>
      <c r="O59">
        <v>0.98</v>
      </c>
      <c r="P59">
        <v>22</v>
      </c>
      <c r="Q59" t="s">
        <v>77</v>
      </c>
      <c r="R59">
        <v>14.2</v>
      </c>
      <c r="S59">
        <v>9.6999999999999993</v>
      </c>
      <c r="T59" t="s">
        <v>77</v>
      </c>
      <c r="U59" t="s">
        <v>2621</v>
      </c>
    </row>
    <row r="60" spans="1:21" x14ac:dyDescent="0.2">
      <c r="A60" t="s">
        <v>2482</v>
      </c>
      <c r="B60" t="s">
        <v>1586</v>
      </c>
      <c r="C60" t="s">
        <v>2333</v>
      </c>
      <c r="D60" t="s">
        <v>1379</v>
      </c>
      <c r="E60" t="s">
        <v>2484</v>
      </c>
      <c r="F60" t="s">
        <v>312</v>
      </c>
      <c r="G60" t="s">
        <v>2485</v>
      </c>
      <c r="H60" t="s">
        <v>2618</v>
      </c>
      <c r="J60" t="s">
        <v>2636</v>
      </c>
      <c r="K60" t="s">
        <v>2608</v>
      </c>
      <c r="L60" t="s">
        <v>2637</v>
      </c>
      <c r="M60" t="s">
        <v>2620</v>
      </c>
      <c r="O60">
        <v>0.97</v>
      </c>
      <c r="P60">
        <v>22</v>
      </c>
      <c r="Q60" t="s">
        <v>77</v>
      </c>
      <c r="R60">
        <v>20.3</v>
      </c>
      <c r="S60">
        <v>9</v>
      </c>
      <c r="T60" t="s">
        <v>77</v>
      </c>
      <c r="U60" t="s">
        <v>2621</v>
      </c>
    </row>
    <row r="61" spans="1:21" x14ac:dyDescent="0.2">
      <c r="A61" t="s">
        <v>2482</v>
      </c>
      <c r="B61" t="s">
        <v>1586</v>
      </c>
      <c r="C61" t="s">
        <v>2333</v>
      </c>
      <c r="D61" t="s">
        <v>1379</v>
      </c>
      <c r="E61" t="s">
        <v>2484</v>
      </c>
      <c r="F61" t="s">
        <v>312</v>
      </c>
      <c r="G61" t="s">
        <v>2485</v>
      </c>
      <c r="H61" t="s">
        <v>2618</v>
      </c>
      <c r="J61" t="s">
        <v>2638</v>
      </c>
      <c r="K61" t="s">
        <v>2608</v>
      </c>
      <c r="L61" t="s">
        <v>2639</v>
      </c>
      <c r="M61" t="s">
        <v>2620</v>
      </c>
      <c r="O61">
        <v>0.98</v>
      </c>
      <c r="P61">
        <v>24</v>
      </c>
      <c r="Q61" t="s">
        <v>77</v>
      </c>
      <c r="R61">
        <v>15.4</v>
      </c>
      <c r="S61">
        <v>10.6</v>
      </c>
      <c r="T61" t="s">
        <v>77</v>
      </c>
      <c r="U61" t="s">
        <v>2621</v>
      </c>
    </row>
    <row r="62" spans="1:21" x14ac:dyDescent="0.2">
      <c r="A62" t="s">
        <v>2482</v>
      </c>
      <c r="B62" t="s">
        <v>1586</v>
      </c>
      <c r="C62" t="s">
        <v>2333</v>
      </c>
      <c r="D62" t="s">
        <v>1379</v>
      </c>
      <c r="E62" t="s">
        <v>2484</v>
      </c>
      <c r="F62" t="s">
        <v>312</v>
      </c>
      <c r="G62" t="s">
        <v>2485</v>
      </c>
      <c r="H62" t="s">
        <v>2618</v>
      </c>
      <c r="J62" t="s">
        <v>2640</v>
      </c>
      <c r="K62" t="s">
        <v>2608</v>
      </c>
      <c r="L62" t="s">
        <v>2641</v>
      </c>
      <c r="M62" t="s">
        <v>2620</v>
      </c>
      <c r="O62">
        <v>0.97</v>
      </c>
      <c r="P62">
        <v>24</v>
      </c>
      <c r="Q62" t="s">
        <v>77</v>
      </c>
      <c r="R62">
        <v>19.3</v>
      </c>
      <c r="S62">
        <v>13.1</v>
      </c>
      <c r="T62" t="s">
        <v>77</v>
      </c>
      <c r="U62" t="s">
        <v>2621</v>
      </c>
    </row>
    <row r="63" spans="1:21" x14ac:dyDescent="0.2">
      <c r="A63" t="s">
        <v>2482</v>
      </c>
      <c r="B63" t="s">
        <v>1586</v>
      </c>
      <c r="C63" t="s">
        <v>2333</v>
      </c>
      <c r="D63" t="s">
        <v>1379</v>
      </c>
      <c r="E63" t="s">
        <v>2484</v>
      </c>
      <c r="F63" t="s">
        <v>312</v>
      </c>
      <c r="G63" t="s">
        <v>2485</v>
      </c>
      <c r="H63" t="s">
        <v>2618</v>
      </c>
      <c r="J63" t="s">
        <v>1911</v>
      </c>
      <c r="K63" t="s">
        <v>2608</v>
      </c>
      <c r="L63" t="s">
        <v>2642</v>
      </c>
      <c r="M63" t="s">
        <v>2620</v>
      </c>
      <c r="O63">
        <v>0.98</v>
      </c>
      <c r="P63">
        <v>22</v>
      </c>
      <c r="Q63" t="s">
        <v>77</v>
      </c>
      <c r="R63">
        <v>14.3</v>
      </c>
      <c r="S63">
        <v>9.6</v>
      </c>
      <c r="T63" t="s">
        <v>77</v>
      </c>
      <c r="U63" t="s">
        <v>2621</v>
      </c>
    </row>
    <row r="64" spans="1:21" x14ac:dyDescent="0.2">
      <c r="A64" t="s">
        <v>2482</v>
      </c>
      <c r="B64" t="s">
        <v>1586</v>
      </c>
      <c r="C64" t="s">
        <v>2333</v>
      </c>
      <c r="D64" t="s">
        <v>1379</v>
      </c>
      <c r="E64" t="s">
        <v>2484</v>
      </c>
      <c r="F64" t="s">
        <v>312</v>
      </c>
      <c r="G64" t="s">
        <v>2485</v>
      </c>
      <c r="H64" t="s">
        <v>2618</v>
      </c>
      <c r="J64" t="s">
        <v>2643</v>
      </c>
      <c r="K64" t="s">
        <v>2608</v>
      </c>
      <c r="L64" t="s">
        <v>2644</v>
      </c>
      <c r="M64" t="s">
        <v>2620</v>
      </c>
      <c r="O64">
        <v>0.98</v>
      </c>
      <c r="P64">
        <v>22</v>
      </c>
      <c r="Q64" t="s">
        <v>77</v>
      </c>
      <c r="R64">
        <v>17.7</v>
      </c>
      <c r="S64">
        <v>9.1</v>
      </c>
      <c r="T64" t="s">
        <v>77</v>
      </c>
      <c r="U64" t="s">
        <v>2621</v>
      </c>
    </row>
    <row r="65" spans="1:21" x14ac:dyDescent="0.2">
      <c r="A65" t="s">
        <v>2482</v>
      </c>
      <c r="B65" t="s">
        <v>1586</v>
      </c>
      <c r="C65" t="s">
        <v>2333</v>
      </c>
      <c r="D65" t="s">
        <v>1379</v>
      </c>
      <c r="E65" t="s">
        <v>2606</v>
      </c>
      <c r="F65" t="s">
        <v>312</v>
      </c>
      <c r="G65" t="s">
        <v>2485</v>
      </c>
      <c r="H65" t="s">
        <v>2618</v>
      </c>
      <c r="J65" t="s">
        <v>2645</v>
      </c>
      <c r="K65" t="s">
        <v>2608</v>
      </c>
      <c r="L65" t="s">
        <v>2646</v>
      </c>
      <c r="M65" t="s">
        <v>2620</v>
      </c>
      <c r="O65">
        <v>0.96</v>
      </c>
      <c r="P65">
        <v>26</v>
      </c>
      <c r="Q65" t="s">
        <v>77</v>
      </c>
      <c r="R65">
        <v>22.9</v>
      </c>
      <c r="S65">
        <v>12.4</v>
      </c>
      <c r="T65" t="s">
        <v>77</v>
      </c>
      <c r="U65" t="s">
        <v>2621</v>
      </c>
    </row>
    <row r="66" spans="1:21" x14ac:dyDescent="0.2">
      <c r="A66" t="s">
        <v>2482</v>
      </c>
      <c r="B66" t="s">
        <v>1586</v>
      </c>
      <c r="C66" t="s">
        <v>2333</v>
      </c>
      <c r="D66" t="s">
        <v>1379</v>
      </c>
      <c r="E66" t="s">
        <v>2606</v>
      </c>
      <c r="F66" t="s">
        <v>312</v>
      </c>
      <c r="G66" t="s">
        <v>2485</v>
      </c>
      <c r="H66" t="s">
        <v>2618</v>
      </c>
      <c r="J66" t="s">
        <v>2647</v>
      </c>
      <c r="K66" t="s">
        <v>2608</v>
      </c>
      <c r="L66" t="s">
        <v>2648</v>
      </c>
      <c r="M66" t="s">
        <v>2620</v>
      </c>
      <c r="O66">
        <v>0.97</v>
      </c>
      <c r="P66">
        <v>27</v>
      </c>
      <c r="Q66" t="s">
        <v>77</v>
      </c>
      <c r="R66">
        <v>20.8</v>
      </c>
      <c r="S66">
        <v>15.5</v>
      </c>
      <c r="T66" t="s">
        <v>77</v>
      </c>
      <c r="U66" t="s">
        <v>2621</v>
      </c>
    </row>
    <row r="67" spans="1:21" x14ac:dyDescent="0.2">
      <c r="A67" t="s">
        <v>2482</v>
      </c>
      <c r="B67" t="s">
        <v>1586</v>
      </c>
      <c r="C67" t="s">
        <v>2333</v>
      </c>
      <c r="D67" t="s">
        <v>1379</v>
      </c>
      <c r="E67" t="s">
        <v>2484</v>
      </c>
      <c r="F67" t="s">
        <v>312</v>
      </c>
      <c r="G67" t="s">
        <v>2485</v>
      </c>
      <c r="H67" t="s">
        <v>2618</v>
      </c>
      <c r="J67" t="s">
        <v>1914</v>
      </c>
      <c r="K67" t="s">
        <v>2608</v>
      </c>
      <c r="L67" t="s">
        <v>2649</v>
      </c>
      <c r="M67" t="s">
        <v>2620</v>
      </c>
      <c r="O67">
        <v>0.98</v>
      </c>
      <c r="P67">
        <v>19</v>
      </c>
      <c r="Q67" t="s">
        <v>77</v>
      </c>
      <c r="R67">
        <v>19.7</v>
      </c>
      <c r="S67">
        <v>13.6</v>
      </c>
      <c r="T67" t="s">
        <v>77</v>
      </c>
      <c r="U67" t="s">
        <v>2621</v>
      </c>
    </row>
    <row r="68" spans="1:21" x14ac:dyDescent="0.2">
      <c r="A68" t="s">
        <v>2482</v>
      </c>
      <c r="B68" t="s">
        <v>1586</v>
      </c>
      <c r="C68" t="s">
        <v>2333</v>
      </c>
      <c r="D68" t="s">
        <v>1379</v>
      </c>
      <c r="E68" t="s">
        <v>2606</v>
      </c>
      <c r="F68" t="s">
        <v>312</v>
      </c>
      <c r="G68" t="s">
        <v>2485</v>
      </c>
      <c r="H68" t="s">
        <v>2618</v>
      </c>
      <c r="J68" t="s">
        <v>2650</v>
      </c>
      <c r="K68" t="s">
        <v>2608</v>
      </c>
      <c r="L68" t="s">
        <v>2651</v>
      </c>
      <c r="M68" t="s">
        <v>2620</v>
      </c>
      <c r="O68">
        <v>0.99</v>
      </c>
      <c r="P68">
        <v>25</v>
      </c>
      <c r="Q68" t="s">
        <v>77</v>
      </c>
      <c r="R68">
        <v>13.8</v>
      </c>
      <c r="S68">
        <v>8</v>
      </c>
      <c r="T68" t="s">
        <v>77</v>
      </c>
      <c r="U68" t="s">
        <v>2621</v>
      </c>
    </row>
    <row r="69" spans="1:21" x14ac:dyDescent="0.2">
      <c r="A69" t="s">
        <v>2482</v>
      </c>
      <c r="B69" t="s">
        <v>1586</v>
      </c>
      <c r="C69" t="s">
        <v>2333</v>
      </c>
      <c r="D69" t="s">
        <v>1379</v>
      </c>
      <c r="E69" t="s">
        <v>2484</v>
      </c>
      <c r="F69" t="s">
        <v>312</v>
      </c>
      <c r="G69" t="s">
        <v>2485</v>
      </c>
      <c r="H69" t="s">
        <v>2618</v>
      </c>
      <c r="J69" t="s">
        <v>2652</v>
      </c>
      <c r="K69" t="s">
        <v>2608</v>
      </c>
      <c r="L69" t="s">
        <v>2653</v>
      </c>
      <c r="M69" t="s">
        <v>2620</v>
      </c>
      <c r="O69">
        <v>0.97</v>
      </c>
      <c r="P69">
        <v>21</v>
      </c>
      <c r="Q69" t="s">
        <v>77</v>
      </c>
      <c r="R69">
        <v>18.8</v>
      </c>
      <c r="S69">
        <v>11.5</v>
      </c>
      <c r="T69" t="s">
        <v>77</v>
      </c>
      <c r="U69" t="s">
        <v>2621</v>
      </c>
    </row>
    <row r="70" spans="1:21" x14ac:dyDescent="0.2">
      <c r="A70" t="s">
        <v>2482</v>
      </c>
      <c r="B70" t="s">
        <v>1586</v>
      </c>
      <c r="C70" t="s">
        <v>2333</v>
      </c>
      <c r="D70" t="s">
        <v>1379</v>
      </c>
      <c r="E70" t="s">
        <v>2484</v>
      </c>
      <c r="F70" t="s">
        <v>312</v>
      </c>
      <c r="G70" t="s">
        <v>2485</v>
      </c>
      <c r="H70" t="s">
        <v>2618</v>
      </c>
      <c r="J70" t="s">
        <v>1919</v>
      </c>
      <c r="K70" t="s">
        <v>2608</v>
      </c>
      <c r="L70" t="s">
        <v>2654</v>
      </c>
      <c r="M70" t="s">
        <v>2620</v>
      </c>
      <c r="O70">
        <v>0.98</v>
      </c>
      <c r="P70">
        <v>21</v>
      </c>
      <c r="Q70" t="s">
        <v>77</v>
      </c>
      <c r="R70">
        <v>17.399999999999999</v>
      </c>
      <c r="S70">
        <v>11</v>
      </c>
      <c r="T70" t="s">
        <v>77</v>
      </c>
      <c r="U70" t="s">
        <v>2621</v>
      </c>
    </row>
    <row r="71" spans="1:21" x14ac:dyDescent="0.2">
      <c r="A71" t="s">
        <v>2482</v>
      </c>
      <c r="B71" t="s">
        <v>1586</v>
      </c>
      <c r="C71" t="s">
        <v>2333</v>
      </c>
      <c r="D71" t="s">
        <v>1379</v>
      </c>
      <c r="E71" t="s">
        <v>2484</v>
      </c>
      <c r="F71" t="s">
        <v>312</v>
      </c>
      <c r="G71" t="s">
        <v>2485</v>
      </c>
      <c r="H71" t="s">
        <v>2618</v>
      </c>
      <c r="J71" t="s">
        <v>2655</v>
      </c>
      <c r="K71" t="s">
        <v>2608</v>
      </c>
      <c r="L71" t="s">
        <v>2656</v>
      </c>
      <c r="M71" t="s">
        <v>2620</v>
      </c>
      <c r="O71">
        <v>0.96</v>
      </c>
      <c r="P71">
        <v>20</v>
      </c>
      <c r="Q71" t="s">
        <v>77</v>
      </c>
      <c r="R71">
        <v>22.9</v>
      </c>
      <c r="S71">
        <v>15.5</v>
      </c>
      <c r="T71" t="s">
        <v>77</v>
      </c>
      <c r="U71" t="s">
        <v>2621</v>
      </c>
    </row>
    <row r="72" spans="1:21" x14ac:dyDescent="0.2">
      <c r="A72" t="s">
        <v>2482</v>
      </c>
      <c r="B72" t="s">
        <v>1586</v>
      </c>
      <c r="C72" t="s">
        <v>2333</v>
      </c>
      <c r="D72" t="s">
        <v>1379</v>
      </c>
      <c r="E72" t="s">
        <v>2484</v>
      </c>
      <c r="F72" t="s">
        <v>312</v>
      </c>
      <c r="G72" t="s">
        <v>2485</v>
      </c>
      <c r="H72" t="s">
        <v>2618</v>
      </c>
      <c r="J72" t="s">
        <v>2657</v>
      </c>
      <c r="K72" t="s">
        <v>2608</v>
      </c>
      <c r="L72" t="s">
        <v>2658</v>
      </c>
      <c r="M72" t="s">
        <v>2620</v>
      </c>
      <c r="O72">
        <v>0.96</v>
      </c>
      <c r="P72">
        <v>20</v>
      </c>
      <c r="Q72" t="s">
        <v>77</v>
      </c>
      <c r="R72">
        <v>23.6</v>
      </c>
      <c r="S72">
        <v>16.5</v>
      </c>
      <c r="T72" t="s">
        <v>77</v>
      </c>
      <c r="U72" t="s">
        <v>2621</v>
      </c>
    </row>
    <row r="73" spans="1:21" x14ac:dyDescent="0.2">
      <c r="A73" t="s">
        <v>2482</v>
      </c>
      <c r="B73" t="s">
        <v>1586</v>
      </c>
      <c r="C73" t="s">
        <v>2333</v>
      </c>
      <c r="D73" t="s">
        <v>1379</v>
      </c>
      <c r="E73" t="s">
        <v>2484</v>
      </c>
      <c r="F73" t="s">
        <v>312</v>
      </c>
      <c r="G73" t="s">
        <v>2485</v>
      </c>
      <c r="H73" t="s">
        <v>2618</v>
      </c>
      <c r="J73" t="s">
        <v>1915</v>
      </c>
      <c r="K73" t="s">
        <v>2608</v>
      </c>
      <c r="L73" t="s">
        <v>2659</v>
      </c>
      <c r="M73" t="s">
        <v>2620</v>
      </c>
      <c r="O73">
        <v>0.99</v>
      </c>
      <c r="P73">
        <v>20</v>
      </c>
      <c r="Q73" t="s">
        <v>77</v>
      </c>
      <c r="R73">
        <v>11.8</v>
      </c>
      <c r="S73">
        <v>8.9</v>
      </c>
      <c r="T73" t="s">
        <v>77</v>
      </c>
      <c r="U73" t="s">
        <v>2621</v>
      </c>
    </row>
    <row r="74" spans="1:21" x14ac:dyDescent="0.2">
      <c r="A74" t="s">
        <v>2482</v>
      </c>
      <c r="B74" t="s">
        <v>1586</v>
      </c>
      <c r="C74" t="s">
        <v>2333</v>
      </c>
      <c r="D74" t="s">
        <v>1379</v>
      </c>
      <c r="E74" t="s">
        <v>2484</v>
      </c>
      <c r="F74" t="s">
        <v>312</v>
      </c>
      <c r="G74" t="s">
        <v>2485</v>
      </c>
      <c r="H74" t="s">
        <v>2618</v>
      </c>
      <c r="J74" t="s">
        <v>2660</v>
      </c>
      <c r="K74" t="s">
        <v>2608</v>
      </c>
      <c r="L74" t="s">
        <v>2661</v>
      </c>
      <c r="M74" t="s">
        <v>2620</v>
      </c>
      <c r="O74">
        <v>0.96</v>
      </c>
      <c r="P74">
        <v>24</v>
      </c>
      <c r="Q74" t="s">
        <v>77</v>
      </c>
      <c r="R74">
        <v>22.8</v>
      </c>
      <c r="S74">
        <v>14</v>
      </c>
      <c r="T74" t="s">
        <v>77</v>
      </c>
      <c r="U74" t="s">
        <v>2621</v>
      </c>
    </row>
    <row r="75" spans="1:21" x14ac:dyDescent="0.2">
      <c r="A75" t="s">
        <v>2482</v>
      </c>
      <c r="B75" t="s">
        <v>1586</v>
      </c>
      <c r="C75" t="s">
        <v>2340</v>
      </c>
      <c r="D75" t="s">
        <v>1379</v>
      </c>
      <c r="E75" t="s">
        <v>2606</v>
      </c>
      <c r="F75" t="s">
        <v>2662</v>
      </c>
      <c r="G75" t="s">
        <v>2663</v>
      </c>
      <c r="H75" t="s">
        <v>2489</v>
      </c>
      <c r="J75" t="s">
        <v>2664</v>
      </c>
      <c r="K75" t="s">
        <v>2608</v>
      </c>
      <c r="L75" t="s">
        <v>2665</v>
      </c>
      <c r="M75" t="s">
        <v>2666</v>
      </c>
      <c r="O75">
        <v>0.79210000000000003</v>
      </c>
      <c r="P75">
        <v>68</v>
      </c>
      <c r="Q75" t="s">
        <v>77</v>
      </c>
      <c r="R75" t="s">
        <v>77</v>
      </c>
      <c r="S75" t="s">
        <v>77</v>
      </c>
      <c r="T75" t="s">
        <v>77</v>
      </c>
      <c r="U75" t="s">
        <v>2667</v>
      </c>
    </row>
    <row r="76" spans="1:21" x14ac:dyDescent="0.2">
      <c r="A76" t="s">
        <v>2482</v>
      </c>
      <c r="B76" t="s">
        <v>1586</v>
      </c>
      <c r="C76" t="s">
        <v>2340</v>
      </c>
      <c r="D76" t="s">
        <v>1379</v>
      </c>
      <c r="E76" t="s">
        <v>2615</v>
      </c>
      <c r="F76" t="s">
        <v>312</v>
      </c>
      <c r="G76" t="s">
        <v>2485</v>
      </c>
      <c r="H76" t="s">
        <v>2486</v>
      </c>
      <c r="J76" t="s">
        <v>2616</v>
      </c>
      <c r="K76" t="s">
        <v>2489</v>
      </c>
      <c r="L76" t="s">
        <v>2668</v>
      </c>
      <c r="O76">
        <v>0.84640000000000004</v>
      </c>
      <c r="P76">
        <v>3</v>
      </c>
      <c r="Q76" t="s">
        <v>77</v>
      </c>
      <c r="R76">
        <v>54</v>
      </c>
      <c r="S76">
        <v>36</v>
      </c>
      <c r="T76" t="s">
        <v>77</v>
      </c>
      <c r="U76" t="s">
        <v>2610</v>
      </c>
    </row>
    <row r="77" spans="1:21" x14ac:dyDescent="0.2">
      <c r="A77" t="s">
        <v>2482</v>
      </c>
      <c r="B77" t="s">
        <v>1586</v>
      </c>
      <c r="C77" t="s">
        <v>2340</v>
      </c>
      <c r="D77" t="s">
        <v>1379</v>
      </c>
      <c r="E77" t="s">
        <v>2606</v>
      </c>
      <c r="F77" t="s">
        <v>312</v>
      </c>
      <c r="G77" t="s">
        <v>2485</v>
      </c>
      <c r="H77" t="s">
        <v>2486</v>
      </c>
      <c r="J77" t="s">
        <v>2611</v>
      </c>
      <c r="K77" t="s">
        <v>2489</v>
      </c>
      <c r="L77" t="s">
        <v>2669</v>
      </c>
      <c r="O77">
        <v>0.84640000000000004</v>
      </c>
      <c r="P77">
        <v>3</v>
      </c>
      <c r="Q77" t="s">
        <v>77</v>
      </c>
      <c r="R77">
        <v>57</v>
      </c>
      <c r="S77">
        <v>38</v>
      </c>
      <c r="T77" t="s">
        <v>77</v>
      </c>
      <c r="U77" t="s">
        <v>2610</v>
      </c>
    </row>
    <row r="78" spans="1:21" x14ac:dyDescent="0.2">
      <c r="A78" t="s">
        <v>2482</v>
      </c>
      <c r="B78" t="s">
        <v>1586</v>
      </c>
      <c r="C78" t="s">
        <v>2340</v>
      </c>
      <c r="D78" t="s">
        <v>1379</v>
      </c>
      <c r="E78" t="s">
        <v>2606</v>
      </c>
      <c r="F78" t="s">
        <v>312</v>
      </c>
      <c r="G78" t="s">
        <v>2485</v>
      </c>
      <c r="H78" t="s">
        <v>2486</v>
      </c>
      <c r="J78" t="s">
        <v>2613</v>
      </c>
      <c r="K78" t="s">
        <v>2608</v>
      </c>
      <c r="L78" t="s">
        <v>2670</v>
      </c>
      <c r="O78">
        <v>0.84640000000000004</v>
      </c>
      <c r="P78">
        <v>3</v>
      </c>
      <c r="Q78" t="s">
        <v>77</v>
      </c>
      <c r="R78">
        <v>57</v>
      </c>
      <c r="S78">
        <v>37</v>
      </c>
      <c r="T78" t="s">
        <v>77</v>
      </c>
      <c r="U78" t="s">
        <v>2610</v>
      </c>
    </row>
    <row r="79" spans="1:21" x14ac:dyDescent="0.2">
      <c r="A79" t="s">
        <v>2482</v>
      </c>
      <c r="B79" t="s">
        <v>1586</v>
      </c>
      <c r="C79" t="s">
        <v>2340</v>
      </c>
      <c r="D79" t="s">
        <v>1379</v>
      </c>
      <c r="E79" t="s">
        <v>2606</v>
      </c>
      <c r="F79" t="s">
        <v>312</v>
      </c>
      <c r="G79" t="s">
        <v>2485</v>
      </c>
      <c r="H79" t="s">
        <v>2486</v>
      </c>
      <c r="J79" t="s">
        <v>2664</v>
      </c>
      <c r="K79" t="s">
        <v>2608</v>
      </c>
      <c r="L79" t="s">
        <v>2671</v>
      </c>
      <c r="M79" t="s">
        <v>2672</v>
      </c>
      <c r="O79">
        <v>0.86490000000000011</v>
      </c>
      <c r="P79">
        <v>68</v>
      </c>
      <c r="Q79" t="s">
        <v>77</v>
      </c>
      <c r="R79" t="s">
        <v>77</v>
      </c>
      <c r="S79" t="s">
        <v>77</v>
      </c>
      <c r="T79" t="s">
        <v>77</v>
      </c>
      <c r="U79" t="s">
        <v>2667</v>
      </c>
    </row>
    <row r="80" spans="1:21" x14ac:dyDescent="0.2">
      <c r="A80" t="s">
        <v>2482</v>
      </c>
      <c r="B80" t="s">
        <v>1586</v>
      </c>
      <c r="C80" t="s">
        <v>2340</v>
      </c>
      <c r="D80" t="s">
        <v>1379</v>
      </c>
      <c r="E80" t="s">
        <v>2606</v>
      </c>
      <c r="F80" t="s">
        <v>312</v>
      </c>
      <c r="G80" t="s">
        <v>2485</v>
      </c>
      <c r="H80" t="s">
        <v>2486</v>
      </c>
      <c r="J80" t="s">
        <v>2607</v>
      </c>
      <c r="K80" t="s">
        <v>2608</v>
      </c>
      <c r="L80" t="s">
        <v>2673</v>
      </c>
      <c r="O80">
        <v>0.90249999999999997</v>
      </c>
      <c r="P80">
        <v>3</v>
      </c>
      <c r="Q80" t="s">
        <v>77</v>
      </c>
      <c r="R80">
        <v>41</v>
      </c>
      <c r="S80">
        <v>28</v>
      </c>
      <c r="T80" t="s">
        <v>77</v>
      </c>
      <c r="U80" t="s">
        <v>2610</v>
      </c>
    </row>
    <row r="81" spans="1:21" x14ac:dyDescent="0.2">
      <c r="A81" t="s">
        <v>2482</v>
      </c>
      <c r="B81" t="s">
        <v>1586</v>
      </c>
      <c r="C81" t="s">
        <v>2350</v>
      </c>
      <c r="D81" t="s">
        <v>1379</v>
      </c>
      <c r="E81" t="s">
        <v>2615</v>
      </c>
      <c r="F81" t="s">
        <v>312</v>
      </c>
      <c r="G81" t="s">
        <v>2485</v>
      </c>
      <c r="H81" t="s">
        <v>2486</v>
      </c>
      <c r="I81" t="s">
        <v>2674</v>
      </c>
      <c r="J81" t="s">
        <v>2616</v>
      </c>
      <c r="K81" t="s">
        <v>2489</v>
      </c>
      <c r="L81" t="s">
        <v>2675</v>
      </c>
      <c r="O81">
        <v>0.84640000000000004</v>
      </c>
      <c r="P81">
        <v>37</v>
      </c>
      <c r="Q81" t="s">
        <v>77</v>
      </c>
      <c r="R81">
        <v>73</v>
      </c>
      <c r="S81">
        <v>48</v>
      </c>
      <c r="T81" t="s">
        <v>77</v>
      </c>
      <c r="U81" t="s">
        <v>2610</v>
      </c>
    </row>
    <row r="82" spans="1:21" x14ac:dyDescent="0.2">
      <c r="A82" t="s">
        <v>2482</v>
      </c>
      <c r="B82" t="s">
        <v>1586</v>
      </c>
      <c r="C82" t="s">
        <v>2350</v>
      </c>
      <c r="D82" t="s">
        <v>1379</v>
      </c>
      <c r="E82" t="s">
        <v>2606</v>
      </c>
      <c r="F82" t="s">
        <v>312</v>
      </c>
      <c r="G82" t="s">
        <v>2485</v>
      </c>
      <c r="H82" t="s">
        <v>2486</v>
      </c>
      <c r="I82" t="s">
        <v>1539</v>
      </c>
      <c r="J82" t="s">
        <v>2613</v>
      </c>
      <c r="K82" t="s">
        <v>2608</v>
      </c>
      <c r="L82" t="s">
        <v>2676</v>
      </c>
      <c r="O82">
        <v>0.86490000000000011</v>
      </c>
      <c r="P82">
        <v>37</v>
      </c>
      <c r="Q82" t="s">
        <v>77</v>
      </c>
      <c r="R82">
        <v>66</v>
      </c>
      <c r="S82">
        <v>47</v>
      </c>
      <c r="T82" t="s">
        <v>77</v>
      </c>
      <c r="U82" t="s">
        <v>2610</v>
      </c>
    </row>
    <row r="83" spans="1:21" x14ac:dyDescent="0.2">
      <c r="A83" t="s">
        <v>2482</v>
      </c>
      <c r="B83" t="s">
        <v>1586</v>
      </c>
      <c r="C83" t="s">
        <v>2350</v>
      </c>
      <c r="D83" t="s">
        <v>1379</v>
      </c>
      <c r="E83" t="s">
        <v>2606</v>
      </c>
      <c r="F83" t="s">
        <v>312</v>
      </c>
      <c r="G83" t="s">
        <v>2485</v>
      </c>
      <c r="H83" t="s">
        <v>2486</v>
      </c>
      <c r="I83" t="s">
        <v>2677</v>
      </c>
      <c r="J83" t="s">
        <v>2607</v>
      </c>
      <c r="K83" t="s">
        <v>2608</v>
      </c>
      <c r="L83" t="s">
        <v>2678</v>
      </c>
      <c r="O83">
        <v>0.86490000000000011</v>
      </c>
      <c r="P83">
        <v>37</v>
      </c>
      <c r="Q83" t="s">
        <v>77</v>
      </c>
      <c r="R83">
        <v>66</v>
      </c>
      <c r="S83">
        <v>45</v>
      </c>
      <c r="T83" t="s">
        <v>77</v>
      </c>
      <c r="U83" t="s">
        <v>2610</v>
      </c>
    </row>
    <row r="84" spans="1:21" x14ac:dyDescent="0.2">
      <c r="A84" t="s">
        <v>2482</v>
      </c>
      <c r="B84" t="s">
        <v>1586</v>
      </c>
      <c r="C84" t="s">
        <v>2350</v>
      </c>
      <c r="D84" t="s">
        <v>1379</v>
      </c>
      <c r="E84" t="s">
        <v>2606</v>
      </c>
      <c r="F84" t="s">
        <v>312</v>
      </c>
      <c r="G84" t="s">
        <v>2485</v>
      </c>
      <c r="H84" t="s">
        <v>2486</v>
      </c>
      <c r="I84" t="s">
        <v>1281</v>
      </c>
      <c r="J84" t="s">
        <v>2611</v>
      </c>
      <c r="K84" t="s">
        <v>2489</v>
      </c>
      <c r="L84" t="s">
        <v>2679</v>
      </c>
      <c r="O84">
        <v>0.90249999999999997</v>
      </c>
      <c r="P84">
        <v>37</v>
      </c>
      <c r="Q84" t="s">
        <v>77</v>
      </c>
      <c r="R84">
        <v>58</v>
      </c>
      <c r="S84">
        <v>40</v>
      </c>
      <c r="T84" t="s">
        <v>77</v>
      </c>
      <c r="U84" t="s">
        <v>2610</v>
      </c>
    </row>
    <row r="85" spans="1:21" x14ac:dyDescent="0.2">
      <c r="A85" t="s">
        <v>2482</v>
      </c>
      <c r="B85" t="s">
        <v>1586</v>
      </c>
      <c r="C85" t="s">
        <v>2330</v>
      </c>
      <c r="D85" t="s">
        <v>1379</v>
      </c>
      <c r="E85" t="s">
        <v>2606</v>
      </c>
      <c r="F85" t="s">
        <v>312</v>
      </c>
      <c r="G85" t="s">
        <v>2485</v>
      </c>
      <c r="H85" t="s">
        <v>2486</v>
      </c>
      <c r="I85" t="s">
        <v>2677</v>
      </c>
      <c r="J85" t="s">
        <v>2607</v>
      </c>
      <c r="K85" t="s">
        <v>2608</v>
      </c>
      <c r="L85" t="s">
        <v>2680</v>
      </c>
      <c r="O85">
        <v>0.18489999999999998</v>
      </c>
      <c r="P85">
        <v>15</v>
      </c>
      <c r="Q85" t="s">
        <v>77</v>
      </c>
      <c r="R85">
        <v>78</v>
      </c>
      <c r="S85">
        <v>46</v>
      </c>
      <c r="T85" t="s">
        <v>77</v>
      </c>
      <c r="U85" t="s">
        <v>2610</v>
      </c>
    </row>
    <row r="86" spans="1:21" x14ac:dyDescent="0.2">
      <c r="A86" t="s">
        <v>2482</v>
      </c>
      <c r="B86" t="s">
        <v>1586</v>
      </c>
      <c r="C86" t="s">
        <v>2330</v>
      </c>
      <c r="D86" t="s">
        <v>1379</v>
      </c>
      <c r="E86" t="s">
        <v>2606</v>
      </c>
      <c r="F86" t="s">
        <v>312</v>
      </c>
      <c r="G86" t="s">
        <v>2485</v>
      </c>
      <c r="H86" t="s">
        <v>2486</v>
      </c>
      <c r="I86" t="s">
        <v>1539</v>
      </c>
      <c r="J86" t="s">
        <v>2613</v>
      </c>
      <c r="K86" t="s">
        <v>2608</v>
      </c>
      <c r="L86" t="s">
        <v>2681</v>
      </c>
      <c r="O86">
        <v>0.40960000000000002</v>
      </c>
      <c r="P86">
        <v>15</v>
      </c>
      <c r="Q86" t="s">
        <v>77</v>
      </c>
      <c r="R86">
        <v>61</v>
      </c>
      <c r="S86">
        <v>42</v>
      </c>
      <c r="T86" t="s">
        <v>77</v>
      </c>
      <c r="U86" t="s">
        <v>2610</v>
      </c>
    </row>
    <row r="87" spans="1:21" x14ac:dyDescent="0.2">
      <c r="A87" t="s">
        <v>2482</v>
      </c>
      <c r="B87" t="s">
        <v>1586</v>
      </c>
      <c r="C87" t="s">
        <v>2330</v>
      </c>
      <c r="D87" t="s">
        <v>1379</v>
      </c>
      <c r="E87" t="s">
        <v>2606</v>
      </c>
      <c r="F87" t="s">
        <v>312</v>
      </c>
      <c r="G87" t="s">
        <v>2485</v>
      </c>
      <c r="H87" t="s">
        <v>2486</v>
      </c>
      <c r="I87" t="s">
        <v>1281</v>
      </c>
      <c r="J87" t="s">
        <v>2611</v>
      </c>
      <c r="K87" t="s">
        <v>2489</v>
      </c>
      <c r="L87" t="s">
        <v>2682</v>
      </c>
      <c r="O87">
        <v>0.48999999999999994</v>
      </c>
      <c r="P87">
        <v>15</v>
      </c>
      <c r="Q87" t="s">
        <v>77</v>
      </c>
      <c r="R87">
        <v>56</v>
      </c>
      <c r="S87">
        <v>39</v>
      </c>
      <c r="T87" t="s">
        <v>77</v>
      </c>
      <c r="U87" t="s">
        <v>2610</v>
      </c>
    </row>
    <row r="88" spans="1:21" x14ac:dyDescent="0.2">
      <c r="A88" t="s">
        <v>2482</v>
      </c>
      <c r="B88" t="s">
        <v>1586</v>
      </c>
      <c r="C88" t="s">
        <v>2330</v>
      </c>
      <c r="D88" t="s">
        <v>1379</v>
      </c>
      <c r="E88" t="s">
        <v>2615</v>
      </c>
      <c r="F88" t="s">
        <v>312</v>
      </c>
      <c r="G88" t="s">
        <v>2485</v>
      </c>
      <c r="H88" t="s">
        <v>2486</v>
      </c>
      <c r="I88" t="s">
        <v>2674</v>
      </c>
      <c r="J88" t="s">
        <v>2616</v>
      </c>
      <c r="K88" t="s">
        <v>2489</v>
      </c>
      <c r="L88" t="s">
        <v>2683</v>
      </c>
      <c r="O88">
        <v>0.90249999999999997</v>
      </c>
      <c r="P88">
        <v>15</v>
      </c>
      <c r="Q88" t="s">
        <v>77</v>
      </c>
      <c r="R88">
        <v>21</v>
      </c>
      <c r="S88">
        <v>15</v>
      </c>
      <c r="T88" t="s">
        <v>77</v>
      </c>
      <c r="U88" t="s">
        <v>2610</v>
      </c>
    </row>
    <row r="89" spans="1:21" x14ac:dyDescent="0.2">
      <c r="A89" t="s">
        <v>2482</v>
      </c>
      <c r="B89" t="s">
        <v>1586</v>
      </c>
      <c r="D89" t="s">
        <v>2684</v>
      </c>
      <c r="E89" t="s">
        <v>2606</v>
      </c>
      <c r="F89" t="s">
        <v>312</v>
      </c>
      <c r="G89" t="s">
        <v>2485</v>
      </c>
      <c r="H89" t="s">
        <v>2486</v>
      </c>
      <c r="I89" t="s">
        <v>2677</v>
      </c>
      <c r="J89" t="s">
        <v>2607</v>
      </c>
      <c r="K89" t="s">
        <v>2608</v>
      </c>
      <c r="L89" t="s">
        <v>2685</v>
      </c>
      <c r="O89">
        <v>7.2900000000000006E-2</v>
      </c>
      <c r="P89">
        <v>17</v>
      </c>
      <c r="Q89" t="s">
        <v>77</v>
      </c>
      <c r="R89">
        <v>55</v>
      </c>
      <c r="S89">
        <v>36</v>
      </c>
      <c r="T89" t="s">
        <v>77</v>
      </c>
      <c r="U89" t="s">
        <v>2610</v>
      </c>
    </row>
    <row r="90" spans="1:21" x14ac:dyDescent="0.2">
      <c r="A90" t="s">
        <v>2482</v>
      </c>
      <c r="B90" t="s">
        <v>1586</v>
      </c>
      <c r="D90" t="s">
        <v>2686</v>
      </c>
      <c r="E90" t="s">
        <v>2606</v>
      </c>
      <c r="F90" t="s">
        <v>312</v>
      </c>
      <c r="G90" t="s">
        <v>2485</v>
      </c>
      <c r="H90" t="s">
        <v>2486</v>
      </c>
      <c r="I90" t="s">
        <v>2677</v>
      </c>
      <c r="J90" t="s">
        <v>2607</v>
      </c>
      <c r="K90" t="s">
        <v>2608</v>
      </c>
      <c r="L90" t="s">
        <v>2687</v>
      </c>
      <c r="O90">
        <v>8.4099999999999994E-2</v>
      </c>
      <c r="P90">
        <v>36</v>
      </c>
      <c r="Q90" t="s">
        <v>77</v>
      </c>
      <c r="R90">
        <v>37</v>
      </c>
      <c r="S90">
        <v>26</v>
      </c>
      <c r="T90" t="s">
        <v>77</v>
      </c>
      <c r="U90" t="s">
        <v>2610</v>
      </c>
    </row>
    <row r="91" spans="1:21" x14ac:dyDescent="0.2">
      <c r="A91" t="s">
        <v>2482</v>
      </c>
      <c r="B91" t="s">
        <v>1586</v>
      </c>
      <c r="D91" t="s">
        <v>2686</v>
      </c>
      <c r="E91" t="s">
        <v>2606</v>
      </c>
      <c r="F91" t="s">
        <v>312</v>
      </c>
      <c r="G91" t="s">
        <v>2485</v>
      </c>
      <c r="H91" t="s">
        <v>2486</v>
      </c>
      <c r="I91" t="s">
        <v>1539</v>
      </c>
      <c r="J91" t="s">
        <v>2613</v>
      </c>
      <c r="K91" t="s">
        <v>2608</v>
      </c>
      <c r="L91" t="s">
        <v>2688</v>
      </c>
      <c r="O91">
        <v>0.09</v>
      </c>
      <c r="P91">
        <v>36</v>
      </c>
      <c r="Q91" t="s">
        <v>77</v>
      </c>
      <c r="R91">
        <v>37</v>
      </c>
      <c r="S91">
        <v>26</v>
      </c>
      <c r="T91" t="s">
        <v>77</v>
      </c>
      <c r="U91" t="s">
        <v>2610</v>
      </c>
    </row>
    <row r="92" spans="1:21" x14ac:dyDescent="0.2">
      <c r="A92" t="s">
        <v>2482</v>
      </c>
      <c r="B92" t="s">
        <v>1586</v>
      </c>
      <c r="D92" t="s">
        <v>2686</v>
      </c>
      <c r="E92" t="s">
        <v>2615</v>
      </c>
      <c r="F92" t="s">
        <v>312</v>
      </c>
      <c r="G92" t="s">
        <v>2485</v>
      </c>
      <c r="H92" t="s">
        <v>2486</v>
      </c>
      <c r="I92" t="s">
        <v>2674</v>
      </c>
      <c r="J92" t="s">
        <v>2616</v>
      </c>
      <c r="K92" t="s">
        <v>2489</v>
      </c>
      <c r="L92" t="s">
        <v>2689</v>
      </c>
      <c r="O92">
        <v>0.12249999999999998</v>
      </c>
      <c r="P92">
        <v>36</v>
      </c>
      <c r="Q92" t="s">
        <v>77</v>
      </c>
      <c r="R92">
        <v>36</v>
      </c>
      <c r="S92">
        <v>26</v>
      </c>
      <c r="T92" t="s">
        <v>77</v>
      </c>
      <c r="U92" t="s">
        <v>2610</v>
      </c>
    </row>
    <row r="93" spans="1:21" x14ac:dyDescent="0.2">
      <c r="A93" t="s">
        <v>2482</v>
      </c>
      <c r="B93" t="s">
        <v>1586</v>
      </c>
      <c r="D93" t="s">
        <v>2686</v>
      </c>
      <c r="E93" t="s">
        <v>2606</v>
      </c>
      <c r="F93" t="s">
        <v>312</v>
      </c>
      <c r="G93" t="s">
        <v>2485</v>
      </c>
      <c r="H93" t="s">
        <v>2486</v>
      </c>
      <c r="I93" t="s">
        <v>1281</v>
      </c>
      <c r="J93" t="s">
        <v>2611</v>
      </c>
      <c r="K93" t="s">
        <v>2489</v>
      </c>
      <c r="L93" t="s">
        <v>2690</v>
      </c>
      <c r="O93">
        <v>0.12959999999999999</v>
      </c>
      <c r="P93">
        <v>36</v>
      </c>
      <c r="Q93" t="s">
        <v>77</v>
      </c>
      <c r="R93">
        <v>36</v>
      </c>
      <c r="S93">
        <v>25</v>
      </c>
      <c r="T93" t="s">
        <v>77</v>
      </c>
      <c r="U93" t="s">
        <v>2610</v>
      </c>
    </row>
    <row r="94" spans="1:21" x14ac:dyDescent="0.2">
      <c r="A94" t="s">
        <v>2482</v>
      </c>
      <c r="B94" t="s">
        <v>1586</v>
      </c>
      <c r="D94" t="s">
        <v>2691</v>
      </c>
      <c r="E94" t="s">
        <v>2606</v>
      </c>
      <c r="F94" t="s">
        <v>312</v>
      </c>
      <c r="G94" t="s">
        <v>2485</v>
      </c>
      <c r="H94" t="s">
        <v>2486</v>
      </c>
      <c r="I94" t="s">
        <v>2677</v>
      </c>
      <c r="J94" t="s">
        <v>2607</v>
      </c>
      <c r="K94" t="s">
        <v>2608</v>
      </c>
      <c r="L94" t="s">
        <v>2692</v>
      </c>
      <c r="O94">
        <v>0.17639999999999997</v>
      </c>
      <c r="P94">
        <v>30</v>
      </c>
      <c r="Q94" t="s">
        <v>77</v>
      </c>
      <c r="R94">
        <v>99</v>
      </c>
      <c r="S94">
        <v>55</v>
      </c>
      <c r="T94" t="s">
        <v>77</v>
      </c>
      <c r="U94" t="s">
        <v>2610</v>
      </c>
    </row>
    <row r="95" spans="1:21" x14ac:dyDescent="0.2">
      <c r="A95" t="s">
        <v>2482</v>
      </c>
      <c r="B95" t="s">
        <v>1586</v>
      </c>
      <c r="D95" t="s">
        <v>2693</v>
      </c>
      <c r="E95" t="s">
        <v>2606</v>
      </c>
      <c r="F95" t="s">
        <v>312</v>
      </c>
      <c r="G95" t="s">
        <v>2485</v>
      </c>
      <c r="H95" t="s">
        <v>2486</v>
      </c>
      <c r="I95" t="s">
        <v>2677</v>
      </c>
      <c r="J95" t="s">
        <v>2607</v>
      </c>
      <c r="K95" t="s">
        <v>2608</v>
      </c>
      <c r="L95" t="s">
        <v>2694</v>
      </c>
      <c r="O95">
        <v>0.33639999999999998</v>
      </c>
      <c r="P95">
        <v>56</v>
      </c>
      <c r="Q95" t="s">
        <v>77</v>
      </c>
      <c r="R95">
        <v>64</v>
      </c>
      <c r="S95">
        <v>44</v>
      </c>
      <c r="T95" t="s">
        <v>77</v>
      </c>
      <c r="U95" t="s">
        <v>2610</v>
      </c>
    </row>
    <row r="96" spans="1:21" x14ac:dyDescent="0.2">
      <c r="A96" t="s">
        <v>2482</v>
      </c>
      <c r="B96" t="s">
        <v>1586</v>
      </c>
      <c r="D96" t="s">
        <v>2684</v>
      </c>
      <c r="E96" t="s">
        <v>2606</v>
      </c>
      <c r="F96" t="s">
        <v>312</v>
      </c>
      <c r="G96" t="s">
        <v>2485</v>
      </c>
      <c r="H96" t="s">
        <v>2486</v>
      </c>
      <c r="I96" t="s">
        <v>1539</v>
      </c>
      <c r="J96" t="s">
        <v>2613</v>
      </c>
      <c r="K96" t="s">
        <v>2608</v>
      </c>
      <c r="L96" t="s">
        <v>2695</v>
      </c>
      <c r="O96">
        <v>0.37209999999999999</v>
      </c>
      <c r="P96">
        <v>17</v>
      </c>
      <c r="Q96" t="s">
        <v>77</v>
      </c>
      <c r="R96">
        <v>43</v>
      </c>
      <c r="S96">
        <v>28</v>
      </c>
      <c r="T96" t="s">
        <v>77</v>
      </c>
      <c r="U96" t="s">
        <v>2610</v>
      </c>
    </row>
    <row r="97" spans="1:21" x14ac:dyDescent="0.2">
      <c r="A97" t="s">
        <v>2482</v>
      </c>
      <c r="B97" t="s">
        <v>1586</v>
      </c>
      <c r="D97" t="s">
        <v>2684</v>
      </c>
      <c r="E97" t="s">
        <v>2606</v>
      </c>
      <c r="F97" t="s">
        <v>312</v>
      </c>
      <c r="G97" t="s">
        <v>2485</v>
      </c>
      <c r="H97" t="s">
        <v>2486</v>
      </c>
      <c r="I97" t="s">
        <v>1281</v>
      </c>
      <c r="J97" t="s">
        <v>2611</v>
      </c>
      <c r="K97" t="s">
        <v>2489</v>
      </c>
      <c r="L97" t="s">
        <v>2696</v>
      </c>
      <c r="O97">
        <v>0.43560000000000004</v>
      </c>
      <c r="P97">
        <v>17</v>
      </c>
      <c r="Q97" t="s">
        <v>77</v>
      </c>
      <c r="R97">
        <v>41</v>
      </c>
      <c r="S97">
        <v>26</v>
      </c>
      <c r="T97" t="s">
        <v>77</v>
      </c>
      <c r="U97" t="s">
        <v>2610</v>
      </c>
    </row>
    <row r="98" spans="1:21" x14ac:dyDescent="0.2">
      <c r="A98" t="s">
        <v>2482</v>
      </c>
      <c r="B98" t="s">
        <v>1586</v>
      </c>
      <c r="D98" t="s">
        <v>2693</v>
      </c>
      <c r="E98" t="s">
        <v>2606</v>
      </c>
      <c r="F98" t="s">
        <v>312</v>
      </c>
      <c r="G98" t="s">
        <v>2485</v>
      </c>
      <c r="H98" t="s">
        <v>2486</v>
      </c>
      <c r="I98" t="s">
        <v>1281</v>
      </c>
      <c r="J98" t="s">
        <v>2611</v>
      </c>
      <c r="K98" t="s">
        <v>2489</v>
      </c>
      <c r="L98" t="s">
        <v>2697</v>
      </c>
      <c r="O98">
        <v>0.47609999999999991</v>
      </c>
      <c r="P98">
        <v>56</v>
      </c>
      <c r="Q98" t="s">
        <v>77</v>
      </c>
      <c r="R98">
        <v>55</v>
      </c>
      <c r="S98">
        <v>38</v>
      </c>
      <c r="T98" t="s">
        <v>77</v>
      </c>
      <c r="U98" t="s">
        <v>2610</v>
      </c>
    </row>
    <row r="99" spans="1:21" x14ac:dyDescent="0.2">
      <c r="A99" t="s">
        <v>2482</v>
      </c>
      <c r="B99" t="s">
        <v>1586</v>
      </c>
      <c r="D99" t="s">
        <v>2691</v>
      </c>
      <c r="E99" t="s">
        <v>2615</v>
      </c>
      <c r="F99" t="s">
        <v>312</v>
      </c>
      <c r="G99" t="s">
        <v>2485</v>
      </c>
      <c r="H99" t="s">
        <v>2486</v>
      </c>
      <c r="I99" t="s">
        <v>2674</v>
      </c>
      <c r="J99" t="s">
        <v>2616</v>
      </c>
      <c r="K99" t="s">
        <v>2489</v>
      </c>
      <c r="L99" t="s">
        <v>2698</v>
      </c>
      <c r="O99">
        <v>0.5776</v>
      </c>
      <c r="P99">
        <v>30</v>
      </c>
      <c r="Q99" t="s">
        <v>77</v>
      </c>
      <c r="R99">
        <v>63</v>
      </c>
      <c r="S99">
        <v>43</v>
      </c>
      <c r="T99" t="s">
        <v>77</v>
      </c>
      <c r="U99" t="s">
        <v>2610</v>
      </c>
    </row>
    <row r="100" spans="1:21" x14ac:dyDescent="0.2">
      <c r="A100" t="s">
        <v>2482</v>
      </c>
      <c r="B100" t="s">
        <v>1586</v>
      </c>
      <c r="D100" t="s">
        <v>2691</v>
      </c>
      <c r="E100" t="s">
        <v>2606</v>
      </c>
      <c r="F100" t="s">
        <v>312</v>
      </c>
      <c r="G100" t="s">
        <v>2485</v>
      </c>
      <c r="H100" t="s">
        <v>2486</v>
      </c>
      <c r="I100" t="s">
        <v>1539</v>
      </c>
      <c r="J100" t="s">
        <v>2613</v>
      </c>
      <c r="K100" t="s">
        <v>2608</v>
      </c>
      <c r="L100" t="s">
        <v>2699</v>
      </c>
      <c r="O100">
        <v>0.59289999999999998</v>
      </c>
      <c r="P100">
        <v>30</v>
      </c>
      <c r="Q100" t="s">
        <v>77</v>
      </c>
      <c r="R100">
        <v>63</v>
      </c>
      <c r="S100">
        <v>41</v>
      </c>
      <c r="T100" t="s">
        <v>77</v>
      </c>
      <c r="U100" t="s">
        <v>2610</v>
      </c>
    </row>
    <row r="101" spans="1:21" x14ac:dyDescent="0.2">
      <c r="A101" t="s">
        <v>2482</v>
      </c>
      <c r="B101" t="s">
        <v>1586</v>
      </c>
      <c r="D101" t="s">
        <v>2693</v>
      </c>
      <c r="E101" t="s">
        <v>2606</v>
      </c>
      <c r="F101" t="s">
        <v>312</v>
      </c>
      <c r="G101" t="s">
        <v>2485</v>
      </c>
      <c r="H101" t="s">
        <v>2486</v>
      </c>
      <c r="I101" t="s">
        <v>1539</v>
      </c>
      <c r="J101" t="s">
        <v>2613</v>
      </c>
      <c r="K101" t="s">
        <v>2608</v>
      </c>
      <c r="L101" t="s">
        <v>2700</v>
      </c>
      <c r="O101">
        <v>0.6241000000000001</v>
      </c>
      <c r="P101">
        <v>56</v>
      </c>
      <c r="Q101" t="s">
        <v>77</v>
      </c>
      <c r="R101">
        <v>4</v>
      </c>
      <c r="S101">
        <v>30</v>
      </c>
      <c r="T101" t="s">
        <v>77</v>
      </c>
      <c r="U101" t="s">
        <v>2610</v>
      </c>
    </row>
    <row r="102" spans="1:21" x14ac:dyDescent="0.2">
      <c r="A102" t="s">
        <v>2482</v>
      </c>
      <c r="B102" t="s">
        <v>1586</v>
      </c>
      <c r="D102" t="s">
        <v>2691</v>
      </c>
      <c r="E102" t="s">
        <v>2606</v>
      </c>
      <c r="F102" t="s">
        <v>312</v>
      </c>
      <c r="G102" t="s">
        <v>2485</v>
      </c>
      <c r="H102" t="s">
        <v>2486</v>
      </c>
      <c r="I102" t="s">
        <v>1281</v>
      </c>
      <c r="J102" t="s">
        <v>2611</v>
      </c>
      <c r="K102" t="s">
        <v>2489</v>
      </c>
      <c r="L102" t="s">
        <v>2701</v>
      </c>
      <c r="O102">
        <v>0.65610000000000013</v>
      </c>
      <c r="P102">
        <v>30</v>
      </c>
      <c r="Q102" t="s">
        <v>77</v>
      </c>
      <c r="R102">
        <v>56</v>
      </c>
      <c r="S102">
        <v>39</v>
      </c>
      <c r="T102" t="s">
        <v>77</v>
      </c>
      <c r="U102" t="s">
        <v>2610</v>
      </c>
    </row>
    <row r="103" spans="1:21" x14ac:dyDescent="0.2">
      <c r="A103" t="s">
        <v>2482</v>
      </c>
      <c r="B103" t="s">
        <v>1586</v>
      </c>
      <c r="D103" t="s">
        <v>1379</v>
      </c>
      <c r="E103" t="s">
        <v>2606</v>
      </c>
      <c r="F103" t="s">
        <v>312</v>
      </c>
      <c r="G103" t="s">
        <v>2485</v>
      </c>
      <c r="H103" t="s">
        <v>2486</v>
      </c>
      <c r="I103" t="s">
        <v>2677</v>
      </c>
      <c r="J103" t="s">
        <v>2607</v>
      </c>
      <c r="K103" t="s">
        <v>2608</v>
      </c>
      <c r="L103" t="s">
        <v>2702</v>
      </c>
      <c r="O103">
        <v>0.68889999999999996</v>
      </c>
      <c r="P103">
        <v>63</v>
      </c>
      <c r="Q103" t="s">
        <v>77</v>
      </c>
      <c r="R103">
        <v>138</v>
      </c>
      <c r="S103">
        <v>97</v>
      </c>
      <c r="T103" t="s">
        <v>77</v>
      </c>
      <c r="U103" t="s">
        <v>2610</v>
      </c>
    </row>
    <row r="104" spans="1:21" x14ac:dyDescent="0.2">
      <c r="A104" t="s">
        <v>2482</v>
      </c>
      <c r="B104" t="s">
        <v>1586</v>
      </c>
      <c r="D104" t="s">
        <v>2684</v>
      </c>
      <c r="E104" t="s">
        <v>2615</v>
      </c>
      <c r="F104" t="s">
        <v>312</v>
      </c>
      <c r="G104" t="s">
        <v>2485</v>
      </c>
      <c r="H104" t="s">
        <v>2486</v>
      </c>
      <c r="I104" t="s">
        <v>2674</v>
      </c>
      <c r="J104" t="s">
        <v>2616</v>
      </c>
      <c r="K104" t="s">
        <v>2489</v>
      </c>
      <c r="L104" t="s">
        <v>2703</v>
      </c>
      <c r="O104">
        <v>0.68889999999999996</v>
      </c>
      <c r="P104">
        <v>17</v>
      </c>
      <c r="Q104" t="s">
        <v>77</v>
      </c>
      <c r="R104">
        <v>29</v>
      </c>
      <c r="S104">
        <v>18</v>
      </c>
      <c r="T104" t="s">
        <v>77</v>
      </c>
      <c r="U104" t="s">
        <v>2610</v>
      </c>
    </row>
    <row r="105" spans="1:21" x14ac:dyDescent="0.2">
      <c r="A105" t="s">
        <v>2482</v>
      </c>
      <c r="B105" t="s">
        <v>1586</v>
      </c>
      <c r="D105" t="s">
        <v>2693</v>
      </c>
      <c r="E105" t="s">
        <v>2615</v>
      </c>
      <c r="F105" t="s">
        <v>312</v>
      </c>
      <c r="G105" t="s">
        <v>2485</v>
      </c>
      <c r="H105" t="s">
        <v>2486</v>
      </c>
      <c r="I105" t="s">
        <v>2674</v>
      </c>
      <c r="J105" t="s">
        <v>2616</v>
      </c>
      <c r="K105" t="s">
        <v>2489</v>
      </c>
      <c r="L105" t="s">
        <v>2704</v>
      </c>
      <c r="O105">
        <v>0.70559999999999989</v>
      </c>
      <c r="P105">
        <v>56</v>
      </c>
      <c r="Q105" t="s">
        <v>77</v>
      </c>
      <c r="R105">
        <v>39</v>
      </c>
      <c r="S105">
        <v>28</v>
      </c>
      <c r="T105" t="s">
        <v>77</v>
      </c>
      <c r="U105" t="s">
        <v>2610</v>
      </c>
    </row>
    <row r="106" spans="1:21" x14ac:dyDescent="0.2">
      <c r="A106" t="s">
        <v>2482</v>
      </c>
      <c r="B106" t="s">
        <v>1586</v>
      </c>
      <c r="D106" t="s">
        <v>1379</v>
      </c>
      <c r="E106" t="s">
        <v>2606</v>
      </c>
      <c r="F106" t="s">
        <v>312</v>
      </c>
      <c r="G106" t="s">
        <v>2485</v>
      </c>
      <c r="H106" t="s">
        <v>2486</v>
      </c>
      <c r="I106" t="s">
        <v>1281</v>
      </c>
      <c r="J106" t="s">
        <v>2611</v>
      </c>
      <c r="K106" t="s">
        <v>2489</v>
      </c>
      <c r="L106" t="s">
        <v>2705</v>
      </c>
      <c r="O106">
        <v>0.90249999999999997</v>
      </c>
      <c r="P106">
        <v>63</v>
      </c>
      <c r="Q106" t="s">
        <v>77</v>
      </c>
      <c r="R106">
        <v>66</v>
      </c>
      <c r="S106">
        <v>47</v>
      </c>
      <c r="T106" t="s">
        <v>77</v>
      </c>
      <c r="U106" t="s">
        <v>2610</v>
      </c>
    </row>
    <row r="107" spans="1:21" x14ac:dyDescent="0.2">
      <c r="A107" t="s">
        <v>2482</v>
      </c>
      <c r="B107" t="s">
        <v>1586</v>
      </c>
      <c r="D107" t="s">
        <v>1379</v>
      </c>
      <c r="E107" t="s">
        <v>2606</v>
      </c>
      <c r="F107" t="s">
        <v>312</v>
      </c>
      <c r="G107" t="s">
        <v>2485</v>
      </c>
      <c r="H107" t="s">
        <v>2486</v>
      </c>
      <c r="I107" t="s">
        <v>1539</v>
      </c>
      <c r="J107" t="s">
        <v>2613</v>
      </c>
      <c r="K107" t="s">
        <v>2608</v>
      </c>
      <c r="L107" t="s">
        <v>2706</v>
      </c>
      <c r="O107">
        <v>0.90249999999999997</v>
      </c>
      <c r="P107">
        <v>63</v>
      </c>
      <c r="Q107" t="s">
        <v>77</v>
      </c>
      <c r="R107">
        <v>61</v>
      </c>
      <c r="S107">
        <v>42</v>
      </c>
      <c r="T107" t="s">
        <v>77</v>
      </c>
      <c r="U107" t="s">
        <v>2610</v>
      </c>
    </row>
    <row r="108" spans="1:21" x14ac:dyDescent="0.2">
      <c r="A108" t="s">
        <v>2482</v>
      </c>
      <c r="B108" t="s">
        <v>1586</v>
      </c>
      <c r="D108" t="s">
        <v>1379</v>
      </c>
      <c r="E108" t="s">
        <v>2615</v>
      </c>
      <c r="F108" t="s">
        <v>312</v>
      </c>
      <c r="G108" t="s">
        <v>2485</v>
      </c>
      <c r="H108" t="s">
        <v>2486</v>
      </c>
      <c r="I108" t="s">
        <v>2674</v>
      </c>
      <c r="J108" t="s">
        <v>2616</v>
      </c>
      <c r="K108" t="s">
        <v>2489</v>
      </c>
      <c r="L108" t="s">
        <v>2707</v>
      </c>
      <c r="O108">
        <v>0.92159999999999997</v>
      </c>
      <c r="P108">
        <v>63</v>
      </c>
      <c r="Q108" t="s">
        <v>77</v>
      </c>
      <c r="R108">
        <v>53</v>
      </c>
      <c r="S108">
        <v>36</v>
      </c>
      <c r="T108" t="s">
        <v>77</v>
      </c>
      <c r="U108" t="s">
        <v>2610</v>
      </c>
    </row>
    <row r="109" spans="1:21" x14ac:dyDescent="0.2">
      <c r="A109" t="s">
        <v>2482</v>
      </c>
      <c r="B109" t="s">
        <v>1617</v>
      </c>
      <c r="C109" t="s">
        <v>2708</v>
      </c>
      <c r="D109" t="s">
        <v>2709</v>
      </c>
      <c r="E109" t="s">
        <v>2484</v>
      </c>
      <c r="F109" t="s">
        <v>312</v>
      </c>
      <c r="G109" t="s">
        <v>2485</v>
      </c>
      <c r="H109" t="s">
        <v>2618</v>
      </c>
      <c r="I109" t="s">
        <v>2710</v>
      </c>
      <c r="J109" t="s">
        <v>2711</v>
      </c>
      <c r="K109" t="s">
        <v>2608</v>
      </c>
      <c r="L109" t="s">
        <v>2712</v>
      </c>
      <c r="M109" t="s">
        <v>2713</v>
      </c>
      <c r="O109">
        <v>0.92400000000000004</v>
      </c>
      <c r="P109">
        <v>4</v>
      </c>
      <c r="Q109">
        <v>3.9E-2</v>
      </c>
      <c r="R109">
        <v>6.4000000000000001E-2</v>
      </c>
      <c r="S109">
        <v>8.6359999999999992</v>
      </c>
      <c r="T109">
        <v>1.752</v>
      </c>
      <c r="U109" t="s">
        <v>2714</v>
      </c>
    </row>
    <row r="110" spans="1:21" x14ac:dyDescent="0.2">
      <c r="A110" t="s">
        <v>2482</v>
      </c>
      <c r="B110" t="s">
        <v>1617</v>
      </c>
      <c r="C110" t="s">
        <v>2708</v>
      </c>
      <c r="D110" t="s">
        <v>2709</v>
      </c>
      <c r="E110" t="s">
        <v>2484</v>
      </c>
      <c r="F110" t="s">
        <v>312</v>
      </c>
      <c r="G110" t="s">
        <v>2485</v>
      </c>
      <c r="H110" t="s">
        <v>2618</v>
      </c>
      <c r="I110" t="s">
        <v>2715</v>
      </c>
      <c r="J110" t="s">
        <v>2716</v>
      </c>
      <c r="K110" t="s">
        <v>2608</v>
      </c>
      <c r="L110" t="s">
        <v>2717</v>
      </c>
      <c r="M110" t="s">
        <v>2713</v>
      </c>
      <c r="O110">
        <v>0.96399999999999997</v>
      </c>
      <c r="P110">
        <v>4</v>
      </c>
      <c r="Q110">
        <v>1.7999999999999999E-2</v>
      </c>
      <c r="R110">
        <v>4.3999999999999997E-2</v>
      </c>
      <c r="S110">
        <v>6.6849999999999996</v>
      </c>
      <c r="T110">
        <v>1.395</v>
      </c>
      <c r="U110" t="s">
        <v>2714</v>
      </c>
    </row>
    <row r="111" spans="1:21" x14ac:dyDescent="0.2">
      <c r="A111" t="s">
        <v>2482</v>
      </c>
      <c r="B111" t="s">
        <v>1617</v>
      </c>
      <c r="C111" t="s">
        <v>2708</v>
      </c>
      <c r="D111" t="s">
        <v>2709</v>
      </c>
      <c r="E111" t="s">
        <v>2484</v>
      </c>
      <c r="F111" t="s">
        <v>312</v>
      </c>
      <c r="G111" t="s">
        <v>2485</v>
      </c>
      <c r="H111" t="s">
        <v>2618</v>
      </c>
      <c r="I111" t="s">
        <v>2718</v>
      </c>
      <c r="J111" t="s">
        <v>2719</v>
      </c>
      <c r="K111" t="s">
        <v>2608</v>
      </c>
      <c r="L111" t="s">
        <v>2720</v>
      </c>
      <c r="M111" t="s">
        <v>2713</v>
      </c>
      <c r="O111">
        <v>0.95699999999999996</v>
      </c>
      <c r="P111">
        <v>4</v>
      </c>
      <c r="Q111">
        <v>2.1999999999999999E-2</v>
      </c>
      <c r="R111">
        <v>4.8000000000000001E-2</v>
      </c>
      <c r="S111">
        <v>7.532</v>
      </c>
      <c r="T111">
        <v>1.5820000000000001</v>
      </c>
      <c r="U111" t="s">
        <v>2714</v>
      </c>
    </row>
    <row r="112" spans="1:21" x14ac:dyDescent="0.2">
      <c r="A112" t="s">
        <v>2482</v>
      </c>
      <c r="B112" t="s">
        <v>1617</v>
      </c>
      <c r="C112" t="s">
        <v>2721</v>
      </c>
      <c r="D112" t="s">
        <v>1379</v>
      </c>
      <c r="E112" t="s">
        <v>2606</v>
      </c>
      <c r="F112" t="s">
        <v>312</v>
      </c>
      <c r="G112" t="s">
        <v>2485</v>
      </c>
      <c r="H112" t="s">
        <v>2618</v>
      </c>
      <c r="I112" t="s">
        <v>2722</v>
      </c>
      <c r="J112" t="s">
        <v>2723</v>
      </c>
      <c r="K112" t="s">
        <v>2608</v>
      </c>
      <c r="L112" t="s">
        <v>2724</v>
      </c>
      <c r="M112" t="s">
        <v>2713</v>
      </c>
      <c r="O112">
        <v>0.95699999999999996</v>
      </c>
      <c r="P112">
        <v>35</v>
      </c>
      <c r="Q112">
        <v>0</v>
      </c>
      <c r="R112">
        <v>0.115</v>
      </c>
      <c r="S112">
        <v>21.331</v>
      </c>
      <c r="T112">
        <v>3.238</v>
      </c>
      <c r="U112" t="s">
        <v>2714</v>
      </c>
    </row>
    <row r="113" spans="1:21" x14ac:dyDescent="0.2">
      <c r="A113" t="s">
        <v>2482</v>
      </c>
      <c r="B113" t="s">
        <v>1617</v>
      </c>
      <c r="C113" t="s">
        <v>2721</v>
      </c>
      <c r="D113" t="s">
        <v>1379</v>
      </c>
      <c r="E113" t="s">
        <v>2484</v>
      </c>
      <c r="F113" t="s">
        <v>312</v>
      </c>
      <c r="G113" t="s">
        <v>2485</v>
      </c>
      <c r="H113" t="s">
        <v>2618</v>
      </c>
      <c r="I113" t="s">
        <v>2725</v>
      </c>
      <c r="J113" t="s">
        <v>2726</v>
      </c>
      <c r="K113" t="s">
        <v>2608</v>
      </c>
      <c r="L113" t="s">
        <v>2727</v>
      </c>
      <c r="M113" t="s">
        <v>2713</v>
      </c>
      <c r="O113">
        <v>0.96099999999999997</v>
      </c>
      <c r="P113">
        <v>48</v>
      </c>
      <c r="Q113">
        <v>0</v>
      </c>
      <c r="R113">
        <v>0.10199999999999999</v>
      </c>
      <c r="S113">
        <v>19.079999999999998</v>
      </c>
      <c r="T113">
        <v>2.7570000000000001</v>
      </c>
      <c r="U113" t="s">
        <v>2714</v>
      </c>
    </row>
    <row r="114" spans="1:21" x14ac:dyDescent="0.2">
      <c r="A114" t="s">
        <v>2482</v>
      </c>
      <c r="B114" t="s">
        <v>1617</v>
      </c>
      <c r="C114" t="s">
        <v>2721</v>
      </c>
      <c r="D114" t="s">
        <v>1379</v>
      </c>
      <c r="E114" t="s">
        <v>2484</v>
      </c>
      <c r="F114" t="s">
        <v>312</v>
      </c>
      <c r="G114" t="s">
        <v>2485</v>
      </c>
      <c r="H114" t="s">
        <v>2618</v>
      </c>
      <c r="I114" t="s">
        <v>2728</v>
      </c>
      <c r="J114" t="s">
        <v>2729</v>
      </c>
      <c r="K114" t="s">
        <v>2608</v>
      </c>
      <c r="L114" t="s">
        <v>2730</v>
      </c>
      <c r="M114" t="s">
        <v>2713</v>
      </c>
      <c r="O114">
        <v>0.97</v>
      </c>
      <c r="P114">
        <v>48</v>
      </c>
      <c r="Q114">
        <v>0</v>
      </c>
      <c r="R114">
        <v>8.8999999999999996E-2</v>
      </c>
      <c r="S114">
        <v>16.747</v>
      </c>
      <c r="T114">
        <v>3.359</v>
      </c>
      <c r="U114" t="s">
        <v>2714</v>
      </c>
    </row>
    <row r="115" spans="1:21" x14ac:dyDescent="0.2">
      <c r="A115" t="s">
        <v>2482</v>
      </c>
      <c r="B115" t="s">
        <v>1617</v>
      </c>
      <c r="C115" t="s">
        <v>2721</v>
      </c>
      <c r="D115" t="s">
        <v>1379</v>
      </c>
      <c r="E115" t="s">
        <v>2484</v>
      </c>
      <c r="F115" t="s">
        <v>312</v>
      </c>
      <c r="G115" t="s">
        <v>2485</v>
      </c>
      <c r="H115" t="s">
        <v>2618</v>
      </c>
      <c r="I115" t="s">
        <v>2731</v>
      </c>
      <c r="J115" t="s">
        <v>2732</v>
      </c>
      <c r="K115" t="s">
        <v>2608</v>
      </c>
      <c r="L115" t="s">
        <v>2733</v>
      </c>
      <c r="M115" t="s">
        <v>2713</v>
      </c>
      <c r="O115">
        <v>0.97</v>
      </c>
      <c r="P115">
        <v>48</v>
      </c>
      <c r="Q115">
        <v>0</v>
      </c>
      <c r="R115">
        <v>8.8999999999999996E-2</v>
      </c>
      <c r="S115">
        <v>16.361000000000001</v>
      </c>
      <c r="T115">
        <v>2.4079999999999999</v>
      </c>
      <c r="U115" t="s">
        <v>2714</v>
      </c>
    </row>
    <row r="116" spans="1:21" x14ac:dyDescent="0.2">
      <c r="A116" t="s">
        <v>2482</v>
      </c>
      <c r="B116" t="s">
        <v>1617</v>
      </c>
      <c r="C116" t="s">
        <v>2721</v>
      </c>
      <c r="D116" t="s">
        <v>1379</v>
      </c>
      <c r="E116" t="s">
        <v>2484</v>
      </c>
      <c r="F116" t="s">
        <v>312</v>
      </c>
      <c r="G116" t="s">
        <v>2485</v>
      </c>
      <c r="H116" t="s">
        <v>2618</v>
      </c>
      <c r="I116" t="s">
        <v>2734</v>
      </c>
      <c r="J116" t="s">
        <v>2735</v>
      </c>
      <c r="K116" t="s">
        <v>2608</v>
      </c>
      <c r="L116" t="s">
        <v>2736</v>
      </c>
      <c r="M116" t="s">
        <v>2713</v>
      </c>
      <c r="O116">
        <v>0.95399999999999996</v>
      </c>
      <c r="P116">
        <v>48</v>
      </c>
      <c r="Q116">
        <v>0</v>
      </c>
      <c r="R116">
        <v>0.111</v>
      </c>
      <c r="S116">
        <v>20.331</v>
      </c>
      <c r="T116">
        <v>2.9609999999999999</v>
      </c>
      <c r="U116" t="s">
        <v>2714</v>
      </c>
    </row>
    <row r="117" spans="1:21" x14ac:dyDescent="0.2">
      <c r="A117" t="s">
        <v>2482</v>
      </c>
      <c r="B117" t="s">
        <v>1617</v>
      </c>
      <c r="C117" t="s">
        <v>2721</v>
      </c>
      <c r="D117" t="s">
        <v>1379</v>
      </c>
      <c r="E117" t="s">
        <v>2484</v>
      </c>
      <c r="F117" t="s">
        <v>312</v>
      </c>
      <c r="G117" t="s">
        <v>2485</v>
      </c>
      <c r="H117" t="s">
        <v>2618</v>
      </c>
      <c r="I117" t="s">
        <v>2737</v>
      </c>
      <c r="J117" t="s">
        <v>2738</v>
      </c>
      <c r="K117" t="s">
        <v>2608</v>
      </c>
      <c r="L117" t="s">
        <v>2739</v>
      </c>
      <c r="M117" t="s">
        <v>2713</v>
      </c>
      <c r="O117">
        <v>0.94899999999999995</v>
      </c>
      <c r="P117">
        <v>48</v>
      </c>
      <c r="Q117">
        <v>0</v>
      </c>
      <c r="R117">
        <v>0.11700000000000001</v>
      </c>
      <c r="S117">
        <v>22.748999999999999</v>
      </c>
      <c r="T117">
        <v>3.17</v>
      </c>
      <c r="U117" t="s">
        <v>2714</v>
      </c>
    </row>
    <row r="118" spans="1:21" x14ac:dyDescent="0.2">
      <c r="A118" t="s">
        <v>2482</v>
      </c>
      <c r="B118" t="s">
        <v>1617</v>
      </c>
      <c r="C118" t="s">
        <v>2721</v>
      </c>
      <c r="D118" t="s">
        <v>1379</v>
      </c>
      <c r="E118" t="s">
        <v>2484</v>
      </c>
      <c r="F118" t="s">
        <v>312</v>
      </c>
      <c r="G118" t="s">
        <v>2485</v>
      </c>
      <c r="H118" t="s">
        <v>2618</v>
      </c>
      <c r="I118" t="s">
        <v>2710</v>
      </c>
      <c r="J118" t="s">
        <v>2711</v>
      </c>
      <c r="K118" t="s">
        <v>2608</v>
      </c>
      <c r="L118" t="s">
        <v>2740</v>
      </c>
      <c r="M118" t="s">
        <v>2713</v>
      </c>
      <c r="O118">
        <v>0.95199999999999996</v>
      </c>
      <c r="P118">
        <v>48</v>
      </c>
      <c r="Q118">
        <v>0</v>
      </c>
      <c r="R118">
        <v>0.114</v>
      </c>
      <c r="S118">
        <v>21.861999999999998</v>
      </c>
      <c r="T118">
        <v>3.2360000000000002</v>
      </c>
      <c r="U118" t="s">
        <v>2714</v>
      </c>
    </row>
    <row r="119" spans="1:21" x14ac:dyDescent="0.2">
      <c r="A119" t="s">
        <v>2482</v>
      </c>
      <c r="B119" t="s">
        <v>1617</v>
      </c>
      <c r="C119" t="s">
        <v>2721</v>
      </c>
      <c r="D119" t="s">
        <v>1379</v>
      </c>
      <c r="E119" t="s">
        <v>2484</v>
      </c>
      <c r="F119" t="s">
        <v>312</v>
      </c>
      <c r="G119" t="s">
        <v>2485</v>
      </c>
      <c r="H119" t="s">
        <v>2618</v>
      </c>
      <c r="I119" t="s">
        <v>2715</v>
      </c>
      <c r="J119" t="s">
        <v>2716</v>
      </c>
      <c r="K119" t="s">
        <v>2608</v>
      </c>
      <c r="L119" t="s">
        <v>2741</v>
      </c>
      <c r="M119" t="s">
        <v>2713</v>
      </c>
      <c r="O119">
        <v>0.91200000000000003</v>
      </c>
      <c r="P119">
        <v>48</v>
      </c>
      <c r="Q119">
        <v>0</v>
      </c>
      <c r="R119">
        <v>0.153</v>
      </c>
      <c r="S119">
        <v>28.652000000000001</v>
      </c>
      <c r="T119">
        <v>4.4619999999999997</v>
      </c>
      <c r="U119" t="s">
        <v>2714</v>
      </c>
    </row>
    <row r="120" spans="1:21" x14ac:dyDescent="0.2">
      <c r="A120" t="s">
        <v>2482</v>
      </c>
      <c r="B120" t="s">
        <v>1617</v>
      </c>
      <c r="C120" t="s">
        <v>2721</v>
      </c>
      <c r="D120" t="s">
        <v>1379</v>
      </c>
      <c r="E120" t="s">
        <v>2484</v>
      </c>
      <c r="F120" t="s">
        <v>312</v>
      </c>
      <c r="G120" t="s">
        <v>2485</v>
      </c>
      <c r="H120" t="s">
        <v>2618</v>
      </c>
      <c r="I120" t="s">
        <v>2718</v>
      </c>
      <c r="J120" t="s">
        <v>2719</v>
      </c>
      <c r="K120" t="s">
        <v>2608</v>
      </c>
      <c r="L120" t="s">
        <v>2742</v>
      </c>
      <c r="M120" t="s">
        <v>2713</v>
      </c>
      <c r="O120">
        <v>0.96699999999999997</v>
      </c>
      <c r="P120">
        <v>48</v>
      </c>
      <c r="Q120">
        <v>0</v>
      </c>
      <c r="R120">
        <v>9.2999999999999999E-2</v>
      </c>
      <c r="S120">
        <v>17.792000000000002</v>
      </c>
      <c r="T120">
        <v>2.5950000000000002</v>
      </c>
      <c r="U120" t="s">
        <v>2714</v>
      </c>
    </row>
    <row r="121" spans="1:21" x14ac:dyDescent="0.2">
      <c r="A121" t="s">
        <v>2482</v>
      </c>
      <c r="B121" t="s">
        <v>1617</v>
      </c>
      <c r="C121" t="s">
        <v>2721</v>
      </c>
      <c r="D121" t="s">
        <v>1379</v>
      </c>
      <c r="E121" t="s">
        <v>2484</v>
      </c>
      <c r="F121" t="s">
        <v>312</v>
      </c>
      <c r="G121" t="s">
        <v>2485</v>
      </c>
      <c r="H121" t="s">
        <v>2618</v>
      </c>
      <c r="I121" t="s">
        <v>2743</v>
      </c>
      <c r="J121" t="s">
        <v>2744</v>
      </c>
      <c r="K121" t="s">
        <v>2608</v>
      </c>
      <c r="L121" t="s">
        <v>2745</v>
      </c>
      <c r="M121" t="s">
        <v>2713</v>
      </c>
      <c r="O121">
        <v>0.93</v>
      </c>
      <c r="P121">
        <v>45</v>
      </c>
      <c r="Q121">
        <v>0</v>
      </c>
      <c r="R121">
        <v>0.13600000000000001</v>
      </c>
      <c r="S121">
        <v>27.826000000000001</v>
      </c>
      <c r="T121">
        <v>3.9089999999999998</v>
      </c>
      <c r="U121" t="s">
        <v>2714</v>
      </c>
    </row>
    <row r="122" spans="1:21" x14ac:dyDescent="0.2">
      <c r="A122" t="s">
        <v>2482</v>
      </c>
      <c r="B122" t="s">
        <v>1617</v>
      </c>
      <c r="C122" t="s">
        <v>2721</v>
      </c>
      <c r="D122" t="s">
        <v>1379</v>
      </c>
      <c r="E122" t="s">
        <v>2484</v>
      </c>
      <c r="F122" t="s">
        <v>312</v>
      </c>
      <c r="G122" t="s">
        <v>2485</v>
      </c>
      <c r="H122" t="s">
        <v>2618</v>
      </c>
      <c r="I122" t="s">
        <v>2746</v>
      </c>
      <c r="J122" t="s">
        <v>2747</v>
      </c>
      <c r="K122" t="s">
        <v>2608</v>
      </c>
      <c r="L122" t="s">
        <v>2748</v>
      </c>
      <c r="M122" t="s">
        <v>2713</v>
      </c>
      <c r="O122">
        <v>0.97599999999999998</v>
      </c>
      <c r="P122">
        <v>45</v>
      </c>
      <c r="Q122">
        <v>0</v>
      </c>
      <c r="R122">
        <v>0.08</v>
      </c>
      <c r="S122">
        <v>14.353</v>
      </c>
      <c r="T122">
        <v>2.1459999999999999</v>
      </c>
      <c r="U122" t="s">
        <v>2714</v>
      </c>
    </row>
    <row r="123" spans="1:21" x14ac:dyDescent="0.2">
      <c r="A123" t="s">
        <v>2482</v>
      </c>
      <c r="B123" t="s">
        <v>1617</v>
      </c>
      <c r="C123" t="s">
        <v>2721</v>
      </c>
      <c r="D123" t="s">
        <v>1379</v>
      </c>
      <c r="E123" t="s">
        <v>2484</v>
      </c>
      <c r="F123" t="s">
        <v>312</v>
      </c>
      <c r="G123" t="s">
        <v>2485</v>
      </c>
      <c r="H123" t="s">
        <v>2618</v>
      </c>
      <c r="I123" t="s">
        <v>2749</v>
      </c>
      <c r="J123" t="s">
        <v>2750</v>
      </c>
      <c r="K123" t="s">
        <v>2608</v>
      </c>
      <c r="L123" t="s">
        <v>2751</v>
      </c>
      <c r="M123" t="s">
        <v>2713</v>
      </c>
      <c r="O123">
        <v>0.96</v>
      </c>
      <c r="P123">
        <v>45</v>
      </c>
      <c r="Q123">
        <v>0</v>
      </c>
      <c r="R123">
        <v>0.10299999999999999</v>
      </c>
      <c r="S123">
        <v>19.428999999999998</v>
      </c>
      <c r="T123">
        <v>2.6619999999999999</v>
      </c>
      <c r="U123" t="s">
        <v>2714</v>
      </c>
    </row>
    <row r="124" spans="1:21" x14ac:dyDescent="0.2">
      <c r="A124" t="s">
        <v>2482</v>
      </c>
      <c r="B124" t="s">
        <v>1617</v>
      </c>
      <c r="C124" t="s">
        <v>2721</v>
      </c>
      <c r="D124" t="s">
        <v>1379</v>
      </c>
      <c r="E124" t="s">
        <v>2484</v>
      </c>
      <c r="F124" t="s">
        <v>312</v>
      </c>
      <c r="G124" t="s">
        <v>2485</v>
      </c>
      <c r="H124" t="s">
        <v>2618</v>
      </c>
      <c r="I124" t="s">
        <v>2752</v>
      </c>
      <c r="J124" t="s">
        <v>2753</v>
      </c>
      <c r="K124" t="s">
        <v>2608</v>
      </c>
      <c r="L124" t="s">
        <v>2754</v>
      </c>
      <c r="M124" t="s">
        <v>2713</v>
      </c>
      <c r="O124">
        <v>0.97</v>
      </c>
      <c r="P124">
        <v>44</v>
      </c>
      <c r="Q124">
        <v>0</v>
      </c>
      <c r="R124">
        <v>8.8999999999999996E-2</v>
      </c>
      <c r="S124">
        <v>15.427</v>
      </c>
      <c r="T124">
        <v>2.2480000000000002</v>
      </c>
      <c r="U124" t="s">
        <v>2714</v>
      </c>
    </row>
    <row r="125" spans="1:21" x14ac:dyDescent="0.2">
      <c r="A125" t="s">
        <v>2482</v>
      </c>
      <c r="B125" t="s">
        <v>1617</v>
      </c>
      <c r="C125" t="s">
        <v>2341</v>
      </c>
      <c r="D125" t="s">
        <v>1379</v>
      </c>
      <c r="E125" t="s">
        <v>2606</v>
      </c>
      <c r="F125" t="s">
        <v>312</v>
      </c>
      <c r="G125" t="s">
        <v>2485</v>
      </c>
      <c r="H125" t="s">
        <v>2618</v>
      </c>
      <c r="I125" t="s">
        <v>2755</v>
      </c>
      <c r="J125" t="s">
        <v>2756</v>
      </c>
      <c r="K125" t="s">
        <v>2608</v>
      </c>
      <c r="L125" t="s">
        <v>2757</v>
      </c>
      <c r="M125" t="s">
        <v>2713</v>
      </c>
      <c r="O125">
        <v>0.83199999999999996</v>
      </c>
      <c r="P125">
        <v>24</v>
      </c>
      <c r="Q125">
        <v>0</v>
      </c>
      <c r="R125">
        <v>0.115</v>
      </c>
      <c r="S125">
        <v>20.201000000000001</v>
      </c>
      <c r="T125">
        <v>2.7109999999999999</v>
      </c>
      <c r="U125" t="s">
        <v>2714</v>
      </c>
    </row>
    <row r="126" spans="1:21" x14ac:dyDescent="0.2">
      <c r="A126" t="s">
        <v>2482</v>
      </c>
      <c r="B126" t="s">
        <v>1617</v>
      </c>
      <c r="C126" t="s">
        <v>2341</v>
      </c>
      <c r="D126" t="s">
        <v>1379</v>
      </c>
      <c r="E126" t="s">
        <v>2606</v>
      </c>
      <c r="F126" t="s">
        <v>312</v>
      </c>
      <c r="G126" t="s">
        <v>2485</v>
      </c>
      <c r="H126" t="s">
        <v>2618</v>
      </c>
      <c r="I126" t="s">
        <v>2758</v>
      </c>
      <c r="J126" t="s">
        <v>2759</v>
      </c>
      <c r="K126" t="s">
        <v>2608</v>
      </c>
      <c r="L126" t="s">
        <v>2760</v>
      </c>
      <c r="M126" t="s">
        <v>2713</v>
      </c>
      <c r="O126">
        <v>0.75700000000000001</v>
      </c>
      <c r="P126">
        <v>23</v>
      </c>
      <c r="Q126">
        <v>0</v>
      </c>
      <c r="R126">
        <v>0.126</v>
      </c>
      <c r="S126">
        <v>21.492000000000001</v>
      </c>
      <c r="T126">
        <v>2.9009999999999998</v>
      </c>
      <c r="U126" t="s">
        <v>2714</v>
      </c>
    </row>
    <row r="127" spans="1:21" x14ac:dyDescent="0.2">
      <c r="A127" t="s">
        <v>2482</v>
      </c>
      <c r="B127" t="s">
        <v>1617</v>
      </c>
      <c r="C127" t="s">
        <v>2341</v>
      </c>
      <c r="D127" t="s">
        <v>1379</v>
      </c>
      <c r="E127" t="s">
        <v>2606</v>
      </c>
      <c r="F127" t="s">
        <v>312</v>
      </c>
      <c r="G127" t="s">
        <v>2485</v>
      </c>
      <c r="H127" t="s">
        <v>2618</v>
      </c>
      <c r="I127" t="s">
        <v>2761</v>
      </c>
      <c r="J127" t="s">
        <v>2762</v>
      </c>
      <c r="K127" t="s">
        <v>2608</v>
      </c>
      <c r="L127" t="s">
        <v>2763</v>
      </c>
      <c r="M127" t="s">
        <v>2713</v>
      </c>
      <c r="O127">
        <v>0.81499999999999995</v>
      </c>
      <c r="P127">
        <v>24</v>
      </c>
      <c r="Q127">
        <v>0</v>
      </c>
      <c r="R127">
        <v>0.12</v>
      </c>
      <c r="S127">
        <v>21.091999999999999</v>
      </c>
      <c r="T127">
        <v>2.5960000000000001</v>
      </c>
      <c r="U127" t="s">
        <v>2714</v>
      </c>
    </row>
    <row r="128" spans="1:21" x14ac:dyDescent="0.2">
      <c r="A128" t="s">
        <v>2482</v>
      </c>
      <c r="B128" t="s">
        <v>1617</v>
      </c>
      <c r="C128" t="s">
        <v>2341</v>
      </c>
      <c r="D128" t="s">
        <v>1379</v>
      </c>
      <c r="E128" t="s">
        <v>2606</v>
      </c>
      <c r="F128" t="s">
        <v>312</v>
      </c>
      <c r="G128" t="s">
        <v>2485</v>
      </c>
      <c r="H128" t="s">
        <v>2618</v>
      </c>
      <c r="I128" t="s">
        <v>2764</v>
      </c>
      <c r="J128" t="s">
        <v>2765</v>
      </c>
      <c r="K128" t="s">
        <v>2608</v>
      </c>
      <c r="L128" t="s">
        <v>2766</v>
      </c>
      <c r="M128" t="s">
        <v>2713</v>
      </c>
      <c r="O128">
        <v>0.66800000000000004</v>
      </c>
      <c r="P128">
        <v>30</v>
      </c>
      <c r="Q128">
        <v>0</v>
      </c>
      <c r="R128">
        <v>0.151</v>
      </c>
      <c r="S128">
        <v>29.132999999999999</v>
      </c>
      <c r="T128">
        <v>3.9169999999999998</v>
      </c>
      <c r="U128" t="s">
        <v>2714</v>
      </c>
    </row>
    <row r="129" spans="1:22" x14ac:dyDescent="0.2">
      <c r="A129" t="s">
        <v>2482</v>
      </c>
      <c r="B129" t="s">
        <v>1617</v>
      </c>
      <c r="C129" t="s">
        <v>2341</v>
      </c>
      <c r="D129" t="s">
        <v>1379</v>
      </c>
      <c r="E129" t="s">
        <v>2606</v>
      </c>
      <c r="F129" t="s">
        <v>312</v>
      </c>
      <c r="G129" t="s">
        <v>2485</v>
      </c>
      <c r="H129" t="s">
        <v>2618</v>
      </c>
      <c r="I129" t="s">
        <v>2767</v>
      </c>
      <c r="J129" t="s">
        <v>2768</v>
      </c>
      <c r="K129" t="s">
        <v>2608</v>
      </c>
      <c r="L129" t="s">
        <v>2769</v>
      </c>
      <c r="M129" t="s">
        <v>2713</v>
      </c>
      <c r="O129">
        <v>0.80800000000000005</v>
      </c>
      <c r="P129">
        <v>23</v>
      </c>
      <c r="Q129">
        <v>0</v>
      </c>
      <c r="R129">
        <v>0.112</v>
      </c>
      <c r="S129">
        <v>19.928000000000001</v>
      </c>
      <c r="T129">
        <v>2.6760000000000002</v>
      </c>
      <c r="U129" t="s">
        <v>2714</v>
      </c>
    </row>
    <row r="130" spans="1:22" x14ac:dyDescent="0.2">
      <c r="A130" t="s">
        <v>2482</v>
      </c>
      <c r="B130" t="s">
        <v>1617</v>
      </c>
      <c r="C130" t="s">
        <v>2341</v>
      </c>
      <c r="D130" t="s">
        <v>1379</v>
      </c>
      <c r="E130" t="s">
        <v>2484</v>
      </c>
      <c r="F130" t="s">
        <v>312</v>
      </c>
      <c r="G130" t="s">
        <v>2485</v>
      </c>
      <c r="H130" t="s">
        <v>2618</v>
      </c>
      <c r="I130" t="s">
        <v>2710</v>
      </c>
      <c r="J130" t="s">
        <v>2711</v>
      </c>
      <c r="K130" t="s">
        <v>2608</v>
      </c>
      <c r="L130" t="s">
        <v>2770</v>
      </c>
      <c r="M130" t="s">
        <v>2713</v>
      </c>
      <c r="O130">
        <v>0.876</v>
      </c>
      <c r="P130">
        <v>36</v>
      </c>
      <c r="Q130">
        <v>0</v>
      </c>
      <c r="R130">
        <v>8.5999999999999993E-2</v>
      </c>
      <c r="S130">
        <v>17.079999999999998</v>
      </c>
      <c r="T130">
        <v>2.2440000000000002</v>
      </c>
      <c r="U130" t="s">
        <v>2714</v>
      </c>
    </row>
    <row r="131" spans="1:22" x14ac:dyDescent="0.2">
      <c r="A131" t="s">
        <v>2482</v>
      </c>
      <c r="B131" t="s">
        <v>1617</v>
      </c>
      <c r="C131" t="s">
        <v>2341</v>
      </c>
      <c r="D131" t="s">
        <v>1379</v>
      </c>
      <c r="E131" t="s">
        <v>2484</v>
      </c>
      <c r="F131" t="s">
        <v>312</v>
      </c>
      <c r="G131" t="s">
        <v>2485</v>
      </c>
      <c r="H131" t="s">
        <v>2618</v>
      </c>
      <c r="I131" t="s">
        <v>2715</v>
      </c>
      <c r="J131" t="s">
        <v>2716</v>
      </c>
      <c r="K131" t="s">
        <v>2608</v>
      </c>
      <c r="L131" t="s">
        <v>2771</v>
      </c>
      <c r="M131" t="s">
        <v>2713</v>
      </c>
      <c r="O131">
        <v>0.875</v>
      </c>
      <c r="P131">
        <v>36</v>
      </c>
      <c r="Q131">
        <v>0</v>
      </c>
      <c r="R131">
        <v>8.6999999999999994E-2</v>
      </c>
      <c r="S131">
        <v>15.997</v>
      </c>
      <c r="T131">
        <v>2.1440000000000001</v>
      </c>
      <c r="U131" t="s">
        <v>2714</v>
      </c>
    </row>
    <row r="132" spans="1:22" x14ac:dyDescent="0.2">
      <c r="A132" t="s">
        <v>2482</v>
      </c>
      <c r="B132" t="s">
        <v>1617</v>
      </c>
      <c r="C132" t="s">
        <v>2341</v>
      </c>
      <c r="D132" t="s">
        <v>1379</v>
      </c>
      <c r="E132" t="s">
        <v>2484</v>
      </c>
      <c r="F132" t="s">
        <v>312</v>
      </c>
      <c r="G132" t="s">
        <v>2485</v>
      </c>
      <c r="H132" t="s">
        <v>2618</v>
      </c>
      <c r="I132" t="s">
        <v>2718</v>
      </c>
      <c r="J132" t="s">
        <v>2719</v>
      </c>
      <c r="K132" t="s">
        <v>2608</v>
      </c>
      <c r="L132" t="s">
        <v>2772</v>
      </c>
      <c r="M132" t="s">
        <v>2713</v>
      </c>
      <c r="O132">
        <v>0.89400000000000002</v>
      </c>
      <c r="P132">
        <v>36</v>
      </c>
      <c r="Q132">
        <v>0</v>
      </c>
      <c r="R132">
        <v>7.9000000000000001E-2</v>
      </c>
      <c r="S132">
        <v>14.871</v>
      </c>
      <c r="T132">
        <v>1.952</v>
      </c>
      <c r="U132" t="s">
        <v>2714</v>
      </c>
    </row>
    <row r="133" spans="1:22" x14ac:dyDescent="0.2">
      <c r="A133" t="s">
        <v>2482</v>
      </c>
      <c r="B133" t="s">
        <v>1617</v>
      </c>
      <c r="C133" t="s">
        <v>2708</v>
      </c>
      <c r="D133" t="s">
        <v>1379</v>
      </c>
      <c r="E133" t="s">
        <v>2606</v>
      </c>
      <c r="F133" t="s">
        <v>312</v>
      </c>
      <c r="G133" t="s">
        <v>2485</v>
      </c>
      <c r="H133" t="s">
        <v>2618</v>
      </c>
      <c r="I133" t="s">
        <v>2755</v>
      </c>
      <c r="J133" t="s">
        <v>2756</v>
      </c>
      <c r="K133" t="s">
        <v>2608</v>
      </c>
      <c r="L133" t="s">
        <v>2773</v>
      </c>
      <c r="M133" t="s">
        <v>2713</v>
      </c>
      <c r="O133">
        <v>0.85199999999999998</v>
      </c>
      <c r="P133">
        <v>12</v>
      </c>
      <c r="Q133">
        <v>0</v>
      </c>
      <c r="R133">
        <v>6.8000000000000005E-2</v>
      </c>
      <c r="S133">
        <v>9.9990000000000006</v>
      </c>
      <c r="T133">
        <v>2.02</v>
      </c>
      <c r="U133" t="s">
        <v>2714</v>
      </c>
    </row>
    <row r="134" spans="1:22" x14ac:dyDescent="0.2">
      <c r="A134" t="s">
        <v>2482</v>
      </c>
      <c r="B134" t="s">
        <v>1617</v>
      </c>
      <c r="C134" t="s">
        <v>2708</v>
      </c>
      <c r="D134" t="s">
        <v>1379</v>
      </c>
      <c r="E134" t="s">
        <v>2606</v>
      </c>
      <c r="F134" t="s">
        <v>312</v>
      </c>
      <c r="G134" t="s">
        <v>2485</v>
      </c>
      <c r="H134" t="s">
        <v>2618</v>
      </c>
      <c r="I134" t="s">
        <v>2758</v>
      </c>
      <c r="J134" t="s">
        <v>2759</v>
      </c>
      <c r="K134" t="s">
        <v>2608</v>
      </c>
      <c r="L134" t="s">
        <v>2774</v>
      </c>
      <c r="M134" t="s">
        <v>2713</v>
      </c>
      <c r="O134">
        <v>0.72199999999999998</v>
      </c>
      <c r="P134">
        <v>11</v>
      </c>
      <c r="Q134">
        <v>0</v>
      </c>
      <c r="R134">
        <v>7.3999999999999996E-2</v>
      </c>
      <c r="S134">
        <v>11.896000000000001</v>
      </c>
      <c r="T134">
        <v>2.2490000000000001</v>
      </c>
      <c r="U134" t="s">
        <v>2714</v>
      </c>
    </row>
    <row r="135" spans="1:22" x14ac:dyDescent="0.2">
      <c r="A135" t="s">
        <v>2482</v>
      </c>
      <c r="B135" t="s">
        <v>1617</v>
      </c>
      <c r="C135" t="s">
        <v>2708</v>
      </c>
      <c r="D135" t="s">
        <v>1379</v>
      </c>
      <c r="E135" t="s">
        <v>2606</v>
      </c>
      <c r="F135" t="s">
        <v>312</v>
      </c>
      <c r="G135" t="s">
        <v>2485</v>
      </c>
      <c r="H135" t="s">
        <v>2618</v>
      </c>
      <c r="I135" t="s">
        <v>2761</v>
      </c>
      <c r="J135" t="s">
        <v>2762</v>
      </c>
      <c r="K135" t="s">
        <v>2608</v>
      </c>
      <c r="L135" t="s">
        <v>2775</v>
      </c>
      <c r="M135" t="s">
        <v>2713</v>
      </c>
      <c r="O135">
        <v>0.79</v>
      </c>
      <c r="P135">
        <v>11</v>
      </c>
      <c r="Q135">
        <v>0</v>
      </c>
      <c r="R135">
        <v>6.5000000000000002E-2</v>
      </c>
      <c r="S135">
        <v>10.702</v>
      </c>
      <c r="T135">
        <v>2.0819999999999999</v>
      </c>
      <c r="U135" t="s">
        <v>2714</v>
      </c>
    </row>
    <row r="136" spans="1:22" x14ac:dyDescent="0.2">
      <c r="A136" t="s">
        <v>2482</v>
      </c>
      <c r="B136" t="s">
        <v>1617</v>
      </c>
      <c r="C136" t="s">
        <v>2708</v>
      </c>
      <c r="D136" t="s">
        <v>1379</v>
      </c>
      <c r="E136" t="s">
        <v>2606</v>
      </c>
      <c r="F136" t="s">
        <v>312</v>
      </c>
      <c r="G136" t="s">
        <v>2485</v>
      </c>
      <c r="H136" t="s">
        <v>2618</v>
      </c>
      <c r="I136" t="s">
        <v>2764</v>
      </c>
      <c r="J136" t="s">
        <v>2765</v>
      </c>
      <c r="K136" t="s">
        <v>2608</v>
      </c>
      <c r="L136" t="s">
        <v>2776</v>
      </c>
      <c r="M136" t="s">
        <v>2713</v>
      </c>
      <c r="O136">
        <v>0.89600000000000002</v>
      </c>
      <c r="P136">
        <v>12</v>
      </c>
      <c r="Q136">
        <v>0</v>
      </c>
      <c r="R136">
        <v>5.6000000000000001E-2</v>
      </c>
      <c r="S136">
        <v>10.702</v>
      </c>
      <c r="T136">
        <v>2.0819999999999999</v>
      </c>
      <c r="U136" t="s">
        <v>2714</v>
      </c>
    </row>
    <row r="137" spans="1:22" x14ac:dyDescent="0.2">
      <c r="A137" t="s">
        <v>2482</v>
      </c>
      <c r="B137" t="s">
        <v>1617</v>
      </c>
      <c r="C137" t="s">
        <v>2708</v>
      </c>
      <c r="D137" t="s">
        <v>1379</v>
      </c>
      <c r="E137" t="s">
        <v>2606</v>
      </c>
      <c r="F137" t="s">
        <v>312</v>
      </c>
      <c r="G137" t="s">
        <v>2485</v>
      </c>
      <c r="H137" t="s">
        <v>2618</v>
      </c>
      <c r="I137" t="s">
        <v>2767</v>
      </c>
      <c r="J137" t="s">
        <v>2768</v>
      </c>
      <c r="K137" t="s">
        <v>2608</v>
      </c>
      <c r="L137" t="s">
        <v>2777</v>
      </c>
      <c r="M137" t="s">
        <v>2713</v>
      </c>
      <c r="O137">
        <v>0.89300000000000002</v>
      </c>
      <c r="P137">
        <v>12</v>
      </c>
      <c r="Q137">
        <v>0</v>
      </c>
      <c r="R137">
        <v>5.7000000000000002E-2</v>
      </c>
      <c r="S137">
        <v>9.3360000000000003</v>
      </c>
      <c r="T137">
        <v>1.8480000000000001</v>
      </c>
      <c r="U137" t="s">
        <v>2714</v>
      </c>
    </row>
    <row r="138" spans="1:22" x14ac:dyDescent="0.2">
      <c r="A138" t="s">
        <v>2482</v>
      </c>
      <c r="B138" t="s">
        <v>1715</v>
      </c>
      <c r="C138" t="s">
        <v>2342</v>
      </c>
      <c r="D138" t="s">
        <v>1379</v>
      </c>
      <c r="E138" t="s">
        <v>2484</v>
      </c>
      <c r="F138" t="s">
        <v>2778</v>
      </c>
      <c r="G138" t="s">
        <v>2779</v>
      </c>
      <c r="I138" t="s">
        <v>2737</v>
      </c>
      <c r="J138" t="s">
        <v>2780</v>
      </c>
      <c r="L138" t="s">
        <v>2781</v>
      </c>
      <c r="M138" t="s">
        <v>2782</v>
      </c>
      <c r="O138">
        <v>0.82</v>
      </c>
      <c r="P138">
        <v>30</v>
      </c>
      <c r="Q138" t="s">
        <v>2783</v>
      </c>
      <c r="R138">
        <v>8.7799999999999994</v>
      </c>
      <c r="S138" t="s">
        <v>77</v>
      </c>
      <c r="T138">
        <v>6.83</v>
      </c>
      <c r="U138" t="s">
        <v>2784</v>
      </c>
      <c r="V138" t="s">
        <v>2785</v>
      </c>
    </row>
    <row r="139" spans="1:22" x14ac:dyDescent="0.2">
      <c r="A139" t="s">
        <v>2482</v>
      </c>
      <c r="B139" t="s">
        <v>1715</v>
      </c>
      <c r="C139" t="s">
        <v>2342</v>
      </c>
      <c r="D139" t="s">
        <v>1379</v>
      </c>
      <c r="E139" t="s">
        <v>2484</v>
      </c>
      <c r="F139" t="s">
        <v>2778</v>
      </c>
      <c r="G139" t="s">
        <v>2779</v>
      </c>
      <c r="I139" t="s">
        <v>2725</v>
      </c>
      <c r="J139" t="s">
        <v>2786</v>
      </c>
      <c r="L139" t="s">
        <v>2787</v>
      </c>
      <c r="M139" t="s">
        <v>2782</v>
      </c>
      <c r="O139">
        <v>0.79</v>
      </c>
      <c r="P139">
        <v>25</v>
      </c>
      <c r="Q139" t="s">
        <v>2783</v>
      </c>
      <c r="R139">
        <v>7.59</v>
      </c>
      <c r="S139" t="s">
        <v>77</v>
      </c>
      <c r="T139">
        <v>5.56</v>
      </c>
      <c r="U139" t="s">
        <v>2784</v>
      </c>
      <c r="V139" t="s">
        <v>2788</v>
      </c>
    </row>
    <row r="140" spans="1:22" x14ac:dyDescent="0.2">
      <c r="A140" t="s">
        <v>2482</v>
      </c>
      <c r="B140" t="s">
        <v>1715</v>
      </c>
      <c r="C140" t="s">
        <v>2342</v>
      </c>
      <c r="D140" t="s">
        <v>1379</v>
      </c>
      <c r="E140" t="s">
        <v>2484</v>
      </c>
      <c r="F140" t="s">
        <v>2778</v>
      </c>
      <c r="G140" t="s">
        <v>2779</v>
      </c>
      <c r="I140" t="s">
        <v>170</v>
      </c>
      <c r="J140" t="s">
        <v>2789</v>
      </c>
      <c r="L140" t="s">
        <v>2790</v>
      </c>
      <c r="M140" t="s">
        <v>2782</v>
      </c>
      <c r="O140">
        <v>0.69</v>
      </c>
      <c r="P140">
        <v>23</v>
      </c>
      <c r="Q140" t="s">
        <v>2783</v>
      </c>
      <c r="R140">
        <v>11.28</v>
      </c>
      <c r="S140" t="s">
        <v>77</v>
      </c>
      <c r="T140">
        <v>8.1</v>
      </c>
      <c r="U140" t="s">
        <v>2784</v>
      </c>
      <c r="V140" t="s">
        <v>2791</v>
      </c>
    </row>
    <row r="141" spans="1:22" x14ac:dyDescent="0.2">
      <c r="A141" t="s">
        <v>2482</v>
      </c>
      <c r="B141" t="s">
        <v>1715</v>
      </c>
      <c r="C141" t="s">
        <v>2342</v>
      </c>
      <c r="D141" t="s">
        <v>1379</v>
      </c>
      <c r="E141" t="s">
        <v>2484</v>
      </c>
      <c r="F141" t="s">
        <v>2778</v>
      </c>
      <c r="G141" t="s">
        <v>2779</v>
      </c>
      <c r="I141" t="s">
        <v>173</v>
      </c>
      <c r="J141" t="s">
        <v>2792</v>
      </c>
      <c r="L141" t="s">
        <v>2793</v>
      </c>
      <c r="M141" t="s">
        <v>2782</v>
      </c>
      <c r="O141">
        <v>0.69</v>
      </c>
      <c r="P141">
        <v>20</v>
      </c>
      <c r="Q141" t="s">
        <v>2783</v>
      </c>
      <c r="R141">
        <v>12.24</v>
      </c>
      <c r="S141" t="s">
        <v>77</v>
      </c>
      <c r="T141">
        <v>8.17</v>
      </c>
      <c r="U141" t="s">
        <v>2784</v>
      </c>
      <c r="V141" t="s">
        <v>2794</v>
      </c>
    </row>
    <row r="142" spans="1:22" x14ac:dyDescent="0.2">
      <c r="A142" t="s">
        <v>2482</v>
      </c>
      <c r="B142" t="s">
        <v>1715</v>
      </c>
      <c r="C142" t="s">
        <v>2795</v>
      </c>
      <c r="D142" t="s">
        <v>1379</v>
      </c>
      <c r="E142" t="s">
        <v>2484</v>
      </c>
      <c r="F142" t="s">
        <v>2778</v>
      </c>
      <c r="G142" t="s">
        <v>2779</v>
      </c>
      <c r="I142" t="s">
        <v>2737</v>
      </c>
      <c r="J142" t="s">
        <v>2796</v>
      </c>
      <c r="L142" t="s">
        <v>2797</v>
      </c>
      <c r="M142" t="s">
        <v>2782</v>
      </c>
      <c r="O142">
        <v>0.78</v>
      </c>
      <c r="P142">
        <v>6</v>
      </c>
      <c r="Q142">
        <v>1.9E-2</v>
      </c>
      <c r="R142">
        <v>10.39</v>
      </c>
      <c r="S142" t="s">
        <v>77</v>
      </c>
      <c r="T142">
        <v>7.24</v>
      </c>
      <c r="U142" t="s">
        <v>2784</v>
      </c>
      <c r="V142" t="s">
        <v>2785</v>
      </c>
    </row>
    <row r="143" spans="1:22" x14ac:dyDescent="0.2">
      <c r="A143" t="s">
        <v>2482</v>
      </c>
      <c r="B143" t="s">
        <v>1715</v>
      </c>
      <c r="D143" t="s">
        <v>1379</v>
      </c>
      <c r="E143" t="s">
        <v>2484</v>
      </c>
      <c r="F143" t="s">
        <v>2778</v>
      </c>
      <c r="G143" t="s">
        <v>2779</v>
      </c>
      <c r="I143" t="s">
        <v>2737</v>
      </c>
      <c r="J143" t="s">
        <v>2796</v>
      </c>
      <c r="L143" t="s">
        <v>2798</v>
      </c>
      <c r="M143" t="s">
        <v>2782</v>
      </c>
      <c r="O143">
        <v>0.68</v>
      </c>
      <c r="P143">
        <v>38</v>
      </c>
      <c r="Q143" t="s">
        <v>2783</v>
      </c>
      <c r="R143">
        <v>12.09</v>
      </c>
      <c r="S143" t="s">
        <v>77</v>
      </c>
      <c r="T143">
        <v>8.2100000000000009</v>
      </c>
      <c r="U143" t="s">
        <v>2784</v>
      </c>
      <c r="V143" t="s">
        <v>2788</v>
      </c>
    </row>
    <row r="144" spans="1:22" x14ac:dyDescent="0.2">
      <c r="A144" t="s">
        <v>2482</v>
      </c>
      <c r="B144" t="s">
        <v>1715</v>
      </c>
      <c r="D144" t="s">
        <v>1379</v>
      </c>
      <c r="E144" t="s">
        <v>2484</v>
      </c>
      <c r="F144" t="s">
        <v>2778</v>
      </c>
      <c r="G144" t="s">
        <v>2779</v>
      </c>
      <c r="I144" t="s">
        <v>2725</v>
      </c>
      <c r="J144" t="s">
        <v>2786</v>
      </c>
      <c r="L144" t="s">
        <v>2799</v>
      </c>
      <c r="M144" t="s">
        <v>2782</v>
      </c>
      <c r="O144">
        <v>0.7</v>
      </c>
      <c r="P144">
        <v>34</v>
      </c>
      <c r="Q144" t="s">
        <v>2783</v>
      </c>
      <c r="R144">
        <v>9.48</v>
      </c>
      <c r="S144" t="s">
        <v>77</v>
      </c>
      <c r="T144">
        <v>7.31</v>
      </c>
      <c r="U144" t="s">
        <v>2784</v>
      </c>
      <c r="V144" t="s">
        <v>2791</v>
      </c>
    </row>
    <row r="145" spans="1:22" x14ac:dyDescent="0.2">
      <c r="A145" t="s">
        <v>2482</v>
      </c>
      <c r="B145" t="s">
        <v>1715</v>
      </c>
      <c r="D145" t="s">
        <v>1379</v>
      </c>
      <c r="E145" t="s">
        <v>2484</v>
      </c>
      <c r="F145" t="s">
        <v>2778</v>
      </c>
      <c r="G145" t="s">
        <v>2779</v>
      </c>
      <c r="I145" t="s">
        <v>170</v>
      </c>
      <c r="J145" t="s">
        <v>2789</v>
      </c>
      <c r="L145" t="s">
        <v>2800</v>
      </c>
      <c r="M145" t="s">
        <v>2782</v>
      </c>
      <c r="O145">
        <v>0.75</v>
      </c>
      <c r="P145">
        <v>30</v>
      </c>
      <c r="Q145" t="s">
        <v>2783</v>
      </c>
      <c r="R145">
        <v>11.22</v>
      </c>
      <c r="S145" t="s">
        <v>77</v>
      </c>
      <c r="T145">
        <v>8.44</v>
      </c>
      <c r="U145" t="s">
        <v>2784</v>
      </c>
      <c r="V145" t="s">
        <v>2794</v>
      </c>
    </row>
    <row r="146" spans="1:22" x14ac:dyDescent="0.2">
      <c r="A146" t="s">
        <v>2482</v>
      </c>
      <c r="B146" t="s">
        <v>1715</v>
      </c>
      <c r="D146" t="s">
        <v>1379</v>
      </c>
      <c r="E146" t="s">
        <v>2484</v>
      </c>
      <c r="F146" t="s">
        <v>2778</v>
      </c>
      <c r="G146" t="s">
        <v>2779</v>
      </c>
      <c r="I146" t="s">
        <v>173</v>
      </c>
      <c r="J146" t="s">
        <v>2792</v>
      </c>
      <c r="L146" t="s">
        <v>2801</v>
      </c>
      <c r="M146" t="s">
        <v>2782</v>
      </c>
      <c r="O146">
        <v>0.73</v>
      </c>
      <c r="P146">
        <v>26</v>
      </c>
      <c r="Q146" t="s">
        <v>2783</v>
      </c>
      <c r="R146">
        <v>12.18</v>
      </c>
      <c r="S146" t="s">
        <v>77</v>
      </c>
      <c r="T146">
        <v>8.4499999999999993</v>
      </c>
      <c r="U146" t="s">
        <v>2784</v>
      </c>
      <c r="V146" t="s">
        <v>2785</v>
      </c>
    </row>
    <row r="147" spans="1:22" x14ac:dyDescent="0.2">
      <c r="A147" t="s">
        <v>2482</v>
      </c>
      <c r="D147" t="s">
        <v>2802</v>
      </c>
      <c r="E147" t="s">
        <v>2484</v>
      </c>
      <c r="F147" t="s">
        <v>312</v>
      </c>
      <c r="G147" t="s">
        <v>2485</v>
      </c>
      <c r="H147" t="s">
        <v>2486</v>
      </c>
      <c r="I147" t="s">
        <v>2737</v>
      </c>
      <c r="J147" t="s">
        <v>2404</v>
      </c>
      <c r="K147" t="s">
        <v>2608</v>
      </c>
      <c r="L147" t="s">
        <v>2803</v>
      </c>
      <c r="M147" t="s">
        <v>2804</v>
      </c>
      <c r="O147" t="s">
        <v>2805</v>
      </c>
      <c r="P147" t="s">
        <v>77</v>
      </c>
      <c r="Q147" t="s">
        <v>77</v>
      </c>
      <c r="R147">
        <v>82</v>
      </c>
      <c r="S147">
        <v>53</v>
      </c>
      <c r="T147" t="s">
        <v>77</v>
      </c>
      <c r="U147" t="s">
        <v>2806</v>
      </c>
    </row>
    <row r="148" spans="1:22" x14ac:dyDescent="0.2">
      <c r="A148" t="s">
        <v>2482</v>
      </c>
      <c r="D148" t="s">
        <v>2807</v>
      </c>
      <c r="E148" t="s">
        <v>2484</v>
      </c>
      <c r="F148" t="s">
        <v>312</v>
      </c>
      <c r="G148" t="s">
        <v>2485</v>
      </c>
      <c r="H148" t="s">
        <v>2486</v>
      </c>
      <c r="I148" t="s">
        <v>2725</v>
      </c>
      <c r="J148" t="s">
        <v>2452</v>
      </c>
      <c r="K148" t="s">
        <v>2608</v>
      </c>
      <c r="L148" t="s">
        <v>2808</v>
      </c>
      <c r="M148" t="s">
        <v>2804</v>
      </c>
      <c r="O148" t="s">
        <v>2805</v>
      </c>
      <c r="P148" t="s">
        <v>77</v>
      </c>
      <c r="Q148" t="s">
        <v>77</v>
      </c>
      <c r="R148">
        <v>89</v>
      </c>
      <c r="S148">
        <v>56</v>
      </c>
      <c r="T148" t="s">
        <v>77</v>
      </c>
      <c r="U148" t="s">
        <v>2806</v>
      </c>
    </row>
    <row r="149" spans="1:22" x14ac:dyDescent="0.2">
      <c r="A149" t="s">
        <v>2482</v>
      </c>
      <c r="D149" t="s">
        <v>2809</v>
      </c>
      <c r="E149" t="s">
        <v>2484</v>
      </c>
      <c r="F149" t="s">
        <v>312</v>
      </c>
      <c r="G149" t="s">
        <v>2485</v>
      </c>
      <c r="H149" t="s">
        <v>2486</v>
      </c>
      <c r="I149" t="s">
        <v>2810</v>
      </c>
      <c r="J149" t="s">
        <v>2811</v>
      </c>
      <c r="K149" t="s">
        <v>2608</v>
      </c>
      <c r="L149" t="s">
        <v>2812</v>
      </c>
      <c r="M149" t="s">
        <v>2804</v>
      </c>
      <c r="O149">
        <v>0.98699999999999999</v>
      </c>
      <c r="P149" t="s">
        <v>77</v>
      </c>
      <c r="Q149" t="s">
        <v>77</v>
      </c>
      <c r="R149">
        <v>34</v>
      </c>
      <c r="S149">
        <v>25</v>
      </c>
      <c r="T149" t="s">
        <v>77</v>
      </c>
      <c r="U149" t="s">
        <v>2806</v>
      </c>
    </row>
    <row r="150" spans="1:22" x14ac:dyDescent="0.2">
      <c r="A150" t="s">
        <v>2482</v>
      </c>
      <c r="D150" t="s">
        <v>2813</v>
      </c>
      <c r="E150" t="s">
        <v>2484</v>
      </c>
      <c r="F150" t="s">
        <v>312</v>
      </c>
      <c r="G150" t="s">
        <v>2485</v>
      </c>
      <c r="H150" t="s">
        <v>2486</v>
      </c>
      <c r="I150" t="s">
        <v>2814</v>
      </c>
      <c r="J150" t="s">
        <v>2815</v>
      </c>
      <c r="K150" t="s">
        <v>2608</v>
      </c>
      <c r="L150" t="s">
        <v>2816</v>
      </c>
      <c r="M150" t="s">
        <v>2804</v>
      </c>
      <c r="O150">
        <v>0.98399999999999999</v>
      </c>
      <c r="P150" t="s">
        <v>77</v>
      </c>
      <c r="Q150" t="s">
        <v>77</v>
      </c>
      <c r="R150">
        <v>39</v>
      </c>
      <c r="S150">
        <v>26</v>
      </c>
      <c r="T150" t="s">
        <v>77</v>
      </c>
      <c r="U150" t="s">
        <v>2806</v>
      </c>
    </row>
    <row r="151" spans="1:22" x14ac:dyDescent="0.2">
      <c r="A151" t="s">
        <v>2482</v>
      </c>
      <c r="D151" t="s">
        <v>1379</v>
      </c>
      <c r="E151" t="s">
        <v>2484</v>
      </c>
      <c r="F151" t="s">
        <v>312</v>
      </c>
      <c r="G151" t="s">
        <v>2485</v>
      </c>
      <c r="H151" t="s">
        <v>2486</v>
      </c>
      <c r="I151" t="s">
        <v>2817</v>
      </c>
      <c r="J151" t="s">
        <v>2818</v>
      </c>
      <c r="K151" t="s">
        <v>2608</v>
      </c>
      <c r="L151" t="s">
        <v>2819</v>
      </c>
      <c r="M151" t="s">
        <v>2804</v>
      </c>
      <c r="O151">
        <v>0.99</v>
      </c>
      <c r="P151" t="s">
        <v>77</v>
      </c>
      <c r="Q151" t="s">
        <v>77</v>
      </c>
      <c r="R151">
        <v>29</v>
      </c>
      <c r="S151">
        <v>21</v>
      </c>
      <c r="T151" t="s">
        <v>77</v>
      </c>
      <c r="U151" t="s">
        <v>2806</v>
      </c>
    </row>
  </sheetData>
  <autoFilter ref="A1:V151" xr:uid="{B5F5241E-8602-DB48-B597-BAC42CE1AC1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254"/>
  <sheetViews>
    <sheetView workbookViewId="0"/>
  </sheetViews>
  <sheetFormatPr baseColWidth="10" defaultColWidth="11" defaultRowHeight="16" x14ac:dyDescent="0.2"/>
  <cols>
    <col min="1" max="1" width="32.5" style="9" customWidth="1"/>
    <col min="2" max="2" width="7.1640625" style="68" customWidth="1"/>
    <col min="3" max="3" width="8.83203125" style="49" customWidth="1"/>
    <col min="4" max="4" width="7.1640625" style="49" customWidth="1"/>
    <col min="5" max="6" width="10.83203125" style="68"/>
    <col min="7" max="7" width="10.5" style="68" customWidth="1"/>
    <col min="8" max="10" width="10.83203125" style="68"/>
    <col min="11" max="11" width="12.6640625" style="68" customWidth="1"/>
    <col min="12" max="12" width="14.1640625" style="68" customWidth="1"/>
    <col min="13" max="13" width="37.83203125" style="68" customWidth="1"/>
    <col min="14" max="14" width="35.6640625" customWidth="1"/>
    <col min="15" max="15" width="55.6640625" style="5" customWidth="1"/>
    <col min="16" max="16" width="120.5" style="52" customWidth="1"/>
    <col min="17" max="17" width="29.6640625" customWidth="1"/>
    <col min="18" max="18" width="15" customWidth="1"/>
    <col min="20" max="20" width="14.6640625" customWidth="1"/>
  </cols>
  <sheetData>
    <row r="1" spans="1:55" s="54" customFormat="1" ht="135" customHeight="1" x14ac:dyDescent="0.2">
      <c r="A1" s="54" t="s">
        <v>572</v>
      </c>
      <c r="B1" s="57" t="s">
        <v>568</v>
      </c>
      <c r="C1" s="89" t="s">
        <v>571</v>
      </c>
      <c r="D1" s="127" t="s">
        <v>1728</v>
      </c>
      <c r="E1" s="55" t="s">
        <v>2</v>
      </c>
      <c r="F1" s="55" t="s">
        <v>3</v>
      </c>
      <c r="G1" s="56" t="s">
        <v>560</v>
      </c>
      <c r="H1" s="54" t="s">
        <v>561</v>
      </c>
      <c r="I1" s="54" t="s">
        <v>0</v>
      </c>
      <c r="J1" s="54" t="s">
        <v>562</v>
      </c>
      <c r="K1" s="54" t="s">
        <v>565</v>
      </c>
      <c r="L1" s="54" t="s">
        <v>566</v>
      </c>
      <c r="M1" s="59" t="s">
        <v>564</v>
      </c>
      <c r="N1" s="58" t="s">
        <v>563</v>
      </c>
      <c r="O1" s="54" t="s">
        <v>570</v>
      </c>
      <c r="P1" s="54" t="s">
        <v>569</v>
      </c>
      <c r="Q1" s="54" t="s">
        <v>573</v>
      </c>
      <c r="R1" s="54" t="s">
        <v>567</v>
      </c>
    </row>
    <row r="2" spans="1:55" s="90" customFormat="1" ht="56" customHeight="1" x14ac:dyDescent="0.2">
      <c r="A2" s="9" t="s">
        <v>1798</v>
      </c>
      <c r="B2" s="8"/>
      <c r="C2" s="97" t="s">
        <v>1799</v>
      </c>
      <c r="D2" s="97" t="s">
        <v>549</v>
      </c>
      <c r="E2" s="77">
        <v>30.25</v>
      </c>
      <c r="F2" s="77">
        <v>-97.75</v>
      </c>
      <c r="G2" s="62">
        <v>172.74994426226101</v>
      </c>
      <c r="H2" s="8">
        <v>3695</v>
      </c>
      <c r="I2" s="8" t="s">
        <v>77</v>
      </c>
      <c r="J2" s="8" t="s">
        <v>244</v>
      </c>
      <c r="K2" s="9" t="s">
        <v>679</v>
      </c>
      <c r="L2" s="8"/>
      <c r="M2" s="86" t="s">
        <v>680</v>
      </c>
      <c r="N2" s="9" t="s">
        <v>681</v>
      </c>
      <c r="O2" s="124" t="s">
        <v>1800</v>
      </c>
      <c r="P2" s="78" t="s">
        <v>682</v>
      </c>
      <c r="Q2" s="78"/>
      <c r="R2" s="8" t="s">
        <v>77</v>
      </c>
      <c r="S2" s="9" t="s">
        <v>683</v>
      </c>
      <c r="T2" s="78" t="s">
        <v>552</v>
      </c>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c r="AY2"/>
      <c r="AZ2"/>
      <c r="BA2"/>
      <c r="BB2"/>
      <c r="BC2"/>
    </row>
    <row r="3" spans="1:55" s="90" customFormat="1" ht="56" customHeight="1" x14ac:dyDescent="0.2">
      <c r="A3" s="9" t="s">
        <v>1113</v>
      </c>
      <c r="B3" s="8"/>
      <c r="C3" s="69"/>
      <c r="D3" s="69"/>
      <c r="E3" s="77" t="s">
        <v>77</v>
      </c>
      <c r="F3" s="77" t="s">
        <v>77</v>
      </c>
      <c r="G3" s="62" t="s">
        <v>77</v>
      </c>
      <c r="H3" s="8" t="s">
        <v>77</v>
      </c>
      <c r="I3" s="8" t="s">
        <v>77</v>
      </c>
      <c r="J3" s="8" t="s">
        <v>384</v>
      </c>
      <c r="K3" s="9" t="s">
        <v>77</v>
      </c>
      <c r="L3" s="8"/>
      <c r="M3" s="86"/>
      <c r="N3" s="9"/>
      <c r="O3" s="123"/>
      <c r="P3" s="78" t="s">
        <v>1114</v>
      </c>
      <c r="Q3" s="78" t="s">
        <v>1115</v>
      </c>
      <c r="R3" s="8" t="s">
        <v>77</v>
      </c>
      <c r="S3" s="9" t="s">
        <v>77</v>
      </c>
      <c r="T3" s="78"/>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c r="AY3"/>
      <c r="AZ3"/>
      <c r="BA3"/>
      <c r="BB3"/>
      <c r="BC3"/>
    </row>
    <row r="4" spans="1:55" s="90" customFormat="1" ht="56" customHeight="1" x14ac:dyDescent="0.2">
      <c r="A4" s="9" t="s">
        <v>1116</v>
      </c>
      <c r="B4" s="8"/>
      <c r="C4" s="69"/>
      <c r="D4" s="69"/>
      <c r="E4" s="77" t="s">
        <v>77</v>
      </c>
      <c r="F4" s="77" t="s">
        <v>77</v>
      </c>
      <c r="G4" s="62" t="s">
        <v>77</v>
      </c>
      <c r="H4" s="8" t="s">
        <v>77</v>
      </c>
      <c r="I4" s="8" t="s">
        <v>77</v>
      </c>
      <c r="J4" s="8" t="s">
        <v>384</v>
      </c>
      <c r="K4" s="9" t="s">
        <v>77</v>
      </c>
      <c r="L4" s="8"/>
      <c r="M4" s="86"/>
      <c r="N4" s="9"/>
      <c r="O4" s="123"/>
      <c r="P4" s="78" t="s">
        <v>1114</v>
      </c>
      <c r="Q4" s="78" t="s">
        <v>1117</v>
      </c>
      <c r="R4" s="8" t="s">
        <v>77</v>
      </c>
      <c r="S4" s="9" t="s">
        <v>77</v>
      </c>
      <c r="T4" s="78"/>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c r="AY4"/>
      <c r="AZ4"/>
      <c r="BA4"/>
      <c r="BB4"/>
      <c r="BC4"/>
    </row>
    <row r="5" spans="1:55" s="90" customFormat="1" ht="56" customHeight="1" x14ac:dyDescent="0.2">
      <c r="A5" s="9" t="s">
        <v>1118</v>
      </c>
      <c r="B5" s="8"/>
      <c r="C5" s="69"/>
      <c r="D5" s="69"/>
      <c r="E5" s="77" t="s">
        <v>77</v>
      </c>
      <c r="F5" s="77" t="s">
        <v>77</v>
      </c>
      <c r="G5" s="62" t="s">
        <v>77</v>
      </c>
      <c r="H5" s="8" t="s">
        <v>77</v>
      </c>
      <c r="I5" s="8" t="s">
        <v>77</v>
      </c>
      <c r="J5" s="8" t="s">
        <v>384</v>
      </c>
      <c r="K5" s="9" t="s">
        <v>77</v>
      </c>
      <c r="L5" s="8"/>
      <c r="M5" s="86"/>
      <c r="N5" s="9"/>
      <c r="O5" s="123"/>
      <c r="P5" s="78" t="s">
        <v>1114</v>
      </c>
      <c r="Q5" s="78" t="s">
        <v>1119</v>
      </c>
      <c r="R5" s="8" t="s">
        <v>77</v>
      </c>
      <c r="S5" s="9" t="s">
        <v>77</v>
      </c>
      <c r="T5" s="78"/>
      <c r="U5" s="67"/>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c r="AY5"/>
      <c r="AZ5"/>
      <c r="BA5"/>
      <c r="BB5"/>
      <c r="BC5"/>
    </row>
    <row r="6" spans="1:55" s="90" customFormat="1" ht="56" customHeight="1" x14ac:dyDescent="0.2">
      <c r="A6" s="9" t="s">
        <v>618</v>
      </c>
      <c r="B6" s="8"/>
      <c r="C6" s="69"/>
      <c r="D6" s="69"/>
      <c r="E6" s="77">
        <v>29.37</v>
      </c>
      <c r="F6" s="77">
        <v>-98.5</v>
      </c>
      <c r="G6" s="62">
        <v>131.37810880456601</v>
      </c>
      <c r="H6" s="8">
        <v>5753</v>
      </c>
      <c r="I6" s="8" t="s">
        <v>77</v>
      </c>
      <c r="J6" s="8"/>
      <c r="K6" s="9" t="s">
        <v>77</v>
      </c>
      <c r="L6" s="8"/>
      <c r="M6" s="86" t="s">
        <v>619</v>
      </c>
      <c r="N6" s="9" t="s">
        <v>620</v>
      </c>
      <c r="O6" s="123"/>
      <c r="P6" s="78" t="s">
        <v>621</v>
      </c>
      <c r="Q6" s="78"/>
      <c r="R6" s="8" t="s">
        <v>77</v>
      </c>
      <c r="S6" s="9" t="s">
        <v>622</v>
      </c>
      <c r="T6" s="78" t="s">
        <v>623</v>
      </c>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c r="AY6"/>
      <c r="AZ6"/>
      <c r="BA6"/>
      <c r="BB6"/>
      <c r="BC6"/>
    </row>
    <row r="7" spans="1:55" s="90" customFormat="1" ht="56" customHeight="1" x14ac:dyDescent="0.2">
      <c r="A7" s="9" t="s">
        <v>1120</v>
      </c>
      <c r="B7" s="8"/>
      <c r="C7" s="69"/>
      <c r="D7" s="69"/>
      <c r="E7" s="77" t="s">
        <v>77</v>
      </c>
      <c r="F7" s="77" t="s">
        <v>77</v>
      </c>
      <c r="G7" s="62" t="s">
        <v>77</v>
      </c>
      <c r="H7" s="8" t="s">
        <v>77</v>
      </c>
      <c r="I7" s="8" t="s">
        <v>77</v>
      </c>
      <c r="J7" s="8" t="s">
        <v>226</v>
      </c>
      <c r="K7" s="9" t="s">
        <v>77</v>
      </c>
      <c r="L7" s="8"/>
      <c r="M7" s="86" t="s">
        <v>1121</v>
      </c>
      <c r="N7" s="9"/>
      <c r="O7" s="123"/>
      <c r="P7" s="78" t="s">
        <v>1122</v>
      </c>
      <c r="Q7" s="78" t="s">
        <v>1123</v>
      </c>
      <c r="R7" s="8" t="s">
        <v>77</v>
      </c>
      <c r="S7" s="9" t="s">
        <v>77</v>
      </c>
      <c r="T7" s="78"/>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c r="AY7"/>
      <c r="AZ7"/>
      <c r="BA7"/>
      <c r="BB7"/>
      <c r="BC7"/>
    </row>
    <row r="8" spans="1:55" s="90" customFormat="1" ht="56" customHeight="1" x14ac:dyDescent="0.2">
      <c r="A8" s="9" t="s">
        <v>1124</v>
      </c>
      <c r="B8" s="8"/>
      <c r="C8" s="69"/>
      <c r="D8" s="69"/>
      <c r="E8" s="77" t="s">
        <v>77</v>
      </c>
      <c r="F8" s="77" t="s">
        <v>77</v>
      </c>
      <c r="G8" s="62" t="s">
        <v>77</v>
      </c>
      <c r="H8" s="8" t="s">
        <v>77</v>
      </c>
      <c r="I8" s="8" t="s">
        <v>77</v>
      </c>
      <c r="J8" s="8" t="s">
        <v>1125</v>
      </c>
      <c r="K8" s="9" t="s">
        <v>77</v>
      </c>
      <c r="L8" s="8"/>
      <c r="M8" s="86" t="s">
        <v>1126</v>
      </c>
      <c r="N8" s="9"/>
      <c r="O8" s="123"/>
      <c r="P8" s="78" t="s">
        <v>1127</v>
      </c>
      <c r="Q8" s="78" t="s">
        <v>1128</v>
      </c>
      <c r="R8" s="8" t="s">
        <v>77</v>
      </c>
      <c r="S8" s="9" t="s">
        <v>77</v>
      </c>
      <c r="T8" s="78"/>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c r="AY8"/>
      <c r="AZ8"/>
      <c r="BA8"/>
      <c r="BB8"/>
      <c r="BC8"/>
    </row>
    <row r="9" spans="1:55" s="69" customFormat="1" ht="56" customHeight="1" x14ac:dyDescent="0.2">
      <c r="A9" s="9" t="s">
        <v>661</v>
      </c>
      <c r="B9" s="8"/>
      <c r="E9" s="77">
        <v>31.37</v>
      </c>
      <c r="F9" s="77">
        <v>-100.5</v>
      </c>
      <c r="G9" s="62">
        <v>165.79564153892801</v>
      </c>
      <c r="H9" s="8">
        <v>4270</v>
      </c>
      <c r="I9" s="8" t="s">
        <v>77</v>
      </c>
      <c r="J9" s="8" t="s">
        <v>662</v>
      </c>
      <c r="K9" s="9" t="s">
        <v>77</v>
      </c>
      <c r="L9" s="8"/>
      <c r="M9" s="86" t="s">
        <v>663</v>
      </c>
      <c r="N9" s="9" t="s">
        <v>664</v>
      </c>
      <c r="O9" s="123"/>
      <c r="P9" s="78" t="s">
        <v>665</v>
      </c>
      <c r="Q9" s="78"/>
      <c r="R9" s="8" t="s">
        <v>77</v>
      </c>
      <c r="S9" s="9" t="s">
        <v>666</v>
      </c>
      <c r="T9" s="78" t="s">
        <v>641</v>
      </c>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c r="AY9"/>
      <c r="AZ9"/>
      <c r="BA9"/>
      <c r="BB9"/>
      <c r="BC9"/>
    </row>
    <row r="10" spans="1:55" s="69" customFormat="1" ht="56" customHeight="1" x14ac:dyDescent="0.2">
      <c r="A10" s="9" t="s">
        <v>661</v>
      </c>
      <c r="B10" s="8"/>
      <c r="E10" s="77" t="s">
        <v>77</v>
      </c>
      <c r="F10" s="77" t="s">
        <v>77</v>
      </c>
      <c r="G10" s="62" t="s">
        <v>77</v>
      </c>
      <c r="H10" s="8" t="s">
        <v>77</v>
      </c>
      <c r="I10" s="8" t="s">
        <v>77</v>
      </c>
      <c r="J10" s="8" t="s">
        <v>662</v>
      </c>
      <c r="K10" s="9" t="s">
        <v>77</v>
      </c>
      <c r="L10" s="8"/>
      <c r="M10" s="86"/>
      <c r="N10" s="9"/>
      <c r="O10" s="123"/>
      <c r="P10" s="78" t="s">
        <v>1129</v>
      </c>
      <c r="Q10" s="78" t="s">
        <v>1130</v>
      </c>
      <c r="R10" s="8" t="s">
        <v>77</v>
      </c>
      <c r="S10" s="9" t="s">
        <v>77</v>
      </c>
      <c r="T10" s="78"/>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c r="AY10"/>
      <c r="AZ10"/>
      <c r="BA10"/>
      <c r="BB10"/>
      <c r="BC10"/>
    </row>
    <row r="11" spans="1:55" s="90" customFormat="1" ht="56" customHeight="1" x14ac:dyDescent="0.2">
      <c r="A11" s="9" t="s">
        <v>861</v>
      </c>
      <c r="B11" s="68"/>
      <c r="C11" s="49"/>
      <c r="D11" s="49"/>
      <c r="E11" s="77">
        <v>26.37</v>
      </c>
      <c r="F11" s="77">
        <v>-97.5</v>
      </c>
      <c r="G11" s="62">
        <v>463.87822709436102</v>
      </c>
      <c r="H11" s="8">
        <v>4317</v>
      </c>
      <c r="I11" s="8" t="s">
        <v>77</v>
      </c>
      <c r="J11" s="8"/>
      <c r="K11" s="9" t="s">
        <v>77</v>
      </c>
      <c r="L11" s="8"/>
      <c r="M11" s="86" t="s">
        <v>862</v>
      </c>
      <c r="N11" s="9" t="s">
        <v>863</v>
      </c>
      <c r="O11" s="5"/>
      <c r="P11" s="78" t="s">
        <v>864</v>
      </c>
      <c r="Q11" s="78"/>
      <c r="R11" s="8" t="s">
        <v>77</v>
      </c>
      <c r="S11" s="9"/>
      <c r="T11" s="78" t="s">
        <v>641</v>
      </c>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c r="AY11"/>
      <c r="AZ11"/>
      <c r="BA11"/>
      <c r="BB11"/>
      <c r="BC11"/>
    </row>
    <row r="12" spans="1:55" s="10" customFormat="1" ht="17" x14ac:dyDescent="0.2">
      <c r="A12" s="9" t="s">
        <v>1065</v>
      </c>
      <c r="B12" s="8"/>
      <c r="C12" s="97">
        <v>43221</v>
      </c>
      <c r="D12" s="69" t="s">
        <v>549</v>
      </c>
      <c r="E12" s="77" t="s">
        <v>77</v>
      </c>
      <c r="F12" s="77" t="s">
        <v>77</v>
      </c>
      <c r="G12" s="62" t="s">
        <v>77</v>
      </c>
      <c r="H12" s="8" t="s">
        <v>77</v>
      </c>
      <c r="I12" s="8">
        <v>43197</v>
      </c>
      <c r="J12" s="8" t="s">
        <v>77</v>
      </c>
      <c r="K12" s="9" t="s">
        <v>558</v>
      </c>
      <c r="L12" s="8"/>
      <c r="M12" s="86" t="s">
        <v>77</v>
      </c>
      <c r="N12" s="9" t="s">
        <v>1797</v>
      </c>
      <c r="O12" s="123"/>
      <c r="P12" s="78" t="s">
        <v>77</v>
      </c>
      <c r="Q12" s="78" t="s">
        <v>77</v>
      </c>
      <c r="R12" s="8" t="s">
        <v>555</v>
      </c>
      <c r="S12" s="9" t="s">
        <v>77</v>
      </c>
      <c r="T12" s="78" t="s">
        <v>77</v>
      </c>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c r="AY12"/>
      <c r="AZ12"/>
      <c r="BA12"/>
      <c r="BB12"/>
      <c r="BC12"/>
    </row>
    <row r="13" spans="1:55" s="10" customFormat="1" ht="17" x14ac:dyDescent="0.2">
      <c r="A13" s="9" t="s">
        <v>1078</v>
      </c>
      <c r="B13" s="8"/>
      <c r="C13" s="69"/>
      <c r="D13" s="69"/>
      <c r="E13" s="77" t="s">
        <v>77</v>
      </c>
      <c r="F13" s="77" t="s">
        <v>77</v>
      </c>
      <c r="G13" s="62" t="s">
        <v>77</v>
      </c>
      <c r="H13" s="8" t="s">
        <v>77</v>
      </c>
      <c r="I13" s="8">
        <v>43425</v>
      </c>
      <c r="J13" s="8" t="s">
        <v>77</v>
      </c>
      <c r="K13" s="9" t="s">
        <v>470</v>
      </c>
      <c r="L13" s="8"/>
      <c r="M13" s="86" t="s">
        <v>77</v>
      </c>
      <c r="N13" s="9" t="s">
        <v>77</v>
      </c>
      <c r="O13" s="123"/>
      <c r="P13" s="78" t="s">
        <v>77</v>
      </c>
      <c r="Q13" s="78" t="s">
        <v>77</v>
      </c>
      <c r="R13" s="8" t="s">
        <v>555</v>
      </c>
      <c r="S13" s="9" t="s">
        <v>77</v>
      </c>
      <c r="T13" s="78" t="s">
        <v>77</v>
      </c>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73"/>
      <c r="AY13" s="73"/>
      <c r="AZ13" s="73"/>
      <c r="BA13" s="73"/>
      <c r="BB13" s="73"/>
      <c r="BC13" s="73"/>
    </row>
    <row r="14" spans="1:55" s="73" customFormat="1" ht="34" x14ac:dyDescent="0.2">
      <c r="A14" s="9" t="s">
        <v>715</v>
      </c>
      <c r="B14" s="8"/>
      <c r="C14" s="69"/>
      <c r="D14" s="69"/>
      <c r="E14" s="77">
        <v>29.7</v>
      </c>
      <c r="F14" s="77">
        <v>-101.36666700000001</v>
      </c>
      <c r="G14" s="62">
        <v>182.63322864336999</v>
      </c>
      <c r="H14" s="8" t="s">
        <v>77</v>
      </c>
      <c r="I14" s="8" t="s">
        <v>77</v>
      </c>
      <c r="J14" s="8" t="s">
        <v>582</v>
      </c>
      <c r="K14" s="9" t="s">
        <v>77</v>
      </c>
      <c r="L14" s="8"/>
      <c r="M14" s="86" t="s">
        <v>716</v>
      </c>
      <c r="N14" s="9"/>
      <c r="O14" s="125"/>
      <c r="P14" s="78"/>
      <c r="Q14" s="78" t="s">
        <v>717</v>
      </c>
      <c r="R14" s="8" t="s">
        <v>77</v>
      </c>
      <c r="S14" s="9" t="s">
        <v>77</v>
      </c>
      <c r="T14" s="78"/>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c r="AY14"/>
      <c r="AZ14"/>
      <c r="BA14"/>
      <c r="BB14"/>
      <c r="BC14"/>
    </row>
    <row r="15" spans="1:55" s="10" customFormat="1" ht="34" x14ac:dyDescent="0.2">
      <c r="A15" s="9" t="s">
        <v>841</v>
      </c>
      <c r="B15" s="8"/>
      <c r="C15" s="69"/>
      <c r="D15" s="69"/>
      <c r="E15" s="77">
        <v>33.25</v>
      </c>
      <c r="F15" s="77">
        <v>-96.866667000000007</v>
      </c>
      <c r="G15" s="62">
        <v>429.78365907004797</v>
      </c>
      <c r="H15" s="8">
        <v>5463</v>
      </c>
      <c r="I15" s="8" t="s">
        <v>77</v>
      </c>
      <c r="J15" s="8"/>
      <c r="K15" s="9" t="s">
        <v>77</v>
      </c>
      <c r="L15" s="8"/>
      <c r="M15" s="86" t="s">
        <v>842</v>
      </c>
      <c r="N15" s="9" t="s">
        <v>843</v>
      </c>
      <c r="O15" s="123"/>
      <c r="P15" s="78" t="s">
        <v>844</v>
      </c>
      <c r="Q15" s="78" t="s">
        <v>845</v>
      </c>
      <c r="R15" s="8" t="s">
        <v>77</v>
      </c>
      <c r="S15" s="9"/>
      <c r="T15" s="78" t="s">
        <v>846</v>
      </c>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c r="AY15"/>
      <c r="AZ15"/>
      <c r="BA15"/>
      <c r="BB15"/>
      <c r="BC15"/>
    </row>
    <row r="16" spans="1:55" ht="17" x14ac:dyDescent="0.2">
      <c r="A16" s="9" t="s">
        <v>1103</v>
      </c>
      <c r="B16" s="8"/>
      <c r="C16" s="69"/>
      <c r="D16" s="69"/>
      <c r="E16" s="77" t="s">
        <v>77</v>
      </c>
      <c r="F16" s="77" t="s">
        <v>77</v>
      </c>
      <c r="G16" s="62" t="s">
        <v>77</v>
      </c>
      <c r="H16" s="8" t="s">
        <v>77</v>
      </c>
      <c r="I16" s="8">
        <v>43483</v>
      </c>
      <c r="J16" s="8" t="s">
        <v>77</v>
      </c>
      <c r="K16" s="9" t="s">
        <v>470</v>
      </c>
      <c r="L16" s="8"/>
      <c r="M16" s="86" t="s">
        <v>77</v>
      </c>
      <c r="N16" s="9" t="s">
        <v>77</v>
      </c>
      <c r="O16" s="123"/>
      <c r="P16" s="78" t="s">
        <v>77</v>
      </c>
      <c r="Q16" s="78" t="s">
        <v>77</v>
      </c>
      <c r="R16" s="8" t="s">
        <v>555</v>
      </c>
      <c r="S16" s="9" t="s">
        <v>77</v>
      </c>
      <c r="T16" s="78" t="s">
        <v>77</v>
      </c>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row>
    <row r="17" spans="1:55" ht="68" x14ac:dyDescent="0.2">
      <c r="A17" s="9" t="s">
        <v>869</v>
      </c>
      <c r="B17" s="8"/>
      <c r="C17" s="69"/>
      <c r="D17" s="69"/>
      <c r="E17" s="77">
        <v>26.12</v>
      </c>
      <c r="F17" s="77">
        <v>-98.12</v>
      </c>
      <c r="G17" s="62">
        <v>467.63751881609801</v>
      </c>
      <c r="H17" s="8">
        <v>3947</v>
      </c>
      <c r="I17" s="8" t="s">
        <v>77</v>
      </c>
      <c r="J17" s="8"/>
      <c r="K17" s="9" t="s">
        <v>77</v>
      </c>
      <c r="L17" s="8"/>
      <c r="M17" s="86" t="s">
        <v>870</v>
      </c>
      <c r="N17" s="9" t="s">
        <v>871</v>
      </c>
      <c r="O17" s="123"/>
      <c r="P17" s="78" t="s">
        <v>872</v>
      </c>
      <c r="Q17" s="78" t="s">
        <v>873</v>
      </c>
      <c r="R17" s="8" t="s">
        <v>77</v>
      </c>
      <c r="S17" s="9"/>
      <c r="T17" s="78" t="s">
        <v>641</v>
      </c>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row>
    <row r="18" spans="1:55" ht="17" x14ac:dyDescent="0.2">
      <c r="A18" s="9" t="s">
        <v>1088</v>
      </c>
      <c r="B18" s="8"/>
      <c r="C18" s="69"/>
      <c r="D18" s="69"/>
      <c r="E18" s="77" t="s">
        <v>77</v>
      </c>
      <c r="F18" s="77" t="s">
        <v>77</v>
      </c>
      <c r="G18" s="62" t="s">
        <v>77</v>
      </c>
      <c r="H18" s="8" t="s">
        <v>77</v>
      </c>
      <c r="I18" s="8">
        <v>43437</v>
      </c>
      <c r="J18" s="8" t="s">
        <v>77</v>
      </c>
      <c r="K18" s="9" t="s">
        <v>470</v>
      </c>
      <c r="L18" s="8"/>
      <c r="M18" s="86" t="s">
        <v>77</v>
      </c>
      <c r="N18" s="9" t="s">
        <v>77</v>
      </c>
      <c r="O18" s="123"/>
      <c r="P18" s="78" t="s">
        <v>77</v>
      </c>
      <c r="Q18" s="78" t="s">
        <v>77</v>
      </c>
      <c r="R18" s="8" t="s">
        <v>555</v>
      </c>
      <c r="S18" s="9" t="s">
        <v>77</v>
      </c>
      <c r="T18" s="78" t="s">
        <v>77</v>
      </c>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row>
    <row r="19" spans="1:55" s="73" customFormat="1" ht="17" x14ac:dyDescent="0.2">
      <c r="A19" s="9" t="s">
        <v>1068</v>
      </c>
      <c r="B19" s="8"/>
      <c r="C19" s="69"/>
      <c r="D19" s="69"/>
      <c r="E19" s="77" t="s">
        <v>77</v>
      </c>
      <c r="F19" s="77" t="s">
        <v>77</v>
      </c>
      <c r="G19" s="62" t="s">
        <v>77</v>
      </c>
      <c r="H19" s="8" t="s">
        <v>77</v>
      </c>
      <c r="I19" s="8">
        <v>43252</v>
      </c>
      <c r="J19" s="8" t="s">
        <v>77</v>
      </c>
      <c r="K19" s="9" t="s">
        <v>470</v>
      </c>
      <c r="L19" s="8"/>
      <c r="M19" s="86" t="s">
        <v>77</v>
      </c>
      <c r="N19" s="9" t="s">
        <v>77</v>
      </c>
      <c r="O19" s="123"/>
      <c r="P19" s="78" t="s">
        <v>77</v>
      </c>
      <c r="Q19" s="78" t="s">
        <v>77</v>
      </c>
      <c r="R19" s="8" t="s">
        <v>555</v>
      </c>
      <c r="S19" s="9" t="s">
        <v>77</v>
      </c>
      <c r="T19" s="78" t="s">
        <v>77</v>
      </c>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55" ht="51" x14ac:dyDescent="0.2">
      <c r="A20" s="9" t="s">
        <v>1003</v>
      </c>
      <c r="B20" s="8"/>
      <c r="C20" s="69"/>
      <c r="D20" s="69"/>
      <c r="E20" s="77" t="s">
        <v>77</v>
      </c>
      <c r="F20" s="77" t="s">
        <v>77</v>
      </c>
      <c r="G20" s="62" t="s">
        <v>77</v>
      </c>
      <c r="H20" s="8" t="s">
        <v>77</v>
      </c>
      <c r="I20" s="8">
        <v>3722</v>
      </c>
      <c r="J20" s="8" t="s">
        <v>77</v>
      </c>
      <c r="K20" s="9" t="s">
        <v>1001</v>
      </c>
      <c r="L20" s="8"/>
      <c r="M20" s="86" t="s">
        <v>77</v>
      </c>
      <c r="N20" s="9" t="s">
        <v>77</v>
      </c>
      <c r="O20" s="123"/>
      <c r="P20" s="78" t="s">
        <v>77</v>
      </c>
      <c r="Q20" s="78" t="s">
        <v>77</v>
      </c>
      <c r="R20" s="8" t="s">
        <v>555</v>
      </c>
      <c r="S20" s="9" t="s">
        <v>77</v>
      </c>
      <c r="T20" s="78" t="s">
        <v>77</v>
      </c>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row>
    <row r="21" spans="1:55" ht="34" x14ac:dyDescent="0.2">
      <c r="A21" s="9" t="s">
        <v>655</v>
      </c>
      <c r="B21" s="8"/>
      <c r="C21" s="69"/>
      <c r="D21" s="69"/>
      <c r="E21" s="77">
        <v>29.983332999999998</v>
      </c>
      <c r="F21" s="77">
        <v>-101.1</v>
      </c>
      <c r="G21" s="62">
        <v>151.18954734389499</v>
      </c>
      <c r="H21" s="8" t="s">
        <v>77</v>
      </c>
      <c r="I21" s="8"/>
      <c r="J21" s="8" t="s">
        <v>582</v>
      </c>
      <c r="K21" s="9" t="s">
        <v>77</v>
      </c>
      <c r="L21" s="8"/>
      <c r="M21" s="86" t="s">
        <v>656</v>
      </c>
      <c r="N21" s="9"/>
      <c r="O21" s="123"/>
      <c r="P21" s="78" t="s">
        <v>657</v>
      </c>
      <c r="Q21" s="78" t="s">
        <v>658</v>
      </c>
      <c r="R21" s="8" t="s">
        <v>77</v>
      </c>
      <c r="S21" s="9" t="s">
        <v>77</v>
      </c>
      <c r="T21" s="78"/>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row>
    <row r="22" spans="1:55" ht="17" x14ac:dyDescent="0.2">
      <c r="A22" s="9" t="s">
        <v>1094</v>
      </c>
      <c r="B22" s="8"/>
      <c r="C22" s="69"/>
      <c r="D22" s="69"/>
      <c r="E22" s="77" t="s">
        <v>77</v>
      </c>
      <c r="F22" s="77" t="s">
        <v>77</v>
      </c>
      <c r="G22" s="62" t="s">
        <v>77</v>
      </c>
      <c r="H22" s="8" t="s">
        <v>77</v>
      </c>
      <c r="I22" s="8">
        <v>43444</v>
      </c>
      <c r="J22" s="8" t="s">
        <v>77</v>
      </c>
      <c r="K22" s="9" t="s">
        <v>470</v>
      </c>
      <c r="L22" s="8"/>
      <c r="M22" s="86" t="s">
        <v>77</v>
      </c>
      <c r="N22" s="9" t="s">
        <v>77</v>
      </c>
      <c r="O22" s="123"/>
      <c r="P22" s="78" t="s">
        <v>77</v>
      </c>
      <c r="Q22" s="78" t="s">
        <v>77</v>
      </c>
      <c r="R22" s="8" t="s">
        <v>555</v>
      </c>
      <c r="S22" s="9" t="s">
        <v>77</v>
      </c>
      <c r="T22" s="78" t="s">
        <v>77</v>
      </c>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row>
    <row r="23" spans="1:55" s="70" customFormat="1" ht="51" x14ac:dyDescent="0.2">
      <c r="A23" s="9" t="s">
        <v>1005</v>
      </c>
      <c r="B23" s="8"/>
      <c r="C23" s="69"/>
      <c r="D23" s="69"/>
      <c r="E23" s="77" t="s">
        <v>77</v>
      </c>
      <c r="F23" s="77" t="s">
        <v>77</v>
      </c>
      <c r="G23" s="62" t="s">
        <v>77</v>
      </c>
      <c r="H23" s="8" t="s">
        <v>77</v>
      </c>
      <c r="I23" s="8">
        <v>30927</v>
      </c>
      <c r="J23" s="8" t="s">
        <v>77</v>
      </c>
      <c r="K23" s="9" t="s">
        <v>1001</v>
      </c>
      <c r="L23" s="8"/>
      <c r="M23" s="86" t="s">
        <v>77</v>
      </c>
      <c r="N23" s="9" t="s">
        <v>77</v>
      </c>
      <c r="O23" s="123"/>
      <c r="P23" s="78" t="s">
        <v>77</v>
      </c>
      <c r="Q23" s="78" t="s">
        <v>77</v>
      </c>
      <c r="R23" s="8" t="s">
        <v>555</v>
      </c>
      <c r="S23" s="9" t="s">
        <v>77</v>
      </c>
      <c r="T23" s="78" t="s">
        <v>77</v>
      </c>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c r="AY23"/>
      <c r="AZ23"/>
      <c r="BA23"/>
      <c r="BB23"/>
      <c r="BC23"/>
    </row>
    <row r="24" spans="1:55" ht="85" x14ac:dyDescent="0.2">
      <c r="A24" s="83" t="s">
        <v>673</v>
      </c>
      <c r="B24" s="81"/>
      <c r="C24" s="97">
        <v>43101</v>
      </c>
      <c r="D24" s="97"/>
      <c r="E24" s="80">
        <v>30.25</v>
      </c>
      <c r="F24" s="80">
        <v>-97.766666999999998</v>
      </c>
      <c r="G24" s="62">
        <v>171.15113511749999</v>
      </c>
      <c r="H24" s="81">
        <v>3682</v>
      </c>
      <c r="I24" s="81" t="s">
        <v>77</v>
      </c>
      <c r="J24" s="81" t="s">
        <v>244</v>
      </c>
      <c r="K24" s="83" t="s">
        <v>470</v>
      </c>
      <c r="L24" s="81"/>
      <c r="M24" s="88" t="s">
        <v>674</v>
      </c>
      <c r="N24" s="83" t="s">
        <v>675</v>
      </c>
      <c r="O24" s="123"/>
      <c r="P24" s="82" t="s">
        <v>676</v>
      </c>
      <c r="Q24" s="82" t="s">
        <v>677</v>
      </c>
      <c r="R24" s="81" t="s">
        <v>77</v>
      </c>
      <c r="S24" s="83" t="s">
        <v>678</v>
      </c>
      <c r="T24" s="82" t="s">
        <v>552</v>
      </c>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row>
    <row r="25" spans="1:55" ht="19" x14ac:dyDescent="0.2">
      <c r="A25" s="83" t="s">
        <v>1023</v>
      </c>
      <c r="B25" s="81"/>
      <c r="C25" s="69"/>
      <c r="D25" s="69"/>
      <c r="E25" s="80" t="s">
        <v>77</v>
      </c>
      <c r="F25" s="80" t="s">
        <v>77</v>
      </c>
      <c r="G25" s="62" t="s">
        <v>77</v>
      </c>
      <c r="H25" s="81" t="s">
        <v>77</v>
      </c>
      <c r="I25" s="81">
        <v>40627</v>
      </c>
      <c r="J25" s="81" t="s">
        <v>77</v>
      </c>
      <c r="K25" s="83" t="s">
        <v>470</v>
      </c>
      <c r="L25" s="81"/>
      <c r="M25" s="88" t="s">
        <v>77</v>
      </c>
      <c r="N25" s="83" t="s">
        <v>77</v>
      </c>
      <c r="O25" s="123"/>
      <c r="P25" s="82" t="s">
        <v>77</v>
      </c>
      <c r="Q25" s="82" t="s">
        <v>77</v>
      </c>
      <c r="R25" s="81" t="s">
        <v>555</v>
      </c>
      <c r="S25" s="83" t="s">
        <v>77</v>
      </c>
      <c r="T25" s="82" t="s">
        <v>1024</v>
      </c>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row>
    <row r="26" spans="1:55" ht="20" x14ac:dyDescent="0.2">
      <c r="A26" s="9" t="s">
        <v>437</v>
      </c>
      <c r="B26" s="7"/>
      <c r="C26" s="96">
        <v>43101</v>
      </c>
      <c r="D26" s="96"/>
      <c r="E26" s="92"/>
      <c r="F26" s="92"/>
      <c r="G26" s="93"/>
      <c r="H26" s="90"/>
      <c r="I26" s="90"/>
      <c r="J26" s="90" t="s">
        <v>389</v>
      </c>
      <c r="K26" s="90"/>
      <c r="L26" s="90"/>
      <c r="M26" s="94"/>
      <c r="N26" s="95" t="s">
        <v>1186</v>
      </c>
      <c r="O26" s="90"/>
      <c r="P26" s="90"/>
      <c r="Q26" s="90"/>
      <c r="R26" s="90"/>
      <c r="S26" s="90"/>
      <c r="T26" s="90"/>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row>
    <row r="27" spans="1:55" ht="51" x14ac:dyDescent="0.2">
      <c r="A27" s="9" t="s">
        <v>907</v>
      </c>
      <c r="B27" s="8"/>
      <c r="C27" s="69"/>
      <c r="D27" s="69"/>
      <c r="E27" s="77">
        <v>34.366667</v>
      </c>
      <c r="F27" s="77">
        <v>-100.86666700000001</v>
      </c>
      <c r="G27" s="62">
        <v>487.86648771966901</v>
      </c>
      <c r="H27" s="8">
        <v>4308</v>
      </c>
      <c r="I27" s="8" t="s">
        <v>77</v>
      </c>
      <c r="J27" s="8"/>
      <c r="K27" s="9" t="s">
        <v>77</v>
      </c>
      <c r="L27" s="8"/>
      <c r="M27" s="86">
        <v>1.52</v>
      </c>
      <c r="N27" s="9" t="s">
        <v>891</v>
      </c>
      <c r="O27" s="123"/>
      <c r="P27" s="78" t="s">
        <v>892</v>
      </c>
      <c r="Q27" s="78" t="s">
        <v>908</v>
      </c>
      <c r="R27" s="8" t="s">
        <v>77</v>
      </c>
      <c r="S27" s="9"/>
      <c r="T27" s="78" t="s">
        <v>894</v>
      </c>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row>
    <row r="28" spans="1:55" ht="85" x14ac:dyDescent="0.2">
      <c r="A28" s="9" t="s">
        <v>914</v>
      </c>
      <c r="B28" s="8"/>
      <c r="C28" s="69"/>
      <c r="D28" s="69"/>
      <c r="E28" s="77">
        <v>33.369999999999997</v>
      </c>
      <c r="F28" s="77">
        <v>-95.75</v>
      </c>
      <c r="G28" s="62">
        <v>508.63710033084999</v>
      </c>
      <c r="H28" s="8">
        <v>3666</v>
      </c>
      <c r="I28" s="8" t="s">
        <v>77</v>
      </c>
      <c r="J28" s="8"/>
      <c r="K28" s="9" t="s">
        <v>77</v>
      </c>
      <c r="L28" s="8"/>
      <c r="M28" s="86" t="s">
        <v>915</v>
      </c>
      <c r="N28" s="9" t="s">
        <v>916</v>
      </c>
      <c r="O28" s="123"/>
      <c r="P28" s="78" t="s">
        <v>917</v>
      </c>
      <c r="Q28" s="78"/>
      <c r="R28" s="8" t="s">
        <v>77</v>
      </c>
      <c r="S28" s="9"/>
      <c r="T28" s="78" t="s">
        <v>813</v>
      </c>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73"/>
      <c r="AY28" s="73"/>
      <c r="AZ28" s="73"/>
      <c r="BA28" s="73"/>
      <c r="BB28" s="73"/>
      <c r="BC28" s="73"/>
    </row>
    <row r="29" spans="1:55" ht="68" x14ac:dyDescent="0.2">
      <c r="A29" s="9" t="s">
        <v>765</v>
      </c>
      <c r="B29" s="8"/>
      <c r="C29" s="69"/>
      <c r="D29" s="69"/>
      <c r="E29" s="77">
        <v>28.5</v>
      </c>
      <c r="F29" s="77">
        <v>-97.5</v>
      </c>
      <c r="G29" s="62">
        <v>268.563695384249</v>
      </c>
      <c r="H29" s="8">
        <v>3663</v>
      </c>
      <c r="I29" s="8" t="s">
        <v>77</v>
      </c>
      <c r="J29" s="8"/>
      <c r="K29" s="9" t="s">
        <v>77</v>
      </c>
      <c r="L29" s="8"/>
      <c r="M29" s="86" t="s">
        <v>766</v>
      </c>
      <c r="N29" s="9" t="s">
        <v>767</v>
      </c>
      <c r="O29" s="125"/>
      <c r="P29" s="78" t="s">
        <v>768</v>
      </c>
      <c r="Q29" s="78" t="s">
        <v>769</v>
      </c>
      <c r="R29" s="8" t="s">
        <v>77</v>
      </c>
      <c r="S29" s="9" t="s">
        <v>678</v>
      </c>
      <c r="T29" s="78" t="s">
        <v>552</v>
      </c>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73"/>
      <c r="AY29" s="73"/>
      <c r="AZ29" s="73"/>
      <c r="BA29" s="73"/>
      <c r="BB29" s="73"/>
      <c r="BC29" s="73"/>
    </row>
    <row r="30" spans="1:55" ht="17" x14ac:dyDescent="0.2">
      <c r="A30" s="9" t="s">
        <v>770</v>
      </c>
      <c r="B30" s="8"/>
      <c r="C30" s="69"/>
      <c r="D30" s="69"/>
      <c r="E30" s="77">
        <v>28.786667000000001</v>
      </c>
      <c r="F30" s="77">
        <v>-97.172222000000005</v>
      </c>
      <c r="G30" s="62">
        <v>273.91027372083801</v>
      </c>
      <c r="H30" s="8" t="s">
        <v>77</v>
      </c>
      <c r="I30" s="8" t="s">
        <v>77</v>
      </c>
      <c r="J30" s="8" t="s">
        <v>77</v>
      </c>
      <c r="K30" s="9" t="s">
        <v>77</v>
      </c>
      <c r="L30" s="8"/>
      <c r="M30" s="86" t="s">
        <v>77</v>
      </c>
      <c r="N30" s="9" t="s">
        <v>77</v>
      </c>
      <c r="O30" s="125"/>
      <c r="P30" s="78" t="s">
        <v>77</v>
      </c>
      <c r="Q30" s="78" t="s">
        <v>77</v>
      </c>
      <c r="R30" s="8" t="s">
        <v>77</v>
      </c>
      <c r="S30" s="9" t="s">
        <v>77</v>
      </c>
      <c r="T30" s="78" t="s">
        <v>77</v>
      </c>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row>
    <row r="31" spans="1:55" s="51" customFormat="1" ht="85" x14ac:dyDescent="0.2">
      <c r="A31" s="69" t="s">
        <v>546</v>
      </c>
      <c r="B31" s="63"/>
      <c r="C31" s="97">
        <v>43101</v>
      </c>
      <c r="D31" s="97"/>
      <c r="E31" s="61" t="s">
        <v>77</v>
      </c>
      <c r="F31" s="61" t="s">
        <v>77</v>
      </c>
      <c r="G31" s="62" t="s">
        <v>77</v>
      </c>
      <c r="H31" s="63" t="s">
        <v>77</v>
      </c>
      <c r="I31" s="63">
        <v>43133</v>
      </c>
      <c r="J31" s="63" t="s">
        <v>1056</v>
      </c>
      <c r="K31" s="69" t="s">
        <v>470</v>
      </c>
      <c r="L31" s="63"/>
      <c r="M31" s="87" t="s">
        <v>1057</v>
      </c>
      <c r="N31" s="69" t="s">
        <v>1058</v>
      </c>
      <c r="O31" s="82" t="s">
        <v>1681</v>
      </c>
      <c r="P31" s="64" t="s">
        <v>1059</v>
      </c>
      <c r="Q31" s="64" t="s">
        <v>1060</v>
      </c>
      <c r="R31" s="63" t="s">
        <v>555</v>
      </c>
      <c r="S31" s="69" t="s">
        <v>1061</v>
      </c>
      <c r="T31" s="64" t="s">
        <v>77</v>
      </c>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73"/>
      <c r="AY31" s="73"/>
      <c r="AZ31" s="73"/>
      <c r="BA31" s="73"/>
      <c r="BB31" s="73"/>
      <c r="BC31" s="73"/>
    </row>
    <row r="32" spans="1:55" s="51" customFormat="1" ht="17" x14ac:dyDescent="0.2">
      <c r="A32" s="69" t="s">
        <v>764</v>
      </c>
      <c r="B32" s="63"/>
      <c r="C32" s="69"/>
      <c r="D32" s="69"/>
      <c r="E32" s="61">
        <v>31.5</v>
      </c>
      <c r="F32" s="61">
        <v>-101.5</v>
      </c>
      <c r="G32" s="62">
        <v>241.59259911882501</v>
      </c>
      <c r="H32" s="63" t="s">
        <v>77</v>
      </c>
      <c r="I32" s="63" t="s">
        <v>77</v>
      </c>
      <c r="J32" s="63" t="s">
        <v>77</v>
      </c>
      <c r="K32" s="69" t="s">
        <v>77</v>
      </c>
      <c r="L32" s="63"/>
      <c r="M32" s="87" t="s">
        <v>77</v>
      </c>
      <c r="N32" s="69" t="s">
        <v>77</v>
      </c>
      <c r="O32" s="125"/>
      <c r="P32" s="64" t="s">
        <v>77</v>
      </c>
      <c r="Q32" s="64" t="s">
        <v>77</v>
      </c>
      <c r="R32" s="63" t="s">
        <v>77</v>
      </c>
      <c r="S32" s="69" t="s">
        <v>77</v>
      </c>
      <c r="T32" s="64" t="s">
        <v>77</v>
      </c>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c r="AY32"/>
      <c r="AZ32"/>
      <c r="BA32"/>
      <c r="BB32"/>
      <c r="BC32"/>
    </row>
    <row r="33" spans="1:55" ht="51" x14ac:dyDescent="0.2">
      <c r="A33" s="69" t="s">
        <v>1045</v>
      </c>
      <c r="B33" s="63"/>
      <c r="C33" s="69"/>
      <c r="D33" s="69"/>
      <c r="E33" s="61" t="s">
        <v>77</v>
      </c>
      <c r="F33" s="61" t="s">
        <v>77</v>
      </c>
      <c r="G33" s="62" t="s">
        <v>77</v>
      </c>
      <c r="H33" s="63" t="s">
        <v>77</v>
      </c>
      <c r="I33" s="63">
        <v>41413</v>
      </c>
      <c r="J33" s="63" t="s">
        <v>77</v>
      </c>
      <c r="K33" s="69" t="s">
        <v>1001</v>
      </c>
      <c r="L33" s="63"/>
      <c r="M33" s="87" t="s">
        <v>77</v>
      </c>
      <c r="N33" s="69" t="s">
        <v>77</v>
      </c>
      <c r="O33" s="123"/>
      <c r="P33" s="64" t="s">
        <v>77</v>
      </c>
      <c r="Q33" s="64" t="s">
        <v>77</v>
      </c>
      <c r="R33" s="63" t="s">
        <v>555</v>
      </c>
      <c r="S33" s="69" t="s">
        <v>77</v>
      </c>
      <c r="T33" s="64" t="s">
        <v>77</v>
      </c>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6"/>
      <c r="AY33" s="6"/>
      <c r="AZ33" s="6"/>
      <c r="BA33" s="6"/>
      <c r="BB33" s="6"/>
      <c r="BC33" s="6"/>
    </row>
    <row r="34" spans="1:55" ht="19" x14ac:dyDescent="0.2">
      <c r="A34" s="69" t="s">
        <v>836</v>
      </c>
      <c r="B34" s="63"/>
      <c r="C34" s="69"/>
      <c r="D34" s="69"/>
      <c r="E34" s="61">
        <v>32.116667</v>
      </c>
      <c r="F34" s="61">
        <v>-95.75</v>
      </c>
      <c r="G34" s="62">
        <v>423.454691769026</v>
      </c>
      <c r="H34" s="63" t="s">
        <v>77</v>
      </c>
      <c r="I34" s="63" t="s">
        <v>77</v>
      </c>
      <c r="J34" s="63" t="s">
        <v>77</v>
      </c>
      <c r="K34" s="69" t="s">
        <v>77</v>
      </c>
      <c r="L34" s="63"/>
      <c r="M34" s="87" t="s">
        <v>77</v>
      </c>
      <c r="N34" s="69" t="s">
        <v>77</v>
      </c>
      <c r="O34" s="124"/>
      <c r="P34" s="64" t="s">
        <v>77</v>
      </c>
      <c r="Q34" s="64" t="s">
        <v>77</v>
      </c>
      <c r="R34" s="63" t="s">
        <v>77</v>
      </c>
      <c r="S34" s="69" t="s">
        <v>77</v>
      </c>
      <c r="T34" s="64" t="s">
        <v>77</v>
      </c>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row>
    <row r="35" spans="1:55" ht="40" x14ac:dyDescent="0.2">
      <c r="A35" s="69" t="s">
        <v>438</v>
      </c>
      <c r="B35" s="91"/>
      <c r="C35" s="96">
        <v>43101</v>
      </c>
      <c r="D35" s="96"/>
      <c r="E35" s="92"/>
      <c r="F35" s="92"/>
      <c r="G35" s="93"/>
      <c r="H35" s="90"/>
      <c r="I35" s="90"/>
      <c r="J35" s="90" t="s">
        <v>388</v>
      </c>
      <c r="K35" s="90"/>
      <c r="L35" s="90"/>
      <c r="M35" s="94"/>
      <c r="N35" s="95" t="s">
        <v>1187</v>
      </c>
      <c r="O35" s="90"/>
      <c r="P35" s="90"/>
      <c r="Q35" s="90"/>
      <c r="R35" s="90"/>
      <c r="S35" s="90"/>
      <c r="T35" s="90"/>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69"/>
    </row>
    <row r="36" spans="1:55" s="6" customFormat="1" ht="19" x14ac:dyDescent="0.2">
      <c r="A36" s="9" t="s">
        <v>1189</v>
      </c>
      <c r="B36" s="7"/>
      <c r="C36" s="96">
        <v>43101</v>
      </c>
      <c r="D36" s="96"/>
      <c r="E36" s="98"/>
      <c r="F36" s="98"/>
      <c r="G36" s="99"/>
      <c r="H36" s="69"/>
      <c r="I36" s="69"/>
      <c r="J36" s="69" t="s">
        <v>236</v>
      </c>
      <c r="K36" s="69"/>
      <c r="L36" s="69"/>
      <c r="M36" s="87"/>
      <c r="N36" s="65" t="s">
        <v>1190</v>
      </c>
      <c r="O36" s="69"/>
      <c r="P36" s="69"/>
      <c r="Q36" s="69"/>
      <c r="R36" s="69"/>
      <c r="S36" s="69"/>
      <c r="T36" s="69"/>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73"/>
      <c r="AY36" s="73"/>
      <c r="AZ36" s="73"/>
      <c r="BA36" s="73"/>
      <c r="BB36" s="73"/>
      <c r="BC36" s="73"/>
    </row>
    <row r="37" spans="1:55" s="6" customFormat="1" ht="68" x14ac:dyDescent="0.2">
      <c r="A37" s="69" t="s">
        <v>783</v>
      </c>
      <c r="B37" s="63"/>
      <c r="C37" s="69"/>
      <c r="D37" s="69"/>
      <c r="E37" s="61">
        <v>32.15</v>
      </c>
      <c r="F37" s="61">
        <v>-97.4</v>
      </c>
      <c r="G37" s="62">
        <v>303.52623331075301</v>
      </c>
      <c r="H37" s="63">
        <v>4288</v>
      </c>
      <c r="I37" s="63" t="s">
        <v>77</v>
      </c>
      <c r="J37" s="63"/>
      <c r="K37" s="69" t="s">
        <v>77</v>
      </c>
      <c r="L37" s="63"/>
      <c r="M37" s="87" t="s">
        <v>784</v>
      </c>
      <c r="N37" s="69" t="s">
        <v>689</v>
      </c>
      <c r="O37" s="125"/>
      <c r="P37" s="64" t="s">
        <v>785</v>
      </c>
      <c r="Q37" s="64"/>
      <c r="R37" s="63" t="s">
        <v>77</v>
      </c>
      <c r="S37" s="69"/>
      <c r="T37" s="64" t="s">
        <v>786</v>
      </c>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c r="AY37"/>
      <c r="AZ37"/>
      <c r="BA37"/>
      <c r="BB37"/>
      <c r="BC37"/>
    </row>
    <row r="38" spans="1:55" ht="17" x14ac:dyDescent="0.2">
      <c r="A38" s="69" t="s">
        <v>1095</v>
      </c>
      <c r="B38" s="63"/>
      <c r="C38" s="69"/>
      <c r="D38" s="69"/>
      <c r="E38" s="61" t="s">
        <v>77</v>
      </c>
      <c r="F38" s="61" t="s">
        <v>77</v>
      </c>
      <c r="G38" s="62" t="s">
        <v>77</v>
      </c>
      <c r="H38" s="63" t="s">
        <v>77</v>
      </c>
      <c r="I38" s="63">
        <v>43445</v>
      </c>
      <c r="J38" s="63" t="s">
        <v>77</v>
      </c>
      <c r="K38" s="69" t="s">
        <v>470</v>
      </c>
      <c r="L38" s="63"/>
      <c r="M38" s="87" t="s">
        <v>77</v>
      </c>
      <c r="N38" s="69" t="s">
        <v>77</v>
      </c>
      <c r="O38" s="123"/>
      <c r="P38" s="64" t="s">
        <v>77</v>
      </c>
      <c r="Q38" s="64" t="s">
        <v>77</v>
      </c>
      <c r="R38" s="63" t="s">
        <v>555</v>
      </c>
      <c r="S38" s="69" t="s">
        <v>77</v>
      </c>
      <c r="T38" s="64" t="s">
        <v>77</v>
      </c>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73"/>
      <c r="AY38" s="73"/>
      <c r="AZ38" s="73"/>
      <c r="BA38" s="73"/>
      <c r="BB38" s="73"/>
      <c r="BC38" s="73"/>
    </row>
    <row r="39" spans="1:55" ht="51" x14ac:dyDescent="0.2">
      <c r="A39" s="69" t="s">
        <v>748</v>
      </c>
      <c r="B39" s="63"/>
      <c r="C39" s="69"/>
      <c r="D39" s="69"/>
      <c r="E39" s="61">
        <v>29.816666999999999</v>
      </c>
      <c r="F39" s="61">
        <v>-101.55</v>
      </c>
      <c r="G39" s="62">
        <v>196.937608920879</v>
      </c>
      <c r="H39" s="63" t="s">
        <v>77</v>
      </c>
      <c r="I39" s="63">
        <v>40806</v>
      </c>
      <c r="J39" s="63" t="s">
        <v>582</v>
      </c>
      <c r="K39" s="69" t="s">
        <v>749</v>
      </c>
      <c r="L39" s="63"/>
      <c r="M39" s="87" t="s">
        <v>750</v>
      </c>
      <c r="N39" s="69" t="s">
        <v>751</v>
      </c>
      <c r="O39" s="125"/>
      <c r="P39" s="64"/>
      <c r="Q39" s="64" t="s">
        <v>752</v>
      </c>
      <c r="R39" s="63" t="s">
        <v>77</v>
      </c>
      <c r="S39" s="69" t="s">
        <v>77</v>
      </c>
      <c r="T39" s="64"/>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73"/>
      <c r="AY39" s="73"/>
      <c r="AZ39" s="73"/>
      <c r="BA39" s="73"/>
      <c r="BB39" s="73"/>
      <c r="BC39" s="73"/>
    </row>
    <row r="40" spans="1:55" ht="17" x14ac:dyDescent="0.2">
      <c r="A40" s="69" t="s">
        <v>798</v>
      </c>
      <c r="B40" s="63"/>
      <c r="C40" s="69"/>
      <c r="D40" s="69"/>
      <c r="E40" s="61">
        <v>33.166666999999997</v>
      </c>
      <c r="F40" s="61">
        <v>-101.5</v>
      </c>
      <c r="G40" s="62">
        <v>385.68354319315898</v>
      </c>
      <c r="H40" s="63" t="s">
        <v>77</v>
      </c>
      <c r="I40" s="63" t="s">
        <v>77</v>
      </c>
      <c r="J40" s="63" t="s">
        <v>77</v>
      </c>
      <c r="K40" s="69" t="s">
        <v>77</v>
      </c>
      <c r="L40" s="63"/>
      <c r="M40" s="87" t="s">
        <v>77</v>
      </c>
      <c r="N40" s="69" t="s">
        <v>77</v>
      </c>
      <c r="O40" s="125"/>
      <c r="P40" s="64" t="s">
        <v>77</v>
      </c>
      <c r="Q40" s="64" t="s">
        <v>77</v>
      </c>
      <c r="R40" s="63" t="s">
        <v>77</v>
      </c>
      <c r="S40" s="69" t="s">
        <v>77</v>
      </c>
      <c r="T40" s="64" t="s">
        <v>77</v>
      </c>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row>
    <row r="41" spans="1:55" s="51" customFormat="1" ht="51" x14ac:dyDescent="0.2">
      <c r="A41" s="69" t="s">
        <v>1131</v>
      </c>
      <c r="B41" s="63"/>
      <c r="C41" s="69"/>
      <c r="D41" s="69"/>
      <c r="E41" s="61" t="s">
        <v>77</v>
      </c>
      <c r="F41" s="61" t="s">
        <v>77</v>
      </c>
      <c r="G41" s="62" t="s">
        <v>77</v>
      </c>
      <c r="H41" s="63" t="s">
        <v>77</v>
      </c>
      <c r="I41" s="63" t="s">
        <v>77</v>
      </c>
      <c r="J41" s="63"/>
      <c r="K41" s="69" t="s">
        <v>77</v>
      </c>
      <c r="L41" s="63"/>
      <c r="M41" s="87" t="s">
        <v>1132</v>
      </c>
      <c r="N41" s="69"/>
      <c r="O41" s="123"/>
      <c r="P41" s="64" t="s">
        <v>1133</v>
      </c>
      <c r="Q41" s="64"/>
      <c r="R41" s="63" t="s">
        <v>77</v>
      </c>
      <c r="S41" s="69" t="s">
        <v>77</v>
      </c>
      <c r="T41" s="64"/>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c r="AY41"/>
      <c r="AZ41"/>
      <c r="BA41"/>
      <c r="BB41"/>
      <c r="BC41"/>
    </row>
    <row r="42" spans="1:55" s="73" customFormat="1" ht="68" x14ac:dyDescent="0.2">
      <c r="A42" s="69" t="s">
        <v>874</v>
      </c>
      <c r="B42" s="63"/>
      <c r="C42" s="69"/>
      <c r="D42" s="69"/>
      <c r="E42" s="61">
        <v>31.62</v>
      </c>
      <c r="F42" s="61">
        <v>-104.12</v>
      </c>
      <c r="G42" s="62">
        <v>467.92070570515</v>
      </c>
      <c r="H42" s="63">
        <v>4281</v>
      </c>
      <c r="I42" s="63" t="s">
        <v>77</v>
      </c>
      <c r="J42" s="63" t="s">
        <v>856</v>
      </c>
      <c r="K42" s="69" t="s">
        <v>77</v>
      </c>
      <c r="L42" s="63"/>
      <c r="M42" s="87" t="s">
        <v>875</v>
      </c>
      <c r="N42" s="69" t="s">
        <v>876</v>
      </c>
      <c r="O42" s="123"/>
      <c r="P42" s="64" t="s">
        <v>877</v>
      </c>
      <c r="Q42" s="64"/>
      <c r="R42" s="63" t="s">
        <v>77</v>
      </c>
      <c r="S42" s="69"/>
      <c r="T42" s="64" t="s">
        <v>641</v>
      </c>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c r="AY42"/>
      <c r="AZ42"/>
      <c r="BA42"/>
      <c r="BB42"/>
      <c r="BC42"/>
    </row>
    <row r="43" spans="1:55" ht="17" x14ac:dyDescent="0.2">
      <c r="A43" s="69" t="s">
        <v>1097</v>
      </c>
      <c r="B43" s="63"/>
      <c r="C43" s="69"/>
      <c r="D43" s="69"/>
      <c r="E43" s="61" t="s">
        <v>77</v>
      </c>
      <c r="F43" s="61" t="s">
        <v>77</v>
      </c>
      <c r="G43" s="62" t="s">
        <v>77</v>
      </c>
      <c r="H43" s="63" t="s">
        <v>77</v>
      </c>
      <c r="I43" s="63">
        <v>43461</v>
      </c>
      <c r="J43" s="63" t="s">
        <v>77</v>
      </c>
      <c r="K43" s="69" t="s">
        <v>470</v>
      </c>
      <c r="L43" s="63"/>
      <c r="M43" s="87" t="s">
        <v>77</v>
      </c>
      <c r="N43" s="69" t="s">
        <v>77</v>
      </c>
      <c r="O43" s="123"/>
      <c r="P43" s="64" t="s">
        <v>77</v>
      </c>
      <c r="Q43" s="64" t="s">
        <v>77</v>
      </c>
      <c r="R43" s="63" t="s">
        <v>555</v>
      </c>
      <c r="S43" s="69" t="s">
        <v>77</v>
      </c>
      <c r="T43" s="64" t="s">
        <v>77</v>
      </c>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6"/>
      <c r="AY43" s="6"/>
      <c r="AZ43" s="6"/>
      <c r="BA43" s="6"/>
      <c r="BB43" s="6"/>
      <c r="BC43" s="6"/>
    </row>
    <row r="44" spans="1:55" s="73" customFormat="1" ht="17" x14ac:dyDescent="0.2">
      <c r="A44" s="69" t="s">
        <v>1036</v>
      </c>
      <c r="B44" s="63"/>
      <c r="C44" s="69"/>
      <c r="D44" s="69"/>
      <c r="E44" s="61" t="s">
        <v>77</v>
      </c>
      <c r="F44" s="61" t="s">
        <v>77</v>
      </c>
      <c r="G44" s="62" t="s">
        <v>77</v>
      </c>
      <c r="H44" s="63" t="s">
        <v>77</v>
      </c>
      <c r="I44" s="63">
        <v>41160</v>
      </c>
      <c r="J44" s="63" t="s">
        <v>77</v>
      </c>
      <c r="K44" s="69" t="s">
        <v>470</v>
      </c>
      <c r="L44" s="63"/>
      <c r="M44" s="87" t="s">
        <v>77</v>
      </c>
      <c r="N44" s="69" t="s">
        <v>77</v>
      </c>
      <c r="O44" s="124"/>
      <c r="P44" s="64" t="s">
        <v>77</v>
      </c>
      <c r="Q44" s="64" t="s">
        <v>77</v>
      </c>
      <c r="R44" s="63" t="s">
        <v>555</v>
      </c>
      <c r="S44" s="69" t="s">
        <v>77</v>
      </c>
      <c r="T44" s="64" t="s">
        <v>77</v>
      </c>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c r="AY44"/>
      <c r="AZ44"/>
      <c r="BA44"/>
      <c r="BB44"/>
      <c r="BC44"/>
    </row>
    <row r="45" spans="1:55" s="73" customFormat="1" ht="17" x14ac:dyDescent="0.2">
      <c r="A45" s="69" t="s">
        <v>821</v>
      </c>
      <c r="B45" s="63"/>
      <c r="C45" s="69"/>
      <c r="D45" s="69"/>
      <c r="E45" s="61">
        <v>29.166667</v>
      </c>
      <c r="F45" s="61">
        <v>-95.416667000000004</v>
      </c>
      <c r="G45" s="62">
        <v>413.046516973694</v>
      </c>
      <c r="H45" s="63" t="s">
        <v>77</v>
      </c>
      <c r="I45" s="63" t="s">
        <v>77</v>
      </c>
      <c r="J45" s="63" t="s">
        <v>77</v>
      </c>
      <c r="K45" s="69" t="s">
        <v>77</v>
      </c>
      <c r="L45" s="63"/>
      <c r="M45" s="87" t="s">
        <v>77</v>
      </c>
      <c r="N45" s="69" t="s">
        <v>77</v>
      </c>
      <c r="O45" s="123"/>
      <c r="P45" s="64" t="s">
        <v>77</v>
      </c>
      <c r="Q45" s="64" t="s">
        <v>77</v>
      </c>
      <c r="R45" s="63" t="s">
        <v>77</v>
      </c>
      <c r="S45" s="69" t="s">
        <v>77</v>
      </c>
      <c r="T45" s="64" t="s">
        <v>77</v>
      </c>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c r="AY45"/>
      <c r="AZ45"/>
      <c r="BA45"/>
      <c r="BB45"/>
      <c r="BC45"/>
    </row>
    <row r="46" spans="1:55" s="73" customFormat="1" ht="68" x14ac:dyDescent="0.2">
      <c r="A46" s="69" t="s">
        <v>878</v>
      </c>
      <c r="B46" s="63"/>
      <c r="C46" s="69"/>
      <c r="D46" s="69"/>
      <c r="E46" s="61">
        <v>31.62</v>
      </c>
      <c r="F46" s="61">
        <v>-104.12</v>
      </c>
      <c r="G46" s="62">
        <v>467.92070570515</v>
      </c>
      <c r="H46" s="63">
        <v>4282</v>
      </c>
      <c r="I46" s="63" t="s">
        <v>77</v>
      </c>
      <c r="J46" s="63" t="s">
        <v>856</v>
      </c>
      <c r="K46" s="69" t="s">
        <v>77</v>
      </c>
      <c r="L46" s="63"/>
      <c r="M46" s="87" t="s">
        <v>879</v>
      </c>
      <c r="N46" s="69" t="s">
        <v>880</v>
      </c>
      <c r="O46" s="123"/>
      <c r="P46" s="64" t="s">
        <v>877</v>
      </c>
      <c r="Q46" s="64"/>
      <c r="R46" s="63" t="s">
        <v>77</v>
      </c>
      <c r="S46" s="69"/>
      <c r="T46" s="64" t="s">
        <v>641</v>
      </c>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row>
    <row r="47" spans="1:55" s="73" customFormat="1" ht="20" x14ac:dyDescent="0.2">
      <c r="A47" s="69" t="s">
        <v>1206</v>
      </c>
      <c r="B47" s="91"/>
      <c r="C47" s="96">
        <v>43101</v>
      </c>
      <c r="D47" s="96"/>
      <c r="E47" s="92"/>
      <c r="F47" s="92"/>
      <c r="G47" s="93"/>
      <c r="H47" s="90"/>
      <c r="I47" s="90"/>
      <c r="J47" s="90" t="s">
        <v>396</v>
      </c>
      <c r="K47" s="90"/>
      <c r="L47" s="90"/>
      <c r="M47" s="90"/>
      <c r="N47" s="94" t="s">
        <v>1207</v>
      </c>
      <c r="O47" s="90"/>
      <c r="P47" s="90"/>
      <c r="Q47" s="90"/>
      <c r="R47" s="90"/>
      <c r="S47" s="90"/>
      <c r="T47" s="90"/>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c r="AY47"/>
      <c r="AZ47"/>
      <c r="BA47"/>
      <c r="BB47"/>
      <c r="BC47"/>
    </row>
    <row r="48" spans="1:55" s="73" customFormat="1" ht="17" x14ac:dyDescent="0.2">
      <c r="A48" s="69" t="s">
        <v>1134</v>
      </c>
      <c r="B48" s="63"/>
      <c r="C48" s="69"/>
      <c r="D48" s="69"/>
      <c r="E48" s="61" t="s">
        <v>77</v>
      </c>
      <c r="F48" s="61" t="s">
        <v>77</v>
      </c>
      <c r="G48" s="62" t="s">
        <v>77</v>
      </c>
      <c r="H48" s="63" t="s">
        <v>77</v>
      </c>
      <c r="I48" s="63" t="s">
        <v>77</v>
      </c>
      <c r="J48" s="63"/>
      <c r="K48" s="69" t="s">
        <v>77</v>
      </c>
      <c r="L48" s="63"/>
      <c r="M48" s="87" t="s">
        <v>1135</v>
      </c>
      <c r="N48" s="69"/>
      <c r="O48" s="123"/>
      <c r="P48" s="64" t="s">
        <v>1136</v>
      </c>
      <c r="Q48" s="64"/>
      <c r="R48" s="63" t="s">
        <v>77</v>
      </c>
      <c r="S48" s="69" t="s">
        <v>77</v>
      </c>
      <c r="T48" s="64"/>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55" s="73" customFormat="1" ht="34" x14ac:dyDescent="0.2">
      <c r="A49" s="69" t="s">
        <v>952</v>
      </c>
      <c r="B49" s="63"/>
      <c r="C49" s="69"/>
      <c r="D49" s="69"/>
      <c r="E49" s="61">
        <v>34.869999999999997</v>
      </c>
      <c r="F49" s="61">
        <v>-100.87</v>
      </c>
      <c r="G49" s="62">
        <v>542.20964848509902</v>
      </c>
      <c r="H49" s="63">
        <v>6390</v>
      </c>
      <c r="I49" s="63" t="s">
        <v>77</v>
      </c>
      <c r="J49" s="63"/>
      <c r="K49" s="69" t="s">
        <v>77</v>
      </c>
      <c r="L49" s="63"/>
      <c r="M49" s="87">
        <v>32.4</v>
      </c>
      <c r="N49" s="69" t="s">
        <v>953</v>
      </c>
      <c r="O49" s="125"/>
      <c r="P49" s="64" t="s">
        <v>954</v>
      </c>
      <c r="Q49" s="64"/>
      <c r="R49" s="63" t="s">
        <v>77</v>
      </c>
      <c r="S49" s="69"/>
      <c r="T49" s="64" t="s">
        <v>578</v>
      </c>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c r="AY49"/>
      <c r="AZ49"/>
      <c r="BA49"/>
      <c r="BB49"/>
      <c r="BC49"/>
    </row>
    <row r="50" spans="1:55" s="73" customFormat="1" ht="17" x14ac:dyDescent="0.2">
      <c r="A50" s="69" t="s">
        <v>1071</v>
      </c>
      <c r="B50" s="63"/>
      <c r="C50" s="69"/>
      <c r="D50" s="69"/>
      <c r="E50" s="61" t="s">
        <v>77</v>
      </c>
      <c r="F50" s="61" t="s">
        <v>77</v>
      </c>
      <c r="G50" s="62" t="s">
        <v>77</v>
      </c>
      <c r="H50" s="63" t="s">
        <v>77</v>
      </c>
      <c r="I50" s="63">
        <v>43392</v>
      </c>
      <c r="J50" s="63" t="s">
        <v>77</v>
      </c>
      <c r="K50" s="69" t="s">
        <v>470</v>
      </c>
      <c r="L50" s="63"/>
      <c r="M50" s="87" t="s">
        <v>77</v>
      </c>
      <c r="N50" s="69" t="s">
        <v>77</v>
      </c>
      <c r="O50" s="123"/>
      <c r="P50" s="64" t="s">
        <v>77</v>
      </c>
      <c r="Q50" s="64" t="s">
        <v>77</v>
      </c>
      <c r="R50" s="63" t="s">
        <v>555</v>
      </c>
      <c r="S50" s="69" t="s">
        <v>77</v>
      </c>
      <c r="T50" s="64" t="s">
        <v>77</v>
      </c>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55" s="73" customFormat="1" ht="51" x14ac:dyDescent="0.2">
      <c r="A51" s="69" t="s">
        <v>1031</v>
      </c>
      <c r="B51" s="63"/>
      <c r="C51" s="69"/>
      <c r="D51" s="69"/>
      <c r="E51" s="61" t="s">
        <v>77</v>
      </c>
      <c r="F51" s="61" t="s">
        <v>77</v>
      </c>
      <c r="G51" s="62" t="s">
        <v>77</v>
      </c>
      <c r="H51" s="63" t="s">
        <v>77</v>
      </c>
      <c r="I51" s="63">
        <v>40930</v>
      </c>
      <c r="J51" s="63" t="s">
        <v>77</v>
      </c>
      <c r="K51" s="69" t="s">
        <v>1001</v>
      </c>
      <c r="L51" s="63"/>
      <c r="M51" s="87" t="s">
        <v>77</v>
      </c>
      <c r="N51" s="69" t="s">
        <v>77</v>
      </c>
      <c r="O51" s="125"/>
      <c r="P51" s="64" t="s">
        <v>77</v>
      </c>
      <c r="Q51" s="64" t="s">
        <v>77</v>
      </c>
      <c r="R51" s="63" t="s">
        <v>555</v>
      </c>
      <c r="S51" s="69" t="s">
        <v>77</v>
      </c>
      <c r="T51" s="64" t="s">
        <v>77</v>
      </c>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c r="AY51"/>
      <c r="AZ51"/>
      <c r="BA51"/>
      <c r="BB51"/>
      <c r="BC51"/>
    </row>
    <row r="52" spans="1:55" s="73" customFormat="1" ht="85" x14ac:dyDescent="0.2">
      <c r="A52" s="69" t="s">
        <v>588</v>
      </c>
      <c r="B52" s="63"/>
      <c r="C52" s="97">
        <v>43101</v>
      </c>
      <c r="D52" s="97"/>
      <c r="E52" s="61">
        <v>29.88</v>
      </c>
      <c r="F52" s="61">
        <v>-98.62</v>
      </c>
      <c r="G52" s="62">
        <v>92.952148438517597</v>
      </c>
      <c r="H52" s="63">
        <v>3689</v>
      </c>
      <c r="I52" s="63">
        <v>40450</v>
      </c>
      <c r="J52" s="63" t="s">
        <v>163</v>
      </c>
      <c r="K52" s="69" t="s">
        <v>589</v>
      </c>
      <c r="L52" s="63"/>
      <c r="M52" s="87" t="s">
        <v>590</v>
      </c>
      <c r="N52" s="69" t="s">
        <v>591</v>
      </c>
      <c r="O52" s="123"/>
      <c r="P52" s="64" t="s">
        <v>592</v>
      </c>
      <c r="Q52" s="64"/>
      <c r="R52" s="63" t="s">
        <v>555</v>
      </c>
      <c r="S52" s="69" t="s">
        <v>549</v>
      </c>
      <c r="T52" s="64" t="s">
        <v>552</v>
      </c>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55" s="73" customFormat="1" ht="85" x14ac:dyDescent="0.2">
      <c r="A53" s="69" t="s">
        <v>737</v>
      </c>
      <c r="B53" s="63"/>
      <c r="C53" s="69"/>
      <c r="D53" s="69"/>
      <c r="E53" s="61">
        <v>29.75</v>
      </c>
      <c r="F53" s="61">
        <v>-101.45</v>
      </c>
      <c r="G53" s="62">
        <v>189.03669525189201</v>
      </c>
      <c r="H53" s="63">
        <v>4253</v>
      </c>
      <c r="I53" s="63" t="s">
        <v>77</v>
      </c>
      <c r="J53" s="63" t="s">
        <v>582</v>
      </c>
      <c r="K53" s="69" t="s">
        <v>470</v>
      </c>
      <c r="L53" s="63"/>
      <c r="M53" s="87" t="s">
        <v>738</v>
      </c>
      <c r="N53" s="69" t="s">
        <v>739</v>
      </c>
      <c r="O53" s="125"/>
      <c r="P53" s="64" t="s">
        <v>740</v>
      </c>
      <c r="Q53" s="64" t="s">
        <v>741</v>
      </c>
      <c r="R53" s="63" t="s">
        <v>77</v>
      </c>
      <c r="S53" s="69" t="s">
        <v>742</v>
      </c>
      <c r="T53" s="64" t="s">
        <v>552</v>
      </c>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c r="AY53"/>
      <c r="AZ53"/>
      <c r="BA53"/>
      <c r="BB53"/>
      <c r="BC53"/>
    </row>
    <row r="54" spans="1:55" s="73" customFormat="1" ht="17" x14ac:dyDescent="0.2">
      <c r="A54" s="69" t="s">
        <v>1090</v>
      </c>
      <c r="B54" s="63"/>
      <c r="C54" s="69"/>
      <c r="D54" s="69"/>
      <c r="E54" s="61" t="s">
        <v>77</v>
      </c>
      <c r="F54" s="61" t="s">
        <v>77</v>
      </c>
      <c r="G54" s="62" t="s">
        <v>77</v>
      </c>
      <c r="H54" s="63" t="s">
        <v>77</v>
      </c>
      <c r="I54" s="63">
        <v>43439</v>
      </c>
      <c r="J54" s="63" t="s">
        <v>77</v>
      </c>
      <c r="K54" s="69" t="s">
        <v>470</v>
      </c>
      <c r="L54" s="63"/>
      <c r="M54" s="87" t="s">
        <v>77</v>
      </c>
      <c r="N54" s="69" t="s">
        <v>77</v>
      </c>
      <c r="O54" s="123"/>
      <c r="P54" s="64" t="s">
        <v>77</v>
      </c>
      <c r="Q54" s="64" t="s">
        <v>77</v>
      </c>
      <c r="R54" s="63" t="s">
        <v>555</v>
      </c>
      <c r="S54" s="69" t="s">
        <v>77</v>
      </c>
      <c r="T54" s="64" t="s">
        <v>77</v>
      </c>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c r="AY54"/>
      <c r="AZ54"/>
      <c r="BA54"/>
      <c r="BB54"/>
      <c r="BC54"/>
    </row>
    <row r="55" spans="1:55" s="73" customFormat="1" ht="17" x14ac:dyDescent="0.2">
      <c r="A55" s="69" t="s">
        <v>1093</v>
      </c>
      <c r="B55" s="63"/>
      <c r="C55" s="69"/>
      <c r="D55" s="69"/>
      <c r="E55" s="61" t="s">
        <v>77</v>
      </c>
      <c r="F55" s="61" t="s">
        <v>77</v>
      </c>
      <c r="G55" s="62" t="s">
        <v>77</v>
      </c>
      <c r="H55" s="63" t="s">
        <v>77</v>
      </c>
      <c r="I55" s="63">
        <v>43443</v>
      </c>
      <c r="J55" s="63" t="s">
        <v>77</v>
      </c>
      <c r="K55" s="69" t="s">
        <v>470</v>
      </c>
      <c r="L55" s="63"/>
      <c r="M55" s="87" t="s">
        <v>77</v>
      </c>
      <c r="N55" s="69" t="s">
        <v>77</v>
      </c>
      <c r="O55" s="123"/>
      <c r="P55" s="64" t="s">
        <v>77</v>
      </c>
      <c r="Q55" s="64" t="s">
        <v>77</v>
      </c>
      <c r="R55" s="63" t="s">
        <v>555</v>
      </c>
      <c r="S55" s="69" t="s">
        <v>77</v>
      </c>
      <c r="T55" s="64" t="s">
        <v>77</v>
      </c>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c r="AY55"/>
      <c r="AZ55"/>
      <c r="BA55"/>
      <c r="BB55"/>
      <c r="BC55"/>
    </row>
    <row r="56" spans="1:55" s="73" customFormat="1" ht="17" x14ac:dyDescent="0.2">
      <c r="A56" s="69" t="s">
        <v>1105</v>
      </c>
      <c r="B56" s="63"/>
      <c r="C56" s="69"/>
      <c r="D56" s="69"/>
      <c r="E56" s="61" t="s">
        <v>77</v>
      </c>
      <c r="F56" s="61" t="s">
        <v>77</v>
      </c>
      <c r="G56" s="62" t="s">
        <v>77</v>
      </c>
      <c r="H56" s="63" t="s">
        <v>77</v>
      </c>
      <c r="I56" s="63">
        <v>43539</v>
      </c>
      <c r="J56" s="63" t="s">
        <v>77</v>
      </c>
      <c r="K56" s="69" t="s">
        <v>470</v>
      </c>
      <c r="L56" s="63"/>
      <c r="M56" s="87" t="s">
        <v>77</v>
      </c>
      <c r="N56" s="69" t="s">
        <v>77</v>
      </c>
      <c r="O56" s="123"/>
      <c r="P56" s="64" t="s">
        <v>77</v>
      </c>
      <c r="Q56" s="64" t="s">
        <v>77</v>
      </c>
      <c r="R56" s="63" t="s">
        <v>555</v>
      </c>
      <c r="S56" s="69" t="s">
        <v>77</v>
      </c>
      <c r="T56" s="64" t="s">
        <v>77</v>
      </c>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c r="AY56"/>
      <c r="AZ56"/>
      <c r="BA56"/>
      <c r="BB56"/>
      <c r="BC56"/>
    </row>
    <row r="57" spans="1:55" s="74" customFormat="1" ht="17" x14ac:dyDescent="0.2">
      <c r="A57" s="69" t="s">
        <v>1106</v>
      </c>
      <c r="B57" s="63"/>
      <c r="C57" s="69"/>
      <c r="D57" s="69"/>
      <c r="E57" s="61" t="s">
        <v>77</v>
      </c>
      <c r="F57" s="61" t="s">
        <v>77</v>
      </c>
      <c r="G57" s="62" t="s">
        <v>77</v>
      </c>
      <c r="H57" s="63" t="s">
        <v>77</v>
      </c>
      <c r="I57" s="63">
        <v>43540</v>
      </c>
      <c r="J57" s="63" t="s">
        <v>77</v>
      </c>
      <c r="K57" s="69" t="s">
        <v>470</v>
      </c>
      <c r="L57" s="63"/>
      <c r="M57" s="87" t="s">
        <v>77</v>
      </c>
      <c r="N57" s="69" t="s">
        <v>77</v>
      </c>
      <c r="O57" s="123"/>
      <c r="P57" s="64" t="s">
        <v>77</v>
      </c>
      <c r="Q57" s="64" t="s">
        <v>77</v>
      </c>
      <c r="R57" s="63" t="s">
        <v>555</v>
      </c>
      <c r="S57" s="69" t="s">
        <v>77</v>
      </c>
      <c r="T57" s="64" t="s">
        <v>77</v>
      </c>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c r="AY57"/>
      <c r="AZ57"/>
      <c r="BA57"/>
      <c r="BB57"/>
      <c r="BC57"/>
    </row>
    <row r="58" spans="1:55" s="73" customFormat="1" ht="17" x14ac:dyDescent="0.2">
      <c r="A58" s="69" t="s">
        <v>1107</v>
      </c>
      <c r="B58" s="63"/>
      <c r="C58" s="69"/>
      <c r="D58" s="69"/>
      <c r="E58" s="61" t="s">
        <v>77</v>
      </c>
      <c r="F58" s="61" t="s">
        <v>77</v>
      </c>
      <c r="G58" s="62" t="s">
        <v>77</v>
      </c>
      <c r="H58" s="63" t="s">
        <v>77</v>
      </c>
      <c r="I58" s="63">
        <v>43541</v>
      </c>
      <c r="J58" s="63" t="s">
        <v>77</v>
      </c>
      <c r="K58" s="69" t="s">
        <v>470</v>
      </c>
      <c r="L58" s="63"/>
      <c r="M58" s="87" t="s">
        <v>77</v>
      </c>
      <c r="N58" s="69" t="s">
        <v>77</v>
      </c>
      <c r="O58" s="123"/>
      <c r="P58" s="64" t="s">
        <v>77</v>
      </c>
      <c r="Q58" s="64" t="s">
        <v>77</v>
      </c>
      <c r="R58" s="63" t="s">
        <v>555</v>
      </c>
      <c r="S58" s="69" t="s">
        <v>77</v>
      </c>
      <c r="T58" s="64" t="s">
        <v>77</v>
      </c>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c r="AY58"/>
      <c r="AZ58"/>
      <c r="BA58"/>
      <c r="BB58"/>
      <c r="BC58"/>
    </row>
    <row r="59" spans="1:55" s="73" customFormat="1" ht="17" x14ac:dyDescent="0.2">
      <c r="A59" s="69" t="s">
        <v>1108</v>
      </c>
      <c r="B59" s="63"/>
      <c r="C59" s="69"/>
      <c r="D59" s="69"/>
      <c r="E59" s="61" t="s">
        <v>77</v>
      </c>
      <c r="F59" s="61" t="s">
        <v>77</v>
      </c>
      <c r="G59" s="62" t="s">
        <v>77</v>
      </c>
      <c r="H59" s="63" t="s">
        <v>77</v>
      </c>
      <c r="I59" s="63">
        <v>43542</v>
      </c>
      <c r="J59" s="63" t="s">
        <v>77</v>
      </c>
      <c r="K59" s="69" t="s">
        <v>470</v>
      </c>
      <c r="L59" s="63"/>
      <c r="M59" s="87" t="s">
        <v>77</v>
      </c>
      <c r="N59" s="69" t="s">
        <v>77</v>
      </c>
      <c r="O59" s="123"/>
      <c r="P59" s="64" t="s">
        <v>77</v>
      </c>
      <c r="Q59" s="64" t="s">
        <v>77</v>
      </c>
      <c r="R59" s="63" t="s">
        <v>555</v>
      </c>
      <c r="S59" s="69" t="s">
        <v>77</v>
      </c>
      <c r="T59" s="64" t="s">
        <v>77</v>
      </c>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55" s="73" customFormat="1" ht="34" x14ac:dyDescent="0.2">
      <c r="A60" s="69" t="s">
        <v>804</v>
      </c>
      <c r="B60" s="63"/>
      <c r="C60" s="69"/>
      <c r="D60" s="69"/>
      <c r="E60" s="61">
        <v>29.32</v>
      </c>
      <c r="F60" s="61">
        <v>-103.61</v>
      </c>
      <c r="G60" s="62">
        <v>403.62693877782402</v>
      </c>
      <c r="H60" s="63">
        <v>3679</v>
      </c>
      <c r="I60" s="63" t="s">
        <v>77</v>
      </c>
      <c r="J60" s="63" t="s">
        <v>805</v>
      </c>
      <c r="K60" s="69" t="s">
        <v>558</v>
      </c>
      <c r="L60" s="63"/>
      <c r="M60" s="87" t="s">
        <v>788</v>
      </c>
      <c r="N60" s="69" t="s">
        <v>806</v>
      </c>
      <c r="O60" s="125"/>
      <c r="P60" s="64" t="s">
        <v>807</v>
      </c>
      <c r="Q60" s="64"/>
      <c r="R60" s="63" t="s">
        <v>77</v>
      </c>
      <c r="S60" s="69"/>
      <c r="T60" s="64" t="s">
        <v>808</v>
      </c>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55" s="73" customFormat="1" ht="85" x14ac:dyDescent="0.2">
      <c r="A61" s="69" t="s">
        <v>814</v>
      </c>
      <c r="B61" s="63"/>
      <c r="C61" s="69"/>
      <c r="D61" s="69"/>
      <c r="E61" s="61">
        <v>32.5</v>
      </c>
      <c r="F61" s="61">
        <v>-96.25</v>
      </c>
      <c r="G61" s="62">
        <v>409.227377037721</v>
      </c>
      <c r="H61" s="63">
        <v>5455</v>
      </c>
      <c r="I61" s="63" t="s">
        <v>77</v>
      </c>
      <c r="J61" s="63"/>
      <c r="K61" s="69" t="s">
        <v>175</v>
      </c>
      <c r="L61" s="63"/>
      <c r="M61" s="87" t="s">
        <v>815</v>
      </c>
      <c r="N61" s="69" t="s">
        <v>816</v>
      </c>
      <c r="O61" s="125"/>
      <c r="P61" s="64" t="s">
        <v>817</v>
      </c>
      <c r="Q61" s="64"/>
      <c r="R61" s="63" t="s">
        <v>77</v>
      </c>
      <c r="S61" s="69"/>
      <c r="T61" s="64" t="s">
        <v>813</v>
      </c>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0"/>
      <c r="AY61" s="70"/>
      <c r="AZ61" s="70"/>
      <c r="BA61" s="70"/>
      <c r="BB61" s="70"/>
      <c r="BC61" s="70"/>
    </row>
    <row r="62" spans="1:55" s="6" customFormat="1" ht="34" x14ac:dyDescent="0.2">
      <c r="A62" s="69" t="s">
        <v>624</v>
      </c>
      <c r="B62" s="63"/>
      <c r="C62" s="69"/>
      <c r="D62" s="69"/>
      <c r="E62" s="61">
        <v>31.12</v>
      </c>
      <c r="F62" s="61">
        <v>-98.75</v>
      </c>
      <c r="G62" s="62">
        <v>133.686183500613</v>
      </c>
      <c r="H62" s="63">
        <v>4252</v>
      </c>
      <c r="I62" s="63">
        <v>1295</v>
      </c>
      <c r="J62" s="63" t="s">
        <v>625</v>
      </c>
      <c r="K62" s="69" t="s">
        <v>626</v>
      </c>
      <c r="L62" s="63"/>
      <c r="M62" s="87" t="s">
        <v>579</v>
      </c>
      <c r="N62" s="69" t="s">
        <v>627</v>
      </c>
      <c r="O62" s="123"/>
      <c r="P62" s="64" t="s">
        <v>553</v>
      </c>
      <c r="Q62" s="64"/>
      <c r="R62" s="63" t="s">
        <v>555</v>
      </c>
      <c r="S62" s="69" t="s">
        <v>628</v>
      </c>
      <c r="T62" s="64" t="s">
        <v>552</v>
      </c>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c r="AY62"/>
      <c r="AZ62"/>
      <c r="BA62"/>
      <c r="BB62"/>
      <c r="BC62"/>
    </row>
    <row r="63" spans="1:55" s="73" customFormat="1" ht="85" x14ac:dyDescent="0.2">
      <c r="A63" s="9" t="s">
        <v>823</v>
      </c>
      <c r="B63" s="8"/>
      <c r="C63" s="69"/>
      <c r="D63" s="69"/>
      <c r="E63" s="77">
        <v>33.25</v>
      </c>
      <c r="F63" s="77">
        <v>-97</v>
      </c>
      <c r="G63" s="62">
        <v>422.47033416553398</v>
      </c>
      <c r="H63" s="8">
        <v>3665</v>
      </c>
      <c r="I63" s="8" t="s">
        <v>77</v>
      </c>
      <c r="J63" s="8"/>
      <c r="K63" s="9" t="s">
        <v>175</v>
      </c>
      <c r="L63" s="8"/>
      <c r="M63" s="86" t="s">
        <v>824</v>
      </c>
      <c r="N63" s="9" t="s">
        <v>825</v>
      </c>
      <c r="O63" s="123"/>
      <c r="P63" s="78" t="s">
        <v>826</v>
      </c>
      <c r="Q63" s="78"/>
      <c r="R63" s="8" t="s">
        <v>77</v>
      </c>
      <c r="S63" s="9"/>
      <c r="T63" s="78" t="s">
        <v>813</v>
      </c>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c r="AY63"/>
      <c r="AZ63"/>
      <c r="BA63"/>
      <c r="BB63"/>
      <c r="BC63"/>
    </row>
    <row r="64" spans="1:55" s="73" customFormat="1" ht="68" x14ac:dyDescent="0.2">
      <c r="A64" s="9" t="s">
        <v>832</v>
      </c>
      <c r="B64" s="8"/>
      <c r="C64" s="69"/>
      <c r="D64" s="69"/>
      <c r="E64" s="77">
        <v>29</v>
      </c>
      <c r="F64" s="77">
        <v>-95.366667000000007</v>
      </c>
      <c r="G64" s="62">
        <v>423.177817366488</v>
      </c>
      <c r="H64" s="8">
        <v>4223</v>
      </c>
      <c r="I64" s="8" t="s">
        <v>77</v>
      </c>
      <c r="J64" s="8"/>
      <c r="K64" s="9" t="s">
        <v>77</v>
      </c>
      <c r="L64" s="8"/>
      <c r="M64" s="86" t="s">
        <v>833</v>
      </c>
      <c r="N64" s="9" t="s">
        <v>834</v>
      </c>
      <c r="O64" s="123"/>
      <c r="P64" s="78" t="s">
        <v>830</v>
      </c>
      <c r="Q64" s="78" t="s">
        <v>835</v>
      </c>
      <c r="R64" s="8" t="s">
        <v>77</v>
      </c>
      <c r="S64" s="9"/>
      <c r="T64" s="78" t="s">
        <v>641</v>
      </c>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c r="AY64"/>
      <c r="AZ64"/>
      <c r="BA64"/>
      <c r="BB64"/>
      <c r="BC64"/>
    </row>
    <row r="65" spans="1:55" s="73" customFormat="1" ht="51" x14ac:dyDescent="0.2">
      <c r="A65" s="9" t="s">
        <v>890</v>
      </c>
      <c r="B65" s="8"/>
      <c r="C65" s="69"/>
      <c r="D65" s="69"/>
      <c r="E65" s="77">
        <v>34.366667</v>
      </c>
      <c r="F65" s="77">
        <v>-100.5</v>
      </c>
      <c r="G65" s="62">
        <v>480.19733477424899</v>
      </c>
      <c r="H65" s="8">
        <v>4306</v>
      </c>
      <c r="I65" s="8" t="s">
        <v>77</v>
      </c>
      <c r="J65" s="8"/>
      <c r="K65" s="9" t="s">
        <v>77</v>
      </c>
      <c r="L65" s="8"/>
      <c r="M65" s="86">
        <v>1.93</v>
      </c>
      <c r="N65" s="9" t="s">
        <v>891</v>
      </c>
      <c r="O65" s="123"/>
      <c r="P65" s="78" t="s">
        <v>892</v>
      </c>
      <c r="Q65" s="78" t="s">
        <v>893</v>
      </c>
      <c r="R65" s="8" t="s">
        <v>77</v>
      </c>
      <c r="S65" s="9"/>
      <c r="T65" s="78" t="s">
        <v>894</v>
      </c>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c r="AY65"/>
      <c r="AZ65"/>
      <c r="BA65"/>
      <c r="BB65"/>
      <c r="BC65"/>
    </row>
    <row r="66" spans="1:55" s="73" customFormat="1" ht="51" x14ac:dyDescent="0.2">
      <c r="A66" s="9" t="s">
        <v>1022</v>
      </c>
      <c r="B66" s="8"/>
      <c r="C66" s="69"/>
      <c r="D66" s="69"/>
      <c r="E66" s="77" t="s">
        <v>77</v>
      </c>
      <c r="F66" s="77" t="s">
        <v>77</v>
      </c>
      <c r="G66" s="62" t="s">
        <v>77</v>
      </c>
      <c r="H66" s="8" t="s">
        <v>77</v>
      </c>
      <c r="I66" s="8">
        <v>40619</v>
      </c>
      <c r="J66" s="8" t="s">
        <v>77</v>
      </c>
      <c r="K66" s="9" t="s">
        <v>1001</v>
      </c>
      <c r="L66" s="8"/>
      <c r="M66" s="86" t="s">
        <v>77</v>
      </c>
      <c r="N66" s="9" t="s">
        <v>77</v>
      </c>
      <c r="O66" s="123"/>
      <c r="P66" s="78" t="s">
        <v>77</v>
      </c>
      <c r="Q66" s="78" t="s">
        <v>77</v>
      </c>
      <c r="R66" s="8" t="s">
        <v>555</v>
      </c>
      <c r="S66" s="9" t="s">
        <v>77</v>
      </c>
      <c r="T66" s="78" t="s">
        <v>77</v>
      </c>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c r="AY66"/>
      <c r="AZ66"/>
      <c r="BA66"/>
      <c r="BB66"/>
      <c r="BC66"/>
    </row>
    <row r="67" spans="1:55" s="73" customFormat="1" ht="17" x14ac:dyDescent="0.2">
      <c r="A67" s="9" t="s">
        <v>1137</v>
      </c>
      <c r="B67" s="8"/>
      <c r="C67" s="69"/>
      <c r="D67" s="69"/>
      <c r="E67" s="77" t="s">
        <v>77</v>
      </c>
      <c r="F67" s="77" t="s">
        <v>77</v>
      </c>
      <c r="G67" s="62" t="s">
        <v>77</v>
      </c>
      <c r="H67" s="8" t="s">
        <v>77</v>
      </c>
      <c r="I67" s="8" t="s">
        <v>77</v>
      </c>
      <c r="J67" s="8" t="s">
        <v>582</v>
      </c>
      <c r="K67" s="9" t="s">
        <v>77</v>
      </c>
      <c r="L67" s="8"/>
      <c r="M67" s="86" t="s">
        <v>1138</v>
      </c>
      <c r="N67" s="9"/>
      <c r="O67" s="123"/>
      <c r="P67" s="78" t="s">
        <v>1139</v>
      </c>
      <c r="Q67" s="78"/>
      <c r="R67" s="8" t="s">
        <v>77</v>
      </c>
      <c r="S67" s="9" t="s">
        <v>77</v>
      </c>
      <c r="T67" s="78"/>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c r="AY67"/>
      <c r="AZ67"/>
      <c r="BA67"/>
      <c r="BB67"/>
      <c r="BC67"/>
    </row>
    <row r="68" spans="1:55" s="73" customFormat="1" ht="34" x14ac:dyDescent="0.2">
      <c r="A68" s="9" t="s">
        <v>974</v>
      </c>
      <c r="B68" s="8"/>
      <c r="C68" s="69"/>
      <c r="D68" s="69"/>
      <c r="E68" s="77">
        <v>35.619999999999997</v>
      </c>
      <c r="F68" s="77">
        <v>-101.5</v>
      </c>
      <c r="G68" s="62">
        <v>637.97876421303204</v>
      </c>
      <c r="H68" s="8">
        <v>4165</v>
      </c>
      <c r="I68" s="8" t="s">
        <v>77</v>
      </c>
      <c r="J68" s="8"/>
      <c r="K68" s="9" t="s">
        <v>77</v>
      </c>
      <c r="L68" s="8"/>
      <c r="M68" s="86" t="s">
        <v>975</v>
      </c>
      <c r="N68" s="9" t="s">
        <v>934</v>
      </c>
      <c r="O68" s="123"/>
      <c r="P68" s="78" t="s">
        <v>972</v>
      </c>
      <c r="Q68" s="78" t="s">
        <v>976</v>
      </c>
      <c r="R68" s="8" t="s">
        <v>77</v>
      </c>
      <c r="S68" s="9"/>
      <c r="T68" s="78" t="s">
        <v>552</v>
      </c>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c r="AY68"/>
      <c r="AZ68"/>
      <c r="BA68"/>
      <c r="BB68"/>
      <c r="BC68"/>
    </row>
    <row r="69" spans="1:55" s="73" customFormat="1" ht="68" x14ac:dyDescent="0.2">
      <c r="A69" s="9" t="s">
        <v>693</v>
      </c>
      <c r="B69" s="8"/>
      <c r="C69" s="69"/>
      <c r="D69" s="69"/>
      <c r="E69" s="77">
        <v>29.65</v>
      </c>
      <c r="F69" s="77">
        <v>-101.3</v>
      </c>
      <c r="G69" s="62">
        <v>178.064978786578</v>
      </c>
      <c r="H69" s="8">
        <v>3672</v>
      </c>
      <c r="I69" s="8" t="s">
        <v>77</v>
      </c>
      <c r="J69" s="8" t="s">
        <v>582</v>
      </c>
      <c r="K69" s="9" t="s">
        <v>470</v>
      </c>
      <c r="L69" s="8"/>
      <c r="M69" s="86" t="s">
        <v>694</v>
      </c>
      <c r="N69" s="9" t="s">
        <v>695</v>
      </c>
      <c r="O69" s="123"/>
      <c r="P69" s="78" t="s">
        <v>696</v>
      </c>
      <c r="Q69" s="78" t="s">
        <v>697</v>
      </c>
      <c r="R69" s="8" t="s">
        <v>77</v>
      </c>
      <c r="S69" s="9" t="s">
        <v>698</v>
      </c>
      <c r="T69" s="78" t="s">
        <v>552</v>
      </c>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c r="AY69"/>
      <c r="AZ69"/>
      <c r="BA69"/>
      <c r="BB69"/>
      <c r="BC69"/>
    </row>
    <row r="70" spans="1:55" s="73" customFormat="1" ht="68" x14ac:dyDescent="0.2">
      <c r="A70" s="83" t="s">
        <v>827</v>
      </c>
      <c r="B70" s="81"/>
      <c r="C70" s="69"/>
      <c r="D70" s="69"/>
      <c r="E70" s="80">
        <v>29</v>
      </c>
      <c r="F70" s="80">
        <v>-95.37</v>
      </c>
      <c r="G70" s="62">
        <v>422.86975639307099</v>
      </c>
      <c r="H70" s="81">
        <v>4224</v>
      </c>
      <c r="I70" s="81" t="s">
        <v>77</v>
      </c>
      <c r="J70" s="81"/>
      <c r="K70" s="83" t="s">
        <v>77</v>
      </c>
      <c r="L70" s="81"/>
      <c r="M70" s="88" t="s">
        <v>828</v>
      </c>
      <c r="N70" s="83" t="s">
        <v>829</v>
      </c>
      <c r="O70" s="123"/>
      <c r="P70" s="82" t="s">
        <v>830</v>
      </c>
      <c r="Q70" s="82" t="s">
        <v>831</v>
      </c>
      <c r="R70" s="81" t="s">
        <v>77</v>
      </c>
      <c r="S70" s="83"/>
      <c r="T70" s="82" t="s">
        <v>641</v>
      </c>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55" ht="51" x14ac:dyDescent="0.2">
      <c r="A71" s="83" t="s">
        <v>1052</v>
      </c>
      <c r="B71" s="81"/>
      <c r="C71" s="69"/>
      <c r="D71" s="69"/>
      <c r="E71" s="80" t="s">
        <v>77</v>
      </c>
      <c r="F71" s="80" t="s">
        <v>77</v>
      </c>
      <c r="G71" s="62" t="s">
        <v>77</v>
      </c>
      <c r="H71" s="81" t="s">
        <v>77</v>
      </c>
      <c r="I71" s="81">
        <v>42193</v>
      </c>
      <c r="J71" s="81" t="s">
        <v>77</v>
      </c>
      <c r="K71" s="83" t="s">
        <v>1001</v>
      </c>
      <c r="L71" s="81"/>
      <c r="M71" s="88" t="s">
        <v>77</v>
      </c>
      <c r="N71" s="83" t="s">
        <v>77</v>
      </c>
      <c r="O71" s="125"/>
      <c r="P71" s="82" t="s">
        <v>77</v>
      </c>
      <c r="Q71" s="82" t="s">
        <v>77</v>
      </c>
      <c r="R71" s="81" t="s">
        <v>555</v>
      </c>
      <c r="S71" s="83" t="s">
        <v>77</v>
      </c>
      <c r="T71" s="82" t="s">
        <v>77</v>
      </c>
      <c r="U71" s="67"/>
      <c r="V71" s="67"/>
      <c r="W71" s="67"/>
      <c r="X71" s="67"/>
      <c r="Y71" s="67"/>
      <c r="Z71" s="67"/>
      <c r="AA71" s="67"/>
      <c r="AB71" s="67"/>
      <c r="AC71" s="67"/>
      <c r="AD71" s="67"/>
      <c r="AE71" s="67"/>
      <c r="AF71" s="67"/>
      <c r="AG71" s="67"/>
      <c r="AH71" s="67"/>
      <c r="AI71" s="67"/>
      <c r="AJ71" s="67"/>
      <c r="AK71" s="67"/>
      <c r="AL71" s="67"/>
      <c r="AM71" s="67"/>
      <c r="AN71" s="67"/>
      <c r="AO71" s="67"/>
      <c r="AP71" s="67"/>
      <c r="AQ71" s="67"/>
      <c r="AR71" s="67"/>
      <c r="AS71" s="67"/>
      <c r="AT71" s="67"/>
      <c r="AU71" s="67"/>
      <c r="AV71" s="67"/>
      <c r="AW71" s="67"/>
    </row>
    <row r="72" spans="1:55" ht="17" x14ac:dyDescent="0.2">
      <c r="A72" s="9" t="s">
        <v>1070</v>
      </c>
      <c r="B72" s="8"/>
      <c r="C72" s="69"/>
      <c r="D72" s="69"/>
      <c r="E72" s="77" t="s">
        <v>77</v>
      </c>
      <c r="F72" s="77" t="s">
        <v>77</v>
      </c>
      <c r="G72" s="62" t="s">
        <v>77</v>
      </c>
      <c r="H72" s="8" t="s">
        <v>77</v>
      </c>
      <c r="I72" s="8">
        <v>43391</v>
      </c>
      <c r="J72" s="8" t="s">
        <v>77</v>
      </c>
      <c r="K72" s="9" t="s">
        <v>470</v>
      </c>
      <c r="L72" s="8"/>
      <c r="M72" s="86" t="s">
        <v>77</v>
      </c>
      <c r="N72" s="9" t="s">
        <v>77</v>
      </c>
      <c r="O72" s="123"/>
      <c r="P72" s="78" t="s">
        <v>77</v>
      </c>
      <c r="Q72" s="78" t="s">
        <v>77</v>
      </c>
      <c r="R72" s="8" t="s">
        <v>555</v>
      </c>
      <c r="S72" s="9" t="s">
        <v>77</v>
      </c>
      <c r="T72" s="78" t="s">
        <v>77</v>
      </c>
      <c r="U72" s="67"/>
      <c r="V72" s="67"/>
      <c r="W72" s="67"/>
      <c r="X72" s="67"/>
      <c r="Y72" s="67"/>
      <c r="Z72" s="67"/>
      <c r="AA72" s="67"/>
      <c r="AB72" s="67"/>
      <c r="AC72" s="67"/>
      <c r="AD72" s="67"/>
      <c r="AE72" s="67"/>
      <c r="AF72" s="67"/>
      <c r="AG72" s="67"/>
      <c r="AH72" s="67"/>
      <c r="AI72" s="67"/>
      <c r="AJ72" s="67"/>
      <c r="AK72" s="67"/>
      <c r="AL72" s="67"/>
      <c r="AM72" s="67"/>
      <c r="AN72" s="67"/>
      <c r="AO72" s="67"/>
      <c r="AP72" s="67"/>
      <c r="AQ72" s="67"/>
      <c r="AR72" s="67"/>
      <c r="AS72" s="67"/>
      <c r="AT72" s="67"/>
      <c r="AU72" s="67"/>
      <c r="AV72" s="67"/>
      <c r="AW72" s="67"/>
    </row>
    <row r="73" spans="1:55" ht="17" x14ac:dyDescent="0.2">
      <c r="A73" s="9" t="s">
        <v>1101</v>
      </c>
      <c r="B73" s="8"/>
      <c r="C73" s="69"/>
      <c r="D73" s="69"/>
      <c r="E73" s="77" t="s">
        <v>77</v>
      </c>
      <c r="F73" s="77" t="s">
        <v>77</v>
      </c>
      <c r="G73" s="62" t="s">
        <v>77</v>
      </c>
      <c r="H73" s="8" t="s">
        <v>77</v>
      </c>
      <c r="I73" s="8">
        <v>43465</v>
      </c>
      <c r="J73" s="8" t="s">
        <v>77</v>
      </c>
      <c r="K73" s="9" t="s">
        <v>470</v>
      </c>
      <c r="L73" s="8"/>
      <c r="M73" s="86" t="s">
        <v>77</v>
      </c>
      <c r="N73" s="9" t="s">
        <v>77</v>
      </c>
      <c r="O73" s="123"/>
      <c r="P73" s="78" t="s">
        <v>77</v>
      </c>
      <c r="Q73" s="78" t="s">
        <v>77</v>
      </c>
      <c r="R73" s="8" t="s">
        <v>555</v>
      </c>
      <c r="S73" s="9" t="s">
        <v>77</v>
      </c>
      <c r="T73" s="78" t="s">
        <v>77</v>
      </c>
      <c r="U73" s="72"/>
      <c r="V73" s="72"/>
      <c r="W73" s="72"/>
      <c r="X73" s="72"/>
      <c r="Y73" s="72"/>
      <c r="Z73" s="72"/>
      <c r="AA73" s="72"/>
      <c r="AB73" s="72"/>
      <c r="AC73" s="72"/>
      <c r="AD73" s="72"/>
      <c r="AE73" s="72"/>
      <c r="AF73" s="72"/>
      <c r="AG73" s="72"/>
      <c r="AH73" s="72"/>
      <c r="AI73" s="72"/>
      <c r="AJ73" s="72"/>
      <c r="AK73" s="72"/>
      <c r="AL73" s="72"/>
      <c r="AM73" s="72"/>
      <c r="AN73" s="72"/>
      <c r="AO73" s="72"/>
      <c r="AP73" s="72"/>
      <c r="AQ73" s="72"/>
      <c r="AR73" s="72"/>
      <c r="AS73" s="72"/>
      <c r="AT73" s="72"/>
      <c r="AU73" s="72"/>
      <c r="AV73" s="72"/>
      <c r="AW73" s="72"/>
      <c r="AX73" s="6"/>
      <c r="AY73" s="6"/>
      <c r="AZ73" s="6"/>
      <c r="BA73" s="6"/>
      <c r="BB73" s="6"/>
      <c r="BC73" s="6"/>
    </row>
    <row r="74" spans="1:55" ht="17" x14ac:dyDescent="0.2">
      <c r="A74" s="9" t="s">
        <v>1035</v>
      </c>
      <c r="B74" s="8"/>
      <c r="C74" s="69"/>
      <c r="D74" s="69"/>
      <c r="E74" s="77" t="s">
        <v>77</v>
      </c>
      <c r="F74" s="77" t="s">
        <v>77</v>
      </c>
      <c r="G74" s="62" t="s">
        <v>77</v>
      </c>
      <c r="H74" s="8" t="s">
        <v>77</v>
      </c>
      <c r="I74" s="8">
        <v>41084</v>
      </c>
      <c r="J74" s="8" t="s">
        <v>77</v>
      </c>
      <c r="K74" s="9" t="s">
        <v>470</v>
      </c>
      <c r="L74" s="8"/>
      <c r="M74" s="86" t="s">
        <v>77</v>
      </c>
      <c r="N74" s="9" t="s">
        <v>77</v>
      </c>
      <c r="O74" s="124"/>
      <c r="P74" s="78" t="s">
        <v>77</v>
      </c>
      <c r="Q74" s="78" t="s">
        <v>77</v>
      </c>
      <c r="R74" s="8" t="s">
        <v>555</v>
      </c>
      <c r="S74" s="9" t="s">
        <v>77</v>
      </c>
      <c r="T74" s="78" t="s">
        <v>77</v>
      </c>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73"/>
      <c r="AY74" s="73"/>
      <c r="AZ74" s="73"/>
      <c r="BA74" s="73"/>
      <c r="BB74" s="73"/>
      <c r="BC74" s="73"/>
    </row>
    <row r="75" spans="1:55" ht="102" x14ac:dyDescent="0.2">
      <c r="A75" s="9" t="s">
        <v>718</v>
      </c>
      <c r="B75" s="8"/>
      <c r="C75" s="69"/>
      <c r="D75" s="69"/>
      <c r="E75" s="77">
        <v>29.733332999999998</v>
      </c>
      <c r="F75" s="77">
        <v>-101.4</v>
      </c>
      <c r="G75" s="62">
        <v>184.78827637346399</v>
      </c>
      <c r="H75" s="8">
        <v>3683</v>
      </c>
      <c r="I75" s="8" t="s">
        <v>77</v>
      </c>
      <c r="J75" s="8" t="s">
        <v>582</v>
      </c>
      <c r="K75" s="9" t="s">
        <v>175</v>
      </c>
      <c r="L75" s="8"/>
      <c r="M75" s="86" t="s">
        <v>719</v>
      </c>
      <c r="N75" s="9" t="s">
        <v>720</v>
      </c>
      <c r="O75" s="125"/>
      <c r="P75" s="78" t="s">
        <v>721</v>
      </c>
      <c r="Q75" s="78" t="s">
        <v>722</v>
      </c>
      <c r="R75" s="8" t="s">
        <v>77</v>
      </c>
      <c r="S75" s="9" t="s">
        <v>723</v>
      </c>
      <c r="T75" s="78" t="s">
        <v>552</v>
      </c>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row>
    <row r="76" spans="1:55" ht="17" x14ac:dyDescent="0.2">
      <c r="A76" s="9" t="s">
        <v>1066</v>
      </c>
      <c r="B76" s="8"/>
      <c r="C76" s="69"/>
      <c r="D76" s="69"/>
      <c r="E76" s="77" t="s">
        <v>77</v>
      </c>
      <c r="F76" s="77" t="s">
        <v>77</v>
      </c>
      <c r="G76" s="62" t="s">
        <v>77</v>
      </c>
      <c r="H76" s="8" t="s">
        <v>77</v>
      </c>
      <c r="I76" s="8">
        <v>43201</v>
      </c>
      <c r="J76" s="8" t="s">
        <v>77</v>
      </c>
      <c r="K76" s="9" t="s">
        <v>470</v>
      </c>
      <c r="L76" s="8"/>
      <c r="M76" s="86" t="s">
        <v>77</v>
      </c>
      <c r="N76" s="9" t="s">
        <v>77</v>
      </c>
      <c r="O76" s="123"/>
      <c r="P76" s="78" t="s">
        <v>77</v>
      </c>
      <c r="Q76" s="78" t="s">
        <v>77</v>
      </c>
      <c r="R76" s="8" t="s">
        <v>555</v>
      </c>
      <c r="S76" s="9" t="s">
        <v>77</v>
      </c>
      <c r="T76" s="78" t="s">
        <v>77</v>
      </c>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73"/>
      <c r="AY76" s="73"/>
      <c r="AZ76" s="73"/>
      <c r="BA76" s="73"/>
      <c r="BB76" s="73"/>
      <c r="BC76" s="73"/>
    </row>
    <row r="77" spans="1:55" ht="51" x14ac:dyDescent="0.2">
      <c r="A77" s="9" t="s">
        <v>711</v>
      </c>
      <c r="B77" s="8"/>
      <c r="C77" s="69"/>
      <c r="D77" s="69"/>
      <c r="E77" s="77">
        <v>29.75</v>
      </c>
      <c r="F77" s="77">
        <v>-101.37</v>
      </c>
      <c r="G77" s="62">
        <v>181.52378334547001</v>
      </c>
      <c r="H77" s="8">
        <v>4254</v>
      </c>
      <c r="I77" s="8" t="s">
        <v>77</v>
      </c>
      <c r="J77" s="8" t="s">
        <v>582</v>
      </c>
      <c r="K77" s="9" t="s">
        <v>77</v>
      </c>
      <c r="L77" s="8"/>
      <c r="M77" s="88">
        <v>43313</v>
      </c>
      <c r="N77" s="9" t="s">
        <v>712</v>
      </c>
      <c r="O77" s="125"/>
      <c r="P77" s="78" t="s">
        <v>713</v>
      </c>
      <c r="Q77" s="78" t="s">
        <v>714</v>
      </c>
      <c r="R77" s="8" t="s">
        <v>77</v>
      </c>
      <c r="S77" s="9" t="s">
        <v>710</v>
      </c>
      <c r="T77" s="78" t="s">
        <v>552</v>
      </c>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row>
    <row r="78" spans="1:55" s="6" customFormat="1" ht="17" x14ac:dyDescent="0.2">
      <c r="A78" s="9" t="s">
        <v>1064</v>
      </c>
      <c r="B78" s="8"/>
      <c r="C78" s="69"/>
      <c r="D78" s="69"/>
      <c r="E78" s="77" t="s">
        <v>77</v>
      </c>
      <c r="F78" s="77" t="s">
        <v>77</v>
      </c>
      <c r="G78" s="62" t="s">
        <v>77</v>
      </c>
      <c r="H78" s="8" t="s">
        <v>77</v>
      </c>
      <c r="I78" s="8">
        <v>43142</v>
      </c>
      <c r="J78" s="8" t="s">
        <v>77</v>
      </c>
      <c r="K78" s="9" t="s">
        <v>470</v>
      </c>
      <c r="L78" s="8"/>
      <c r="M78" s="86" t="s">
        <v>77</v>
      </c>
      <c r="N78" s="9" t="s">
        <v>77</v>
      </c>
      <c r="O78" s="123"/>
      <c r="P78" s="78" t="s">
        <v>77</v>
      </c>
      <c r="Q78" s="78" t="s">
        <v>77</v>
      </c>
      <c r="R78" s="8" t="s">
        <v>555</v>
      </c>
      <c r="S78" s="9" t="s">
        <v>77</v>
      </c>
      <c r="T78" s="78" t="s">
        <v>77</v>
      </c>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c r="AY78"/>
      <c r="AZ78"/>
      <c r="BA78"/>
      <c r="BB78"/>
      <c r="BC78"/>
    </row>
    <row r="79" spans="1:55" s="6" customFormat="1" ht="102" x14ac:dyDescent="0.2">
      <c r="A79" s="9" t="s">
        <v>927</v>
      </c>
      <c r="B79" s="8"/>
      <c r="C79" s="69"/>
      <c r="D79" s="69"/>
      <c r="E79" s="77">
        <v>34.5</v>
      </c>
      <c r="F79" s="77">
        <v>-101.36666700000001</v>
      </c>
      <c r="G79" s="62">
        <v>515.89688194031896</v>
      </c>
      <c r="H79" s="8">
        <v>3542</v>
      </c>
      <c r="I79" s="8" t="s">
        <v>77</v>
      </c>
      <c r="J79" s="8"/>
      <c r="K79" s="9" t="s">
        <v>77</v>
      </c>
      <c r="L79" s="8"/>
      <c r="M79" s="86" t="s">
        <v>928</v>
      </c>
      <c r="N79" s="9" t="s">
        <v>929</v>
      </c>
      <c r="O79" s="123"/>
      <c r="P79" s="78" t="s">
        <v>930</v>
      </c>
      <c r="Q79" s="78" t="s">
        <v>931</v>
      </c>
      <c r="R79" s="8" t="s">
        <v>77</v>
      </c>
      <c r="S79" s="9"/>
      <c r="T79" s="78" t="s">
        <v>704</v>
      </c>
      <c r="U79" s="67"/>
      <c r="V79" s="67"/>
      <c r="W79" s="67"/>
      <c r="X79" s="67"/>
      <c r="Y79" s="67"/>
      <c r="Z79" s="67"/>
      <c r="AA79" s="67"/>
      <c r="AB79" s="67"/>
      <c r="AC79" s="67"/>
      <c r="AD79" s="67"/>
      <c r="AE79" s="67"/>
      <c r="AF79" s="67"/>
      <c r="AG79" s="67"/>
      <c r="AH79" s="67"/>
      <c r="AI79" s="67"/>
      <c r="AJ79" s="67"/>
      <c r="AK79" s="67"/>
      <c r="AL79" s="67"/>
      <c r="AM79" s="67"/>
      <c r="AN79" s="67"/>
      <c r="AO79" s="67"/>
      <c r="AP79" s="67"/>
      <c r="AQ79" s="67"/>
      <c r="AR79" s="67"/>
      <c r="AS79" s="67"/>
      <c r="AT79" s="67"/>
      <c r="AU79" s="67"/>
      <c r="AV79" s="67"/>
      <c r="AW79" s="67"/>
      <c r="AX79"/>
      <c r="AY79"/>
      <c r="AZ79"/>
      <c r="BA79"/>
      <c r="BB79"/>
      <c r="BC79"/>
    </row>
    <row r="80" spans="1:55" ht="34" x14ac:dyDescent="0.2">
      <c r="A80" s="9" t="s">
        <v>685</v>
      </c>
      <c r="B80" s="8"/>
      <c r="C80" s="69"/>
      <c r="D80" s="69"/>
      <c r="E80" s="77">
        <v>30.37</v>
      </c>
      <c r="F80" s="77">
        <v>-97.75</v>
      </c>
      <c r="G80" s="62">
        <v>174.18853139117101</v>
      </c>
      <c r="H80" s="8">
        <v>4284</v>
      </c>
      <c r="I80" s="8" t="s">
        <v>77</v>
      </c>
      <c r="J80" s="8"/>
      <c r="K80" s="9" t="s">
        <v>77</v>
      </c>
      <c r="L80" s="8"/>
      <c r="M80" s="86">
        <v>43374</v>
      </c>
      <c r="N80" s="9" t="s">
        <v>686</v>
      </c>
      <c r="O80" s="123"/>
      <c r="P80" s="78" t="s">
        <v>687</v>
      </c>
      <c r="Q80" s="78"/>
      <c r="R80" s="8" t="s">
        <v>77</v>
      </c>
      <c r="S80" s="9" t="s">
        <v>628</v>
      </c>
      <c r="T80" s="78" t="s">
        <v>552</v>
      </c>
      <c r="U80" s="67"/>
      <c r="V80" s="67"/>
      <c r="W80" s="67"/>
      <c r="X80" s="67"/>
      <c r="Y80" s="67"/>
      <c r="Z80" s="67"/>
      <c r="AA80" s="67"/>
      <c r="AB80" s="67"/>
      <c r="AC80" s="67"/>
      <c r="AD80" s="67"/>
      <c r="AE80" s="67"/>
      <c r="AF80" s="67"/>
      <c r="AG80" s="67"/>
      <c r="AH80" s="67"/>
      <c r="AI80" s="67"/>
      <c r="AJ80" s="67"/>
      <c r="AK80" s="67"/>
      <c r="AL80" s="67"/>
      <c r="AM80" s="67"/>
      <c r="AN80" s="67"/>
      <c r="AO80" s="67"/>
      <c r="AP80" s="67"/>
      <c r="AQ80" s="67"/>
      <c r="AR80" s="67"/>
      <c r="AS80" s="67"/>
      <c r="AT80" s="67"/>
      <c r="AU80" s="67"/>
      <c r="AV80" s="67"/>
      <c r="AW80" s="67"/>
    </row>
    <row r="81" spans="1:55" ht="85" x14ac:dyDescent="0.2">
      <c r="A81" s="9" t="s">
        <v>688</v>
      </c>
      <c r="B81" s="8"/>
      <c r="C81" s="69"/>
      <c r="D81" s="69"/>
      <c r="E81" s="77">
        <v>30.37</v>
      </c>
      <c r="F81" s="77">
        <v>-97.75</v>
      </c>
      <c r="G81" s="62">
        <v>174.18853139117101</v>
      </c>
      <c r="H81" s="8">
        <v>4228</v>
      </c>
      <c r="I81" s="8" t="s">
        <v>77</v>
      </c>
      <c r="J81" s="8"/>
      <c r="K81" s="9" t="s">
        <v>77</v>
      </c>
      <c r="L81" s="8"/>
      <c r="M81" s="86">
        <v>43375</v>
      </c>
      <c r="N81" s="9" t="s">
        <v>689</v>
      </c>
      <c r="O81" s="123"/>
      <c r="P81" s="78" t="s">
        <v>690</v>
      </c>
      <c r="Q81" s="78" t="s">
        <v>691</v>
      </c>
      <c r="R81" s="8" t="s">
        <v>77</v>
      </c>
      <c r="S81" s="9" t="s">
        <v>692</v>
      </c>
      <c r="T81" s="78" t="s">
        <v>641</v>
      </c>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1"/>
      <c r="AY81" s="51"/>
      <c r="AZ81" s="51"/>
      <c r="BA81" s="51"/>
      <c r="BB81" s="51"/>
      <c r="BC81" s="51"/>
    </row>
    <row r="82" spans="1:55" ht="68" x14ac:dyDescent="0.2">
      <c r="A82" s="9" t="s">
        <v>581</v>
      </c>
      <c r="B82" s="8"/>
      <c r="C82" s="69"/>
      <c r="D82" s="69"/>
      <c r="E82" s="77">
        <v>29.45</v>
      </c>
      <c r="F82" s="77">
        <v>-100.05</v>
      </c>
      <c r="G82" s="62">
        <v>90.319421443875399</v>
      </c>
      <c r="H82" s="8">
        <v>3686</v>
      </c>
      <c r="I82" s="8" t="s">
        <v>77</v>
      </c>
      <c r="J82" s="8" t="s">
        <v>582</v>
      </c>
      <c r="K82" s="9" t="s">
        <v>77</v>
      </c>
      <c r="L82" s="8"/>
      <c r="M82" s="86" t="s">
        <v>583</v>
      </c>
      <c r="N82" s="9" t="s">
        <v>584</v>
      </c>
      <c r="O82" s="123"/>
      <c r="P82" s="78" t="s">
        <v>585</v>
      </c>
      <c r="Q82" s="78" t="s">
        <v>586</v>
      </c>
      <c r="R82" s="8" t="s">
        <v>77</v>
      </c>
      <c r="S82" s="9" t="s">
        <v>587</v>
      </c>
      <c r="T82" s="78" t="s">
        <v>552</v>
      </c>
      <c r="U82" s="67"/>
      <c r="V82" s="67"/>
      <c r="W82" s="67"/>
      <c r="X82" s="67"/>
      <c r="Y82" s="67"/>
      <c r="Z82" s="67"/>
      <c r="AA82" s="67"/>
      <c r="AB82" s="67"/>
      <c r="AC82" s="67"/>
      <c r="AD82" s="67"/>
      <c r="AE82" s="67"/>
      <c r="AF82" s="67"/>
      <c r="AG82" s="67"/>
      <c r="AH82" s="67"/>
      <c r="AI82" s="67"/>
      <c r="AJ82" s="67"/>
      <c r="AK82" s="67"/>
      <c r="AL82" s="67"/>
      <c r="AM82" s="67"/>
      <c r="AN82" s="67"/>
      <c r="AO82" s="67"/>
      <c r="AP82" s="67"/>
      <c r="AQ82" s="67"/>
      <c r="AR82" s="67"/>
      <c r="AS82" s="67"/>
      <c r="AT82" s="67"/>
      <c r="AU82" s="67"/>
      <c r="AV82" s="67"/>
      <c r="AW82" s="67"/>
    </row>
    <row r="83" spans="1:55" ht="34" x14ac:dyDescent="0.2">
      <c r="A83" s="9" t="s">
        <v>1038</v>
      </c>
      <c r="B83" s="8"/>
      <c r="C83" s="69"/>
      <c r="D83" s="69"/>
      <c r="E83" s="77" t="s">
        <v>77</v>
      </c>
      <c r="F83" s="77" t="s">
        <v>77</v>
      </c>
      <c r="G83" s="62" t="s">
        <v>77</v>
      </c>
      <c r="H83" s="8" t="s">
        <v>77</v>
      </c>
      <c r="I83" s="8">
        <v>41284</v>
      </c>
      <c r="J83" s="8" t="s">
        <v>1039</v>
      </c>
      <c r="K83" s="9" t="s">
        <v>470</v>
      </c>
      <c r="L83" s="8"/>
      <c r="M83" s="86"/>
      <c r="N83" s="9"/>
      <c r="O83" s="123"/>
      <c r="P83" s="78"/>
      <c r="Q83" s="78"/>
      <c r="R83" s="8" t="s">
        <v>555</v>
      </c>
      <c r="S83" s="9" t="s">
        <v>77</v>
      </c>
      <c r="T83" s="78" t="s">
        <v>552</v>
      </c>
      <c r="U83" s="67"/>
      <c r="V83" s="67"/>
      <c r="W83" s="67"/>
      <c r="X83" s="67"/>
      <c r="Y83" s="67"/>
      <c r="Z83" s="67"/>
      <c r="AA83" s="67"/>
      <c r="AB83" s="67"/>
      <c r="AC83" s="67"/>
      <c r="AD83" s="67"/>
      <c r="AE83" s="67"/>
      <c r="AF83" s="67"/>
      <c r="AG83" s="67"/>
      <c r="AH83" s="67"/>
      <c r="AI83" s="67"/>
      <c r="AJ83" s="67"/>
      <c r="AK83" s="67"/>
      <c r="AL83" s="67"/>
      <c r="AM83" s="67"/>
      <c r="AN83" s="67"/>
      <c r="AO83" s="67"/>
      <c r="AP83" s="67"/>
      <c r="AQ83" s="67"/>
      <c r="AR83" s="67"/>
      <c r="AS83" s="67"/>
      <c r="AT83" s="67"/>
      <c r="AU83" s="67"/>
      <c r="AV83" s="67"/>
      <c r="AW83" s="67"/>
    </row>
    <row r="84" spans="1:55" ht="17" x14ac:dyDescent="0.2">
      <c r="A84" s="9" t="s">
        <v>1091</v>
      </c>
      <c r="B84" s="8"/>
      <c r="C84" s="69"/>
      <c r="D84" s="69"/>
      <c r="E84" s="77" t="s">
        <v>77</v>
      </c>
      <c r="F84" s="77" t="s">
        <v>77</v>
      </c>
      <c r="G84" s="62" t="s">
        <v>77</v>
      </c>
      <c r="H84" s="8" t="s">
        <v>77</v>
      </c>
      <c r="I84" s="8">
        <v>43440</v>
      </c>
      <c r="J84" s="8" t="s">
        <v>77</v>
      </c>
      <c r="K84" s="9" t="s">
        <v>470</v>
      </c>
      <c r="L84" s="8"/>
      <c r="M84" s="86" t="s">
        <v>77</v>
      </c>
      <c r="N84" s="9" t="s">
        <v>77</v>
      </c>
      <c r="O84" s="123"/>
      <c r="P84" s="78" t="s">
        <v>77</v>
      </c>
      <c r="Q84" s="78" t="s">
        <v>77</v>
      </c>
      <c r="R84" s="8" t="s">
        <v>555</v>
      </c>
      <c r="S84" s="9" t="s">
        <v>77</v>
      </c>
      <c r="T84" s="78" t="s">
        <v>77</v>
      </c>
      <c r="U84" s="67"/>
      <c r="V84" s="67"/>
      <c r="W84" s="67"/>
      <c r="X84" s="67"/>
      <c r="Y84" s="67"/>
      <c r="Z84" s="67"/>
      <c r="AA84" s="67"/>
      <c r="AB84" s="67"/>
      <c r="AC84" s="67"/>
      <c r="AD84" s="67"/>
      <c r="AE84" s="67"/>
      <c r="AF84" s="67"/>
      <c r="AG84" s="67"/>
      <c r="AH84" s="67"/>
      <c r="AI84" s="67"/>
      <c r="AJ84" s="67"/>
      <c r="AK84" s="67"/>
      <c r="AL84" s="67"/>
      <c r="AM84" s="67"/>
      <c r="AN84" s="67"/>
      <c r="AO84" s="67"/>
      <c r="AP84" s="67"/>
      <c r="AQ84" s="67"/>
      <c r="AR84" s="67"/>
      <c r="AS84" s="67"/>
      <c r="AT84" s="67"/>
      <c r="AU84" s="67"/>
      <c r="AV84" s="67"/>
      <c r="AW84" s="67"/>
    </row>
    <row r="85" spans="1:55" ht="34" x14ac:dyDescent="0.2">
      <c r="A85" s="9" t="s">
        <v>1140</v>
      </c>
      <c r="B85" s="8"/>
      <c r="C85" s="69"/>
      <c r="D85" s="69"/>
      <c r="E85" s="77" t="s">
        <v>77</v>
      </c>
      <c r="F85" s="77" t="s">
        <v>77</v>
      </c>
      <c r="G85" s="62" t="s">
        <v>77</v>
      </c>
      <c r="H85" s="8" t="s">
        <v>77</v>
      </c>
      <c r="I85" s="8" t="s">
        <v>77</v>
      </c>
      <c r="J85" s="8" t="s">
        <v>856</v>
      </c>
      <c r="K85" s="9" t="s">
        <v>175</v>
      </c>
      <c r="L85" s="8">
        <v>15576</v>
      </c>
      <c r="M85" s="86" t="s">
        <v>1141</v>
      </c>
      <c r="N85" s="9" t="s">
        <v>1142</v>
      </c>
      <c r="O85" s="123"/>
      <c r="P85" s="78" t="s">
        <v>1143</v>
      </c>
      <c r="Q85" s="78" t="s">
        <v>1144</v>
      </c>
      <c r="R85" s="8" t="s">
        <v>77</v>
      </c>
      <c r="S85" s="9" t="s">
        <v>77</v>
      </c>
      <c r="T85" s="78"/>
      <c r="U85" s="67"/>
      <c r="V85" s="67"/>
      <c r="W85" s="67"/>
      <c r="X85" s="67"/>
      <c r="Y85" s="67"/>
      <c r="Z85" s="67"/>
      <c r="AA85" s="67"/>
      <c r="AB85" s="67"/>
      <c r="AC85" s="67"/>
      <c r="AD85" s="67"/>
      <c r="AE85" s="67"/>
      <c r="AF85" s="67"/>
      <c r="AG85" s="67"/>
      <c r="AH85" s="67"/>
      <c r="AI85" s="67"/>
      <c r="AJ85" s="67"/>
      <c r="AK85" s="67"/>
      <c r="AL85" s="67"/>
      <c r="AM85" s="67"/>
      <c r="AN85" s="67"/>
      <c r="AO85" s="67"/>
      <c r="AP85" s="67"/>
      <c r="AQ85" s="67"/>
      <c r="AR85" s="67"/>
      <c r="AS85" s="67"/>
      <c r="AT85" s="67"/>
      <c r="AU85" s="67"/>
      <c r="AV85" s="67"/>
      <c r="AW85" s="67"/>
    </row>
    <row r="86" spans="1:55" ht="34" x14ac:dyDescent="0.2">
      <c r="A86" s="9" t="s">
        <v>847</v>
      </c>
      <c r="B86" s="8"/>
      <c r="C86" s="69"/>
      <c r="D86" s="69"/>
      <c r="E86" s="77">
        <v>33.619999999999997</v>
      </c>
      <c r="F86" s="77">
        <v>-97.5</v>
      </c>
      <c r="G86" s="62">
        <v>433.70509519989901</v>
      </c>
      <c r="H86" s="8">
        <v>4178</v>
      </c>
      <c r="I86" s="8" t="s">
        <v>77</v>
      </c>
      <c r="J86" s="8" t="s">
        <v>848</v>
      </c>
      <c r="K86" s="9" t="s">
        <v>77</v>
      </c>
      <c r="L86" s="8"/>
      <c r="M86" s="86">
        <v>1.35</v>
      </c>
      <c r="N86" s="9" t="s">
        <v>849</v>
      </c>
      <c r="O86" s="123"/>
      <c r="P86" s="78" t="s">
        <v>850</v>
      </c>
      <c r="Q86" s="78"/>
      <c r="R86" s="8" t="s">
        <v>77</v>
      </c>
      <c r="S86" s="9"/>
      <c r="T86" s="78" t="s">
        <v>578</v>
      </c>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73"/>
      <c r="AY86" s="73"/>
      <c r="AZ86" s="73"/>
      <c r="BA86" s="73"/>
      <c r="BB86" s="73"/>
      <c r="BC86" s="73"/>
    </row>
    <row r="87" spans="1:55" ht="51" x14ac:dyDescent="0.2">
      <c r="A87" s="9" t="s">
        <v>753</v>
      </c>
      <c r="B87" s="8"/>
      <c r="C87" s="69"/>
      <c r="D87" s="69"/>
      <c r="E87" s="77">
        <v>29.816666999999999</v>
      </c>
      <c r="F87" s="77">
        <v>-101.55</v>
      </c>
      <c r="G87" s="62">
        <v>196.937608920879</v>
      </c>
      <c r="H87" s="8">
        <v>3691</v>
      </c>
      <c r="I87" s="8">
        <v>40848</v>
      </c>
      <c r="J87" s="8" t="s">
        <v>582</v>
      </c>
      <c r="K87" s="9" t="s">
        <v>470</v>
      </c>
      <c r="L87" s="8"/>
      <c r="M87" s="86" t="s">
        <v>754</v>
      </c>
      <c r="N87" s="9" t="s">
        <v>755</v>
      </c>
      <c r="O87" s="125"/>
      <c r="P87" s="78" t="s">
        <v>756</v>
      </c>
      <c r="Q87" s="78" t="s">
        <v>757</v>
      </c>
      <c r="R87" s="8" t="s">
        <v>77</v>
      </c>
      <c r="S87" s="9" t="s">
        <v>678</v>
      </c>
      <c r="T87" s="78" t="s">
        <v>552</v>
      </c>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73"/>
      <c r="AY87" s="73"/>
      <c r="AZ87" s="73"/>
      <c r="BA87" s="73"/>
      <c r="BB87" s="73"/>
      <c r="BC87" s="73"/>
    </row>
    <row r="88" spans="1:55" ht="51" x14ac:dyDescent="0.2">
      <c r="A88" s="9" t="s">
        <v>1029</v>
      </c>
      <c r="B88" s="8"/>
      <c r="C88" s="69"/>
      <c r="D88" s="69"/>
      <c r="E88" s="77" t="s">
        <v>77</v>
      </c>
      <c r="F88" s="77" t="s">
        <v>77</v>
      </c>
      <c r="G88" s="62" t="s">
        <v>77</v>
      </c>
      <c r="H88" s="8" t="s">
        <v>77</v>
      </c>
      <c r="I88" s="8">
        <v>40877</v>
      </c>
      <c r="J88" s="8" t="s">
        <v>77</v>
      </c>
      <c r="K88" s="9" t="s">
        <v>1001</v>
      </c>
      <c r="L88" s="8"/>
      <c r="M88" s="86" t="s">
        <v>77</v>
      </c>
      <c r="N88" s="9" t="s">
        <v>77</v>
      </c>
      <c r="O88" s="125"/>
      <c r="P88" s="78" t="s">
        <v>77</v>
      </c>
      <c r="Q88" s="78" t="s">
        <v>77</v>
      </c>
      <c r="R88" s="8" t="s">
        <v>555</v>
      </c>
      <c r="S88" s="9" t="s">
        <v>77</v>
      </c>
      <c r="T88" s="78" t="s">
        <v>77</v>
      </c>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row>
    <row r="89" spans="1:55" ht="51" x14ac:dyDescent="0.2">
      <c r="A89" s="9" t="s">
        <v>1854</v>
      </c>
      <c r="B89" s="8"/>
      <c r="C89" s="69"/>
      <c r="D89" s="69"/>
      <c r="E89" s="77" t="s">
        <v>77</v>
      </c>
      <c r="F89" s="77" t="s">
        <v>77</v>
      </c>
      <c r="G89" s="62" t="s">
        <v>77</v>
      </c>
      <c r="H89" s="8" t="s">
        <v>77</v>
      </c>
      <c r="I89" s="8">
        <v>41955</v>
      </c>
      <c r="J89" s="8" t="s">
        <v>77</v>
      </c>
      <c r="K89" s="9" t="s">
        <v>1001</v>
      </c>
      <c r="L89" s="8"/>
      <c r="M89" s="86" t="s">
        <v>77</v>
      </c>
      <c r="N89" s="9" t="s">
        <v>77</v>
      </c>
      <c r="O89" s="123"/>
      <c r="P89" s="78" t="s">
        <v>77</v>
      </c>
      <c r="Q89" s="78" t="s">
        <v>77</v>
      </c>
      <c r="R89" s="8" t="s">
        <v>555</v>
      </c>
      <c r="S89" s="9" t="s">
        <v>77</v>
      </c>
      <c r="T89" s="78" t="s">
        <v>77</v>
      </c>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row>
    <row r="90" spans="1:55" ht="51" x14ac:dyDescent="0.2">
      <c r="A90" s="9" t="s">
        <v>1044</v>
      </c>
      <c r="B90" s="8"/>
      <c r="C90" s="69"/>
      <c r="D90" s="69"/>
      <c r="E90" s="77" t="s">
        <v>77</v>
      </c>
      <c r="F90" s="77" t="s">
        <v>77</v>
      </c>
      <c r="G90" s="62" t="s">
        <v>77</v>
      </c>
      <c r="H90" s="8" t="s">
        <v>77</v>
      </c>
      <c r="I90" s="8">
        <v>41403</v>
      </c>
      <c r="J90" s="8" t="s">
        <v>77</v>
      </c>
      <c r="K90" s="9" t="s">
        <v>1001</v>
      </c>
      <c r="L90" s="8"/>
      <c r="M90" s="86" t="s">
        <v>77</v>
      </c>
      <c r="N90" s="9" t="s">
        <v>77</v>
      </c>
      <c r="O90" s="123"/>
      <c r="P90" s="78" t="s">
        <v>77</v>
      </c>
      <c r="Q90" s="78" t="s">
        <v>77</v>
      </c>
      <c r="R90" s="8" t="s">
        <v>555</v>
      </c>
      <c r="S90" s="9" t="s">
        <v>77</v>
      </c>
      <c r="T90" s="78" t="s">
        <v>77</v>
      </c>
      <c r="U90" s="67"/>
      <c r="V90" s="67"/>
      <c r="W90" s="67"/>
      <c r="X90" s="67"/>
      <c r="Y90" s="67"/>
      <c r="Z90" s="67"/>
      <c r="AA90" s="67"/>
      <c r="AB90" s="67"/>
      <c r="AC90" s="67"/>
      <c r="AD90" s="67"/>
      <c r="AE90" s="67"/>
      <c r="AF90" s="67"/>
      <c r="AG90" s="67"/>
      <c r="AH90" s="67"/>
      <c r="AI90" s="67"/>
      <c r="AJ90" s="67"/>
      <c r="AK90" s="67"/>
      <c r="AL90" s="67"/>
      <c r="AM90" s="67"/>
      <c r="AN90" s="67"/>
      <c r="AO90" s="67"/>
      <c r="AP90" s="67"/>
      <c r="AQ90" s="67"/>
      <c r="AR90" s="67"/>
      <c r="AS90" s="67"/>
      <c r="AT90" s="67"/>
      <c r="AU90" s="67"/>
      <c r="AV90" s="67"/>
      <c r="AW90" s="67"/>
    </row>
    <row r="91" spans="1:55" ht="17" x14ac:dyDescent="0.2">
      <c r="A91" s="9" t="s">
        <v>1145</v>
      </c>
      <c r="B91" s="8"/>
      <c r="C91" s="69"/>
      <c r="D91" s="69"/>
      <c r="E91" s="77" t="s">
        <v>77</v>
      </c>
      <c r="F91" s="77" t="s">
        <v>77</v>
      </c>
      <c r="G91" s="62" t="s">
        <v>77</v>
      </c>
      <c r="H91" s="8" t="s">
        <v>77</v>
      </c>
      <c r="I91" s="8" t="s">
        <v>77</v>
      </c>
      <c r="J91" s="8" t="s">
        <v>582</v>
      </c>
      <c r="K91" s="9" t="s">
        <v>77</v>
      </c>
      <c r="L91" s="8"/>
      <c r="M91" s="86">
        <v>43252</v>
      </c>
      <c r="N91" s="9"/>
      <c r="O91" s="123"/>
      <c r="P91" s="78" t="s">
        <v>1146</v>
      </c>
      <c r="Q91" s="78"/>
      <c r="R91" s="8" t="s">
        <v>77</v>
      </c>
      <c r="S91" s="9" t="s">
        <v>77</v>
      </c>
      <c r="T91" s="78"/>
      <c r="U91" s="67"/>
      <c r="V91" s="67"/>
      <c r="W91" s="67"/>
      <c r="X91" s="67"/>
      <c r="Y91" s="67"/>
      <c r="Z91" s="67"/>
      <c r="AA91" s="67"/>
      <c r="AB91" s="67"/>
      <c r="AC91" s="67"/>
      <c r="AD91" s="67"/>
      <c r="AE91" s="67"/>
      <c r="AF91" s="67"/>
      <c r="AG91" s="67"/>
      <c r="AH91" s="67"/>
      <c r="AI91" s="67"/>
      <c r="AJ91" s="67"/>
      <c r="AK91" s="67"/>
      <c r="AL91" s="67"/>
      <c r="AM91" s="67"/>
      <c r="AN91" s="67"/>
      <c r="AO91" s="67"/>
      <c r="AP91" s="67"/>
      <c r="AQ91" s="67"/>
      <c r="AR91" s="67"/>
      <c r="AS91" s="67"/>
      <c r="AT91" s="67"/>
      <c r="AU91" s="67"/>
      <c r="AV91" s="67"/>
      <c r="AW91" s="67"/>
    </row>
    <row r="92" spans="1:55" ht="68" x14ac:dyDescent="0.2">
      <c r="A92" s="9" t="s">
        <v>1062</v>
      </c>
      <c r="B92" s="8"/>
      <c r="C92" s="69"/>
      <c r="D92" s="69"/>
      <c r="E92" s="77" t="s">
        <v>77</v>
      </c>
      <c r="F92" s="77" t="s">
        <v>77</v>
      </c>
      <c r="G92" s="62" t="s">
        <v>77</v>
      </c>
      <c r="H92" s="8" t="s">
        <v>77</v>
      </c>
      <c r="I92" s="8">
        <v>43136</v>
      </c>
      <c r="J92" s="8" t="s">
        <v>77</v>
      </c>
      <c r="K92" s="9" t="s">
        <v>998</v>
      </c>
      <c r="L92" s="8"/>
      <c r="M92" s="86" t="s">
        <v>77</v>
      </c>
      <c r="N92" s="9" t="s">
        <v>77</v>
      </c>
      <c r="O92" s="123"/>
      <c r="P92" s="78" t="s">
        <v>77</v>
      </c>
      <c r="Q92" s="78" t="s">
        <v>77</v>
      </c>
      <c r="R92" s="8" t="s">
        <v>555</v>
      </c>
      <c r="S92" s="9" t="s">
        <v>77</v>
      </c>
      <c r="T92" s="78" t="s">
        <v>77</v>
      </c>
      <c r="U92" s="67"/>
      <c r="V92" s="67"/>
      <c r="W92" s="67"/>
      <c r="X92" s="67"/>
      <c r="Y92" s="67"/>
      <c r="Z92" s="67"/>
      <c r="AA92" s="67"/>
      <c r="AB92" s="67"/>
      <c r="AC92" s="67"/>
      <c r="AD92" s="67"/>
      <c r="AE92" s="67"/>
      <c r="AF92" s="67"/>
      <c r="AG92" s="67"/>
      <c r="AH92" s="67"/>
      <c r="AI92" s="67"/>
      <c r="AJ92" s="67"/>
      <c r="AK92" s="67"/>
      <c r="AL92" s="67"/>
      <c r="AM92" s="67"/>
      <c r="AN92" s="67"/>
      <c r="AO92" s="67"/>
      <c r="AP92" s="67"/>
      <c r="AQ92" s="67"/>
      <c r="AR92" s="67"/>
      <c r="AS92" s="67"/>
      <c r="AT92" s="67"/>
      <c r="AU92" s="67"/>
      <c r="AV92" s="67"/>
      <c r="AW92" s="67"/>
    </row>
    <row r="93" spans="1:55" ht="85" x14ac:dyDescent="0.2">
      <c r="A93" s="69" t="s">
        <v>604</v>
      </c>
      <c r="B93" s="63"/>
      <c r="C93" s="97">
        <v>43101</v>
      </c>
      <c r="D93" s="97"/>
      <c r="E93" s="61">
        <v>30.47</v>
      </c>
      <c r="F93" s="61">
        <v>-100.55</v>
      </c>
      <c r="G93" s="62">
        <v>104.19087652144</v>
      </c>
      <c r="H93" s="63">
        <v>3690</v>
      </c>
      <c r="I93" s="63">
        <v>41174</v>
      </c>
      <c r="J93" s="63" t="s">
        <v>605</v>
      </c>
      <c r="K93" s="69" t="s">
        <v>470</v>
      </c>
      <c r="L93" s="63"/>
      <c r="M93" s="87" t="s">
        <v>606</v>
      </c>
      <c r="N93" s="69" t="s">
        <v>607</v>
      </c>
      <c r="O93" s="123"/>
      <c r="P93" s="64" t="s">
        <v>592</v>
      </c>
      <c r="Q93" s="64"/>
      <c r="R93" s="63" t="s">
        <v>555</v>
      </c>
      <c r="S93" s="69" t="s">
        <v>549</v>
      </c>
      <c r="T93" s="64" t="s">
        <v>552</v>
      </c>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1"/>
      <c r="AY93" s="51"/>
      <c r="AZ93" s="51"/>
      <c r="BA93" s="51"/>
      <c r="BB93" s="51"/>
      <c r="BC93" s="51"/>
    </row>
    <row r="94" spans="1:55" ht="68" x14ac:dyDescent="0.2">
      <c r="A94" s="69" t="s">
        <v>659</v>
      </c>
      <c r="B94" s="63"/>
      <c r="C94" s="69"/>
      <c r="D94" s="69"/>
      <c r="E94" s="61">
        <v>29.87</v>
      </c>
      <c r="F94" s="61">
        <v>-101.12</v>
      </c>
      <c r="G94" s="62">
        <v>155.04467063865201</v>
      </c>
      <c r="H94" s="63">
        <v>4251</v>
      </c>
      <c r="I94" s="63">
        <v>41163</v>
      </c>
      <c r="J94" s="63" t="s">
        <v>582</v>
      </c>
      <c r="K94" s="69" t="s">
        <v>470</v>
      </c>
      <c r="L94" s="63"/>
      <c r="M94" s="87">
        <v>36800</v>
      </c>
      <c r="N94" s="69" t="s">
        <v>660</v>
      </c>
      <c r="O94" s="123"/>
      <c r="P94" s="64" t="s">
        <v>553</v>
      </c>
      <c r="Q94" s="64"/>
      <c r="R94" s="63" t="s">
        <v>555</v>
      </c>
      <c r="S94" s="69" t="s">
        <v>587</v>
      </c>
      <c r="T94" s="64" t="s">
        <v>552</v>
      </c>
      <c r="U94" s="67"/>
      <c r="V94" s="67"/>
      <c r="W94" s="67"/>
      <c r="X94" s="67"/>
      <c r="Y94" s="67"/>
      <c r="Z94" s="67"/>
      <c r="AA94" s="67"/>
      <c r="AB94" s="67"/>
      <c r="AC94" s="67"/>
      <c r="AD94" s="67"/>
      <c r="AE94" s="67"/>
      <c r="AF94" s="67"/>
      <c r="AG94" s="67"/>
      <c r="AH94" s="67"/>
      <c r="AI94" s="67"/>
      <c r="AJ94" s="67"/>
      <c r="AK94" s="67"/>
      <c r="AL94" s="67"/>
      <c r="AM94" s="67"/>
      <c r="AN94" s="67"/>
      <c r="AO94" s="67"/>
      <c r="AP94" s="67"/>
      <c r="AQ94" s="67"/>
      <c r="AR94" s="67"/>
      <c r="AS94" s="67"/>
      <c r="AT94" s="67"/>
      <c r="AU94" s="67"/>
      <c r="AV94" s="67"/>
      <c r="AW94" s="67"/>
    </row>
    <row r="95" spans="1:55" ht="51" x14ac:dyDescent="0.2">
      <c r="A95" s="9" t="s">
        <v>933</v>
      </c>
      <c r="B95" s="8"/>
      <c r="C95" s="69"/>
      <c r="D95" s="69"/>
      <c r="E95" s="77">
        <v>34.75</v>
      </c>
      <c r="F95" s="77">
        <v>-100.62</v>
      </c>
      <c r="G95" s="62">
        <v>524.19749338282497</v>
      </c>
      <c r="H95" s="8">
        <v>4304</v>
      </c>
      <c r="I95" s="8" t="s">
        <v>77</v>
      </c>
      <c r="J95" s="8"/>
      <c r="K95" s="9" t="s">
        <v>77</v>
      </c>
      <c r="L95" s="8"/>
      <c r="M95" s="86">
        <v>43132</v>
      </c>
      <c r="N95" s="9" t="s">
        <v>934</v>
      </c>
      <c r="O95" s="123"/>
      <c r="P95" s="78" t="s">
        <v>935</v>
      </c>
      <c r="Q95" s="78" t="s">
        <v>936</v>
      </c>
      <c r="R95" s="8" t="s">
        <v>77</v>
      </c>
      <c r="S95" s="9"/>
      <c r="T95" s="78" t="s">
        <v>894</v>
      </c>
      <c r="U95" s="67"/>
      <c r="V95" s="67"/>
      <c r="W95" s="67"/>
      <c r="X95" s="67"/>
      <c r="Y95" s="67"/>
      <c r="Z95" s="67"/>
      <c r="AA95" s="67"/>
      <c r="AB95" s="67"/>
      <c r="AC95" s="67"/>
      <c r="AD95" s="67"/>
      <c r="AE95" s="67"/>
      <c r="AF95" s="67"/>
      <c r="AG95" s="67"/>
      <c r="AH95" s="67"/>
      <c r="AI95" s="67"/>
      <c r="AJ95" s="67"/>
      <c r="AK95" s="67"/>
      <c r="AL95" s="67"/>
      <c r="AM95" s="67"/>
      <c r="AN95" s="67"/>
      <c r="AO95" s="67"/>
      <c r="AP95" s="67"/>
      <c r="AQ95" s="67"/>
      <c r="AR95" s="67"/>
      <c r="AS95" s="67"/>
      <c r="AT95" s="67"/>
      <c r="AU95" s="67"/>
      <c r="AV95" s="67"/>
      <c r="AW95" s="67"/>
    </row>
    <row r="96" spans="1:55" ht="68" x14ac:dyDescent="0.2">
      <c r="A96" s="9" t="s">
        <v>635</v>
      </c>
      <c r="B96" s="8"/>
      <c r="C96" s="69"/>
      <c r="D96" s="69"/>
      <c r="E96" s="77">
        <v>31.25</v>
      </c>
      <c r="F96" s="77">
        <v>-98.87</v>
      </c>
      <c r="G96" s="62">
        <v>140.20681874036001</v>
      </c>
      <c r="H96" s="8">
        <v>4226</v>
      </c>
      <c r="I96" s="8" t="s">
        <v>77</v>
      </c>
      <c r="J96" s="8"/>
      <c r="K96" s="9" t="s">
        <v>77</v>
      </c>
      <c r="L96" s="8"/>
      <c r="M96" s="86" t="s">
        <v>636</v>
      </c>
      <c r="N96" s="9" t="s">
        <v>637</v>
      </c>
      <c r="O96" s="123"/>
      <c r="P96" s="78" t="s">
        <v>638</v>
      </c>
      <c r="Q96" s="78" t="s">
        <v>639</v>
      </c>
      <c r="R96" s="8" t="s">
        <v>77</v>
      </c>
      <c r="S96" s="9" t="s">
        <v>640</v>
      </c>
      <c r="T96" s="78" t="s">
        <v>641</v>
      </c>
      <c r="U96" s="67"/>
      <c r="V96" s="67"/>
      <c r="W96" s="67"/>
      <c r="X96" s="67"/>
      <c r="Y96" s="67"/>
      <c r="Z96" s="67"/>
      <c r="AA96" s="67"/>
      <c r="AB96" s="67"/>
      <c r="AC96" s="67"/>
      <c r="AD96" s="67"/>
      <c r="AE96" s="67"/>
      <c r="AF96" s="67"/>
      <c r="AG96" s="67"/>
      <c r="AH96" s="67"/>
      <c r="AI96" s="67"/>
      <c r="AJ96" s="67"/>
      <c r="AK96" s="67"/>
      <c r="AL96" s="67"/>
      <c r="AM96" s="67"/>
      <c r="AN96" s="67"/>
      <c r="AO96" s="67"/>
      <c r="AP96" s="67"/>
      <c r="AQ96" s="67"/>
      <c r="AR96" s="67"/>
      <c r="AS96" s="67"/>
      <c r="AT96" s="67"/>
      <c r="AU96" s="67"/>
      <c r="AV96" s="67"/>
      <c r="AW96" s="67"/>
    </row>
    <row r="97" spans="1:55" ht="17" x14ac:dyDescent="0.2">
      <c r="A97" s="9" t="s">
        <v>1081</v>
      </c>
      <c r="B97" s="8"/>
      <c r="C97" s="69"/>
      <c r="D97" s="69"/>
      <c r="E97" s="77" t="s">
        <v>77</v>
      </c>
      <c r="F97" s="77" t="s">
        <v>77</v>
      </c>
      <c r="G97" s="62" t="s">
        <v>77</v>
      </c>
      <c r="H97" s="8" t="s">
        <v>77</v>
      </c>
      <c r="I97" s="8">
        <v>43429</v>
      </c>
      <c r="J97" s="8" t="s">
        <v>77</v>
      </c>
      <c r="K97" s="9" t="s">
        <v>470</v>
      </c>
      <c r="L97" s="8"/>
      <c r="M97" s="86" t="s">
        <v>77</v>
      </c>
      <c r="N97" s="9" t="s">
        <v>77</v>
      </c>
      <c r="O97" s="123"/>
      <c r="P97" s="78" t="s">
        <v>77</v>
      </c>
      <c r="Q97" s="78" t="s">
        <v>77</v>
      </c>
      <c r="R97" s="8" t="s">
        <v>555</v>
      </c>
      <c r="S97" s="9" t="s">
        <v>77</v>
      </c>
      <c r="T97" s="78" t="s">
        <v>77</v>
      </c>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73"/>
      <c r="AY97" s="73"/>
      <c r="AZ97" s="73"/>
      <c r="BA97" s="73"/>
      <c r="BB97" s="73"/>
      <c r="BC97" s="73"/>
    </row>
    <row r="98" spans="1:55" ht="51" x14ac:dyDescent="0.2">
      <c r="A98" s="9" t="s">
        <v>1012</v>
      </c>
      <c r="B98" s="8"/>
      <c r="C98" s="69"/>
      <c r="D98" s="69"/>
      <c r="E98" s="77" t="s">
        <v>77</v>
      </c>
      <c r="F98" s="77" t="s">
        <v>77</v>
      </c>
      <c r="G98" s="62" t="s">
        <v>77</v>
      </c>
      <c r="H98" s="8" t="s">
        <v>77</v>
      </c>
      <c r="I98" s="8">
        <v>40448</v>
      </c>
      <c r="J98" s="8" t="s">
        <v>77</v>
      </c>
      <c r="K98" s="9" t="s">
        <v>1001</v>
      </c>
      <c r="L98" s="8"/>
      <c r="M98" s="86" t="s">
        <v>77</v>
      </c>
      <c r="N98" s="9" t="s">
        <v>77</v>
      </c>
      <c r="O98" s="125"/>
      <c r="P98" s="78" t="s">
        <v>77</v>
      </c>
      <c r="Q98" s="78" t="s">
        <v>77</v>
      </c>
      <c r="R98" s="8" t="s">
        <v>555</v>
      </c>
      <c r="S98" s="9" t="s">
        <v>77</v>
      </c>
      <c r="T98" s="78" t="s">
        <v>77</v>
      </c>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c r="AX98" s="73"/>
      <c r="AY98" s="73"/>
      <c r="AZ98" s="73"/>
      <c r="BA98" s="73"/>
      <c r="BB98" s="73"/>
      <c r="BC98" s="73"/>
    </row>
    <row r="99" spans="1:55" ht="17" x14ac:dyDescent="0.2">
      <c r="A99" s="9" t="s">
        <v>1011</v>
      </c>
      <c r="B99" s="8"/>
      <c r="C99" s="69"/>
      <c r="D99" s="69"/>
      <c r="E99" s="77" t="s">
        <v>77</v>
      </c>
      <c r="F99" s="77" t="s">
        <v>77</v>
      </c>
      <c r="G99" s="62" t="s">
        <v>77</v>
      </c>
      <c r="H99" s="8" t="s">
        <v>77</v>
      </c>
      <c r="I99" s="8">
        <v>40433</v>
      </c>
      <c r="J99" s="8" t="s">
        <v>77</v>
      </c>
      <c r="K99" s="9" t="s">
        <v>470</v>
      </c>
      <c r="L99" s="8"/>
      <c r="M99" s="86" t="s">
        <v>77</v>
      </c>
      <c r="N99" s="9" t="s">
        <v>77</v>
      </c>
      <c r="O99" s="125"/>
      <c r="P99" s="78" t="s">
        <v>77</v>
      </c>
      <c r="Q99" s="78" t="s">
        <v>77</v>
      </c>
      <c r="R99" s="8" t="s">
        <v>555</v>
      </c>
      <c r="S99" s="9" t="s">
        <v>77</v>
      </c>
      <c r="T99" s="78" t="s">
        <v>77</v>
      </c>
      <c r="U99" s="67"/>
      <c r="V99" s="67"/>
      <c r="W99" s="67"/>
      <c r="X99" s="67"/>
      <c r="Y99" s="67"/>
      <c r="Z99" s="67"/>
      <c r="AA99" s="67"/>
      <c r="AB99" s="67"/>
      <c r="AC99" s="67"/>
      <c r="AD99" s="67"/>
      <c r="AE99" s="67"/>
      <c r="AF99" s="67"/>
      <c r="AG99" s="67"/>
      <c r="AH99" s="67"/>
      <c r="AI99" s="67"/>
      <c r="AJ99" s="67"/>
      <c r="AK99" s="67"/>
      <c r="AL99" s="67"/>
      <c r="AM99" s="67"/>
      <c r="AN99" s="67"/>
      <c r="AO99" s="67"/>
      <c r="AP99" s="67"/>
      <c r="AQ99" s="67"/>
      <c r="AR99" s="67"/>
      <c r="AS99" s="67"/>
      <c r="AT99" s="67"/>
      <c r="AU99" s="67"/>
      <c r="AV99" s="67"/>
      <c r="AW99" s="67"/>
    </row>
    <row r="100" spans="1:55" ht="85" x14ac:dyDescent="0.2">
      <c r="A100" s="9" t="s">
        <v>855</v>
      </c>
      <c r="B100" s="8"/>
      <c r="C100" s="69"/>
      <c r="D100" s="69"/>
      <c r="E100" s="77">
        <v>31</v>
      </c>
      <c r="F100" s="77">
        <v>-104.12</v>
      </c>
      <c r="G100" s="62">
        <v>449.519903024276</v>
      </c>
      <c r="H100" s="8">
        <v>4211</v>
      </c>
      <c r="I100" s="8" t="s">
        <v>77</v>
      </c>
      <c r="J100" s="8" t="s">
        <v>856</v>
      </c>
      <c r="K100" s="9" t="s">
        <v>749</v>
      </c>
      <c r="L100" s="8"/>
      <c r="M100" s="86" t="s">
        <v>857</v>
      </c>
      <c r="N100" s="9" t="s">
        <v>858</v>
      </c>
      <c r="O100" s="123"/>
      <c r="P100" s="78" t="s">
        <v>859</v>
      </c>
      <c r="Q100" s="78"/>
      <c r="R100" s="8" t="s">
        <v>77</v>
      </c>
      <c r="S100" s="9" t="s">
        <v>860</v>
      </c>
      <c r="T100" s="78" t="s">
        <v>813</v>
      </c>
      <c r="U100" s="67"/>
      <c r="V100" s="67"/>
      <c r="W100" s="67"/>
      <c r="X100" s="67"/>
      <c r="Y100" s="67"/>
      <c r="Z100" s="67"/>
      <c r="AA100" s="67"/>
      <c r="AB100" s="67"/>
      <c r="AC100" s="67"/>
      <c r="AD100" s="67"/>
      <c r="AE100" s="67"/>
      <c r="AF100" s="67"/>
      <c r="AG100" s="67"/>
      <c r="AH100" s="67"/>
      <c r="AI100" s="67"/>
      <c r="AJ100" s="67"/>
      <c r="AK100" s="67"/>
      <c r="AL100" s="67"/>
      <c r="AM100" s="67"/>
      <c r="AN100" s="67"/>
      <c r="AO100" s="67"/>
      <c r="AP100" s="67"/>
      <c r="AQ100" s="67"/>
      <c r="AR100" s="67"/>
      <c r="AS100" s="67"/>
      <c r="AT100" s="67"/>
      <c r="AU100" s="67"/>
      <c r="AV100" s="67"/>
      <c r="AW100" s="67"/>
    </row>
    <row r="101" spans="1:55" s="76" customFormat="1" ht="85" x14ac:dyDescent="0.2">
      <c r="A101" s="69" t="s">
        <v>411</v>
      </c>
      <c r="B101" s="63"/>
      <c r="C101" s="97" t="s">
        <v>1626</v>
      </c>
      <c r="D101" s="97" t="s">
        <v>549</v>
      </c>
      <c r="E101" s="61">
        <v>29.62</v>
      </c>
      <c r="F101" s="61">
        <v>-98.37</v>
      </c>
      <c r="G101" s="62">
        <v>126.402078446346</v>
      </c>
      <c r="H101" s="63">
        <v>4257</v>
      </c>
      <c r="I101" s="63">
        <v>933</v>
      </c>
      <c r="J101" s="63" t="s">
        <v>412</v>
      </c>
      <c r="K101" s="69" t="s">
        <v>558</v>
      </c>
      <c r="L101" s="63"/>
      <c r="M101" s="87" t="s">
        <v>611</v>
      </c>
      <c r="N101" s="69" t="s">
        <v>612</v>
      </c>
      <c r="O101" s="79" t="s">
        <v>1686</v>
      </c>
      <c r="P101" s="64" t="s">
        <v>613</v>
      </c>
      <c r="Q101" s="64" t="s">
        <v>614</v>
      </c>
      <c r="R101" s="63" t="s">
        <v>555</v>
      </c>
      <c r="S101" s="69" t="s">
        <v>549</v>
      </c>
      <c r="T101" s="64" t="s">
        <v>552</v>
      </c>
      <c r="U101" s="67"/>
      <c r="V101" s="67"/>
      <c r="W101" s="67"/>
      <c r="X101" s="67"/>
      <c r="Y101" s="67"/>
      <c r="Z101" s="67"/>
      <c r="AA101" s="67"/>
      <c r="AB101" s="67"/>
      <c r="AC101" s="67"/>
      <c r="AD101" s="67"/>
      <c r="AE101" s="67"/>
      <c r="AF101" s="67"/>
      <c r="AG101" s="67"/>
      <c r="AH101" s="67"/>
      <c r="AI101" s="67"/>
      <c r="AJ101" s="67"/>
      <c r="AK101" s="67"/>
      <c r="AL101" s="67"/>
      <c r="AM101" s="67"/>
      <c r="AN101" s="67"/>
      <c r="AO101" s="67"/>
      <c r="AP101" s="67"/>
      <c r="AQ101" s="67"/>
      <c r="AR101" s="67"/>
      <c r="AS101" s="67"/>
      <c r="AT101" s="67"/>
      <c r="AU101" s="67"/>
      <c r="AV101" s="67"/>
      <c r="AW101" s="67"/>
      <c r="AX101"/>
      <c r="AY101"/>
      <c r="AZ101"/>
      <c r="BA101"/>
      <c r="BB101"/>
      <c r="BC101"/>
    </row>
    <row r="102" spans="1:55" s="76" customFormat="1" ht="51" x14ac:dyDescent="0.2">
      <c r="A102" s="9" t="s">
        <v>1147</v>
      </c>
      <c r="B102" s="8"/>
      <c r="C102" s="69"/>
      <c r="D102" s="69"/>
      <c r="E102" s="77" t="s">
        <v>77</v>
      </c>
      <c r="F102" s="77" t="s">
        <v>77</v>
      </c>
      <c r="G102" s="62" t="s">
        <v>77</v>
      </c>
      <c r="H102" s="8" t="s">
        <v>77</v>
      </c>
      <c r="I102" s="8" t="s">
        <v>77</v>
      </c>
      <c r="J102" s="8" t="s">
        <v>244</v>
      </c>
      <c r="K102" s="9" t="s">
        <v>77</v>
      </c>
      <c r="L102" s="8"/>
      <c r="M102" s="86" t="s">
        <v>1148</v>
      </c>
      <c r="N102" s="9"/>
      <c r="O102" s="123"/>
      <c r="P102" s="78" t="s">
        <v>1149</v>
      </c>
      <c r="Q102" s="78"/>
      <c r="R102" s="8" t="s">
        <v>77</v>
      </c>
      <c r="S102" s="9" t="s">
        <v>77</v>
      </c>
      <c r="T102" s="78"/>
      <c r="U102" s="67"/>
      <c r="V102" s="67"/>
      <c r="W102" s="67"/>
      <c r="X102" s="67"/>
      <c r="Y102" s="67"/>
      <c r="Z102" s="67"/>
      <c r="AA102" s="67"/>
      <c r="AB102" s="67"/>
      <c r="AC102" s="67"/>
      <c r="AD102" s="67"/>
      <c r="AE102" s="67"/>
      <c r="AF102" s="67"/>
      <c r="AG102" s="67"/>
      <c r="AH102" s="67"/>
      <c r="AI102" s="67"/>
      <c r="AJ102" s="67"/>
      <c r="AK102" s="67"/>
      <c r="AL102" s="67"/>
      <c r="AM102" s="67"/>
      <c r="AN102" s="67"/>
      <c r="AO102" s="67"/>
      <c r="AP102" s="67"/>
      <c r="AQ102" s="67"/>
      <c r="AR102" s="67"/>
      <c r="AS102" s="67"/>
      <c r="AT102" s="67"/>
      <c r="AU102" s="67"/>
      <c r="AV102" s="67"/>
      <c r="AW102" s="67"/>
      <c r="AX102"/>
      <c r="AY102"/>
      <c r="AZ102"/>
      <c r="BA102"/>
      <c r="BB102"/>
      <c r="BC102"/>
    </row>
    <row r="103" spans="1:55" ht="17" x14ac:dyDescent="0.2">
      <c r="A103" s="9" t="s">
        <v>1795</v>
      </c>
      <c r="B103" s="8"/>
      <c r="C103" s="97">
        <v>43221</v>
      </c>
      <c r="D103" s="69" t="s">
        <v>549</v>
      </c>
      <c r="E103" s="77" t="s">
        <v>77</v>
      </c>
      <c r="F103" s="77" t="s">
        <v>77</v>
      </c>
      <c r="G103" s="62" t="s">
        <v>77</v>
      </c>
      <c r="H103" s="8" t="s">
        <v>77</v>
      </c>
      <c r="I103" s="8">
        <v>43630</v>
      </c>
      <c r="J103" s="8" t="s">
        <v>77</v>
      </c>
      <c r="K103" s="9" t="s">
        <v>558</v>
      </c>
      <c r="L103" s="8"/>
      <c r="M103" s="86" t="s">
        <v>175</v>
      </c>
      <c r="N103" s="9" t="s">
        <v>1796</v>
      </c>
      <c r="O103" s="123"/>
      <c r="P103" s="78" t="s">
        <v>77</v>
      </c>
      <c r="Q103" s="78" t="s">
        <v>77</v>
      </c>
      <c r="R103" s="8" t="s">
        <v>555</v>
      </c>
      <c r="S103" s="9" t="s">
        <v>77</v>
      </c>
      <c r="T103" s="78" t="s">
        <v>77</v>
      </c>
      <c r="U103" s="67"/>
      <c r="V103" s="67"/>
      <c r="W103" s="67"/>
      <c r="X103" s="67"/>
      <c r="Y103" s="67"/>
      <c r="Z103" s="67"/>
      <c r="AA103" s="67"/>
      <c r="AB103" s="67"/>
      <c r="AC103" s="67"/>
      <c r="AD103" s="67"/>
      <c r="AE103" s="67"/>
      <c r="AF103" s="67"/>
      <c r="AG103" s="67"/>
      <c r="AH103" s="67"/>
      <c r="AI103" s="67"/>
      <c r="AJ103" s="67"/>
      <c r="AK103" s="67"/>
      <c r="AL103" s="67"/>
      <c r="AM103" s="67"/>
      <c r="AN103" s="67"/>
      <c r="AO103" s="67"/>
      <c r="AP103" s="67"/>
      <c r="AQ103" s="67"/>
      <c r="AR103" s="67"/>
      <c r="AS103" s="67"/>
      <c r="AT103" s="67"/>
      <c r="AU103" s="67"/>
      <c r="AV103" s="67"/>
      <c r="AW103" s="67"/>
    </row>
    <row r="104" spans="1:55" ht="68" x14ac:dyDescent="0.2">
      <c r="A104" s="9" t="s">
        <v>881</v>
      </c>
      <c r="B104" s="8"/>
      <c r="C104" s="69"/>
      <c r="D104" s="69"/>
      <c r="E104" s="77">
        <v>32.869999999999997</v>
      </c>
      <c r="F104" s="77">
        <v>-95.75</v>
      </c>
      <c r="G104" s="62">
        <v>471.56596719688599</v>
      </c>
      <c r="H104" s="8">
        <v>4214</v>
      </c>
      <c r="I104" s="8" t="s">
        <v>77</v>
      </c>
      <c r="J104" s="8"/>
      <c r="K104" s="9" t="s">
        <v>77</v>
      </c>
      <c r="L104" s="8"/>
      <c r="M104" s="86" t="s">
        <v>882</v>
      </c>
      <c r="N104" s="9" t="s">
        <v>883</v>
      </c>
      <c r="O104" s="123"/>
      <c r="P104" s="78" t="s">
        <v>884</v>
      </c>
      <c r="Q104" s="78" t="s">
        <v>885</v>
      </c>
      <c r="R104" s="8" t="s">
        <v>77</v>
      </c>
      <c r="S104" s="9"/>
      <c r="T104" s="78" t="s">
        <v>641</v>
      </c>
      <c r="U104" s="67"/>
      <c r="V104" s="67"/>
      <c r="W104" s="67"/>
      <c r="X104" s="67"/>
      <c r="Y104" s="67"/>
      <c r="Z104" s="67"/>
      <c r="AA104" s="67"/>
      <c r="AB104" s="67"/>
      <c r="AC104" s="67"/>
      <c r="AD104" s="67"/>
      <c r="AE104" s="67"/>
      <c r="AF104" s="67"/>
      <c r="AG104" s="67"/>
      <c r="AH104" s="67"/>
      <c r="AI104" s="67"/>
      <c r="AJ104" s="67"/>
      <c r="AK104" s="67"/>
      <c r="AL104" s="67"/>
      <c r="AM104" s="67"/>
      <c r="AN104" s="67"/>
      <c r="AO104" s="67"/>
      <c r="AP104" s="67"/>
      <c r="AQ104" s="67"/>
      <c r="AR104" s="67"/>
      <c r="AS104" s="67"/>
      <c r="AT104" s="67"/>
      <c r="AU104" s="67"/>
      <c r="AV104" s="67"/>
      <c r="AW104" s="67"/>
    </row>
    <row r="105" spans="1:55" ht="17" x14ac:dyDescent="0.2">
      <c r="A105" s="9" t="s">
        <v>1150</v>
      </c>
      <c r="B105" s="8"/>
      <c r="C105" s="69"/>
      <c r="D105" s="69"/>
      <c r="E105" s="77" t="s">
        <v>77</v>
      </c>
      <c r="F105" s="77" t="s">
        <v>77</v>
      </c>
      <c r="G105" s="62" t="s">
        <v>77</v>
      </c>
      <c r="H105" s="8" t="s">
        <v>77</v>
      </c>
      <c r="I105" s="8" t="s">
        <v>77</v>
      </c>
      <c r="J105" s="8"/>
      <c r="K105" s="9" t="s">
        <v>77</v>
      </c>
      <c r="L105" s="8"/>
      <c r="M105" s="86"/>
      <c r="N105" s="9"/>
      <c r="O105" s="123"/>
      <c r="P105" s="78"/>
      <c r="Q105" s="78"/>
      <c r="R105" s="8" t="s">
        <v>77</v>
      </c>
      <c r="S105" s="9" t="s">
        <v>77</v>
      </c>
      <c r="T105" s="78"/>
      <c r="U105" s="72"/>
      <c r="V105" s="72"/>
      <c r="W105" s="72"/>
      <c r="X105" s="72"/>
      <c r="Y105" s="72"/>
      <c r="Z105" s="72"/>
      <c r="AA105" s="72"/>
      <c r="AB105" s="72"/>
      <c r="AC105" s="72"/>
      <c r="AD105" s="72"/>
      <c r="AE105" s="72"/>
      <c r="AF105" s="72"/>
      <c r="AG105" s="72"/>
      <c r="AH105" s="72"/>
      <c r="AI105" s="72"/>
      <c r="AJ105" s="72"/>
      <c r="AK105" s="72"/>
      <c r="AL105" s="72"/>
      <c r="AM105" s="72"/>
      <c r="AN105" s="72"/>
      <c r="AO105" s="72"/>
      <c r="AP105" s="72"/>
      <c r="AQ105" s="72"/>
      <c r="AR105" s="72"/>
      <c r="AS105" s="72"/>
      <c r="AT105" s="72"/>
      <c r="AU105" s="72"/>
      <c r="AV105" s="72"/>
      <c r="AW105" s="72"/>
      <c r="AX105" s="6"/>
      <c r="AY105" s="6"/>
      <c r="AZ105" s="6"/>
      <c r="BA105" s="6"/>
      <c r="BB105" s="6"/>
      <c r="BC105" s="6"/>
    </row>
    <row r="106" spans="1:55" ht="17" x14ac:dyDescent="0.2">
      <c r="A106" s="9" t="s">
        <v>684</v>
      </c>
      <c r="B106" s="8"/>
      <c r="C106" s="69"/>
      <c r="D106" s="69"/>
      <c r="E106" s="77">
        <v>30</v>
      </c>
      <c r="F106" s="77">
        <v>-97.75</v>
      </c>
      <c r="G106" s="62">
        <v>173.057021687836</v>
      </c>
      <c r="H106" s="8" t="s">
        <v>77</v>
      </c>
      <c r="I106" s="8" t="s">
        <v>77</v>
      </c>
      <c r="J106" s="8" t="s">
        <v>77</v>
      </c>
      <c r="K106" s="9" t="s">
        <v>77</v>
      </c>
      <c r="L106" s="8"/>
      <c r="M106" s="86" t="s">
        <v>77</v>
      </c>
      <c r="N106" s="9" t="s">
        <v>77</v>
      </c>
      <c r="O106" s="124"/>
      <c r="P106" s="78" t="s">
        <v>77</v>
      </c>
      <c r="Q106" s="78" t="s">
        <v>77</v>
      </c>
      <c r="R106" s="8" t="s">
        <v>77</v>
      </c>
      <c r="S106" s="9" t="s">
        <v>77</v>
      </c>
      <c r="T106" s="78" t="s">
        <v>77</v>
      </c>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c r="AZ106" s="69"/>
      <c r="BA106" s="69"/>
      <c r="BB106" s="69"/>
      <c r="BC106" s="69"/>
    </row>
    <row r="107" spans="1:55" ht="17" x14ac:dyDescent="0.2">
      <c r="A107" s="111" t="s">
        <v>1590</v>
      </c>
      <c r="B107" s="118"/>
      <c r="C107" s="122">
        <v>43221</v>
      </c>
      <c r="D107" s="122" t="s">
        <v>549</v>
      </c>
      <c r="E107" s="118"/>
      <c r="F107" s="118"/>
      <c r="G107" s="118"/>
      <c r="H107" s="118"/>
      <c r="I107" s="118">
        <v>43279</v>
      </c>
      <c r="J107" s="118" t="s">
        <v>1591</v>
      </c>
      <c r="K107" s="118" t="s">
        <v>470</v>
      </c>
      <c r="L107" s="118"/>
      <c r="M107" s="118"/>
      <c r="N107" s="115" t="s">
        <v>1592</v>
      </c>
      <c r="O107" s="126"/>
      <c r="P107" s="116"/>
      <c r="Q107" s="115"/>
      <c r="R107" s="115"/>
      <c r="S107" s="115"/>
      <c r="T107" s="115"/>
      <c r="U107" s="67"/>
      <c r="V107" s="67"/>
      <c r="W107" s="67"/>
      <c r="X107" s="67"/>
      <c r="Y107" s="67"/>
      <c r="Z107" s="67"/>
      <c r="AA107" s="67"/>
      <c r="AB107" s="67"/>
      <c r="AC107" s="67"/>
      <c r="AD107" s="67"/>
      <c r="AE107" s="67"/>
      <c r="AF107" s="67"/>
      <c r="AG107" s="67"/>
      <c r="AH107" s="67"/>
      <c r="AI107" s="67"/>
      <c r="AJ107" s="67"/>
      <c r="AK107" s="67"/>
      <c r="AL107" s="67"/>
      <c r="AM107" s="67"/>
      <c r="AN107" s="67"/>
      <c r="AO107" s="67"/>
      <c r="AP107" s="67"/>
      <c r="AQ107" s="67"/>
      <c r="AR107" s="67"/>
      <c r="AS107" s="67"/>
      <c r="AT107" s="67"/>
      <c r="AU107" s="67"/>
      <c r="AV107" s="67"/>
      <c r="AW107" s="67"/>
    </row>
    <row r="108" spans="1:55" ht="20" x14ac:dyDescent="0.2">
      <c r="A108" s="9" t="s">
        <v>1201</v>
      </c>
      <c r="B108" s="7"/>
      <c r="C108" s="96">
        <v>43221</v>
      </c>
      <c r="D108" s="96" t="s">
        <v>549</v>
      </c>
      <c r="E108" s="98"/>
      <c r="F108" s="98"/>
      <c r="G108" s="99"/>
      <c r="H108" s="69"/>
      <c r="I108" s="69"/>
      <c r="J108" s="69"/>
      <c r="K108" s="69" t="s">
        <v>175</v>
      </c>
      <c r="L108" s="69"/>
      <c r="M108" s="87"/>
      <c r="N108" s="65"/>
      <c r="O108" s="69"/>
      <c r="P108" s="69" t="s">
        <v>1202</v>
      </c>
      <c r="Q108" s="69"/>
      <c r="R108" s="69"/>
      <c r="S108" s="69"/>
      <c r="T108" s="69"/>
      <c r="U108" s="67"/>
      <c r="V108" s="67"/>
      <c r="W108" s="67"/>
      <c r="X108" s="67"/>
      <c r="Y108" s="67"/>
      <c r="Z108" s="67"/>
      <c r="AA108" s="67"/>
      <c r="AB108" s="67"/>
      <c r="AC108" s="67"/>
      <c r="AD108" s="67"/>
      <c r="AE108" s="67"/>
      <c r="AF108" s="67"/>
      <c r="AG108" s="67"/>
      <c r="AH108" s="67"/>
      <c r="AI108" s="67"/>
      <c r="AJ108" s="67"/>
      <c r="AK108" s="67"/>
      <c r="AL108" s="67"/>
      <c r="AM108" s="67"/>
      <c r="AN108" s="67"/>
      <c r="AO108" s="67"/>
      <c r="AP108" s="67"/>
      <c r="AQ108" s="67"/>
      <c r="AR108" s="67"/>
      <c r="AS108" s="67"/>
      <c r="AT108" s="67"/>
      <c r="AU108" s="67"/>
      <c r="AV108" s="67"/>
      <c r="AW108" s="67"/>
    </row>
    <row r="109" spans="1:55" s="73" customFormat="1" ht="17" x14ac:dyDescent="0.2">
      <c r="A109" s="9" t="s">
        <v>1034</v>
      </c>
      <c r="B109" s="8"/>
      <c r="C109" s="69"/>
      <c r="D109" s="69"/>
      <c r="E109" s="77" t="s">
        <v>77</v>
      </c>
      <c r="F109" s="77" t="s">
        <v>77</v>
      </c>
      <c r="G109" s="62" t="s">
        <v>77</v>
      </c>
      <c r="H109" s="8" t="s">
        <v>77</v>
      </c>
      <c r="I109" s="8">
        <v>41071</v>
      </c>
      <c r="J109" s="8" t="s">
        <v>77</v>
      </c>
      <c r="K109" s="9" t="s">
        <v>470</v>
      </c>
      <c r="L109" s="8"/>
      <c r="M109" s="86" t="s">
        <v>77</v>
      </c>
      <c r="N109" s="9" t="s">
        <v>77</v>
      </c>
      <c r="O109" s="123"/>
      <c r="P109" s="78" t="s">
        <v>77</v>
      </c>
      <c r="Q109" s="78" t="s">
        <v>77</v>
      </c>
      <c r="R109" s="8" t="s">
        <v>555</v>
      </c>
      <c r="S109" s="9" t="s">
        <v>77</v>
      </c>
      <c r="T109" s="78" t="s">
        <v>77</v>
      </c>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row>
    <row r="110" spans="1:55" ht="68" x14ac:dyDescent="0.2">
      <c r="A110" s="9" t="s">
        <v>1216</v>
      </c>
      <c r="B110" s="8"/>
      <c r="C110" s="97">
        <v>43221</v>
      </c>
      <c r="D110" s="97" t="s">
        <v>549</v>
      </c>
      <c r="E110" s="77" t="s">
        <v>77</v>
      </c>
      <c r="F110" s="77" t="s">
        <v>77</v>
      </c>
      <c r="G110" s="62" t="s">
        <v>77</v>
      </c>
      <c r="H110" s="8" t="s">
        <v>77</v>
      </c>
      <c r="I110" s="8">
        <v>31322</v>
      </c>
      <c r="J110" s="8" t="s">
        <v>1218</v>
      </c>
      <c r="K110" s="9" t="s">
        <v>998</v>
      </c>
      <c r="L110" s="8"/>
      <c r="M110" s="86" t="s">
        <v>77</v>
      </c>
      <c r="N110" s="9" t="s">
        <v>1217</v>
      </c>
      <c r="O110" s="123"/>
      <c r="P110" s="78" t="s">
        <v>77</v>
      </c>
      <c r="Q110" s="78" t="s">
        <v>77</v>
      </c>
      <c r="R110" s="8" t="s">
        <v>555</v>
      </c>
      <c r="S110" s="9" t="s">
        <v>77</v>
      </c>
      <c r="T110" s="78" t="s">
        <v>77</v>
      </c>
      <c r="U110" s="67"/>
      <c r="V110" s="67"/>
      <c r="W110" s="67"/>
      <c r="X110" s="67"/>
      <c r="Y110" s="67"/>
      <c r="Z110" s="67"/>
      <c r="AA110" s="67"/>
      <c r="AB110" s="67"/>
      <c r="AC110" s="67"/>
      <c r="AD110" s="67"/>
      <c r="AE110" s="67"/>
      <c r="AF110" s="67"/>
      <c r="AG110" s="67"/>
      <c r="AH110" s="67"/>
      <c r="AI110" s="67"/>
      <c r="AJ110" s="67"/>
      <c r="AK110" s="67"/>
      <c r="AL110" s="67"/>
      <c r="AM110" s="67"/>
      <c r="AN110" s="67"/>
      <c r="AO110" s="67"/>
      <c r="AP110" s="67"/>
      <c r="AQ110" s="67"/>
      <c r="AR110" s="67"/>
      <c r="AS110" s="67"/>
      <c r="AT110" s="67"/>
      <c r="AU110" s="67"/>
      <c r="AV110" s="67"/>
      <c r="AW110" s="67"/>
    </row>
    <row r="111" spans="1:55" ht="85" x14ac:dyDescent="0.2">
      <c r="A111" s="9" t="s">
        <v>731</v>
      </c>
      <c r="B111" s="8"/>
      <c r="C111" s="69"/>
      <c r="D111" s="69"/>
      <c r="E111" s="77">
        <v>29.891389</v>
      </c>
      <c r="F111" s="77">
        <v>-101.44</v>
      </c>
      <c r="G111" s="62">
        <v>185.06448392469801</v>
      </c>
      <c r="H111" s="8">
        <v>3694</v>
      </c>
      <c r="I111" s="8" t="s">
        <v>77</v>
      </c>
      <c r="J111" s="8" t="s">
        <v>582</v>
      </c>
      <c r="K111" s="9" t="s">
        <v>470</v>
      </c>
      <c r="L111" s="8"/>
      <c r="M111" s="86" t="s">
        <v>732</v>
      </c>
      <c r="N111" s="9" t="s">
        <v>733</v>
      </c>
      <c r="O111" s="125"/>
      <c r="P111" s="78" t="s">
        <v>734</v>
      </c>
      <c r="Q111" s="78" t="s">
        <v>735</v>
      </c>
      <c r="R111" s="8" t="s">
        <v>77</v>
      </c>
      <c r="S111" s="9" t="s">
        <v>666</v>
      </c>
      <c r="T111" s="78" t="s">
        <v>736</v>
      </c>
      <c r="U111" s="67"/>
      <c r="V111" s="67"/>
      <c r="W111" s="67"/>
      <c r="X111" s="67"/>
      <c r="Y111" s="67"/>
      <c r="Z111" s="67"/>
      <c r="AA111" s="67"/>
      <c r="AB111" s="67"/>
      <c r="AC111" s="67"/>
      <c r="AD111" s="67"/>
      <c r="AE111" s="67"/>
      <c r="AF111" s="67"/>
      <c r="AG111" s="67"/>
      <c r="AH111" s="67"/>
      <c r="AI111" s="67"/>
      <c r="AJ111" s="67"/>
      <c r="AK111" s="67"/>
      <c r="AL111" s="67"/>
      <c r="AM111" s="67"/>
      <c r="AN111" s="67"/>
      <c r="AO111" s="67"/>
      <c r="AP111" s="67"/>
      <c r="AQ111" s="67"/>
      <c r="AR111" s="67"/>
      <c r="AS111" s="67"/>
      <c r="AT111" s="67"/>
      <c r="AU111" s="67"/>
      <c r="AV111" s="67"/>
      <c r="AW111" s="67"/>
    </row>
    <row r="112" spans="1:55" ht="34" x14ac:dyDescent="0.2">
      <c r="A112" s="9" t="s">
        <v>1151</v>
      </c>
      <c r="B112" s="8"/>
      <c r="C112" s="69"/>
      <c r="D112" s="69"/>
      <c r="E112" s="77" t="s">
        <v>77</v>
      </c>
      <c r="F112" s="77" t="s">
        <v>77</v>
      </c>
      <c r="G112" s="62" t="s">
        <v>77</v>
      </c>
      <c r="H112" s="8" t="s">
        <v>77</v>
      </c>
      <c r="I112" s="8" t="s">
        <v>77</v>
      </c>
      <c r="J112" s="101" t="s">
        <v>1152</v>
      </c>
      <c r="K112" s="9" t="s">
        <v>77</v>
      </c>
      <c r="L112" s="8"/>
      <c r="M112" s="86"/>
      <c r="N112" s="9"/>
      <c r="O112" s="123"/>
      <c r="P112" s="78" t="s">
        <v>1153</v>
      </c>
      <c r="Q112" s="78" t="s">
        <v>1154</v>
      </c>
      <c r="R112" s="8" t="s">
        <v>77</v>
      </c>
      <c r="S112" s="9" t="s">
        <v>77</v>
      </c>
      <c r="T112" s="78"/>
      <c r="U112" s="67"/>
      <c r="V112" s="67"/>
      <c r="W112" s="67"/>
      <c r="X112" s="67"/>
      <c r="Y112" s="67"/>
      <c r="Z112" s="67"/>
      <c r="AA112" s="67"/>
      <c r="AB112" s="67"/>
      <c r="AC112" s="67"/>
      <c r="AD112" s="67"/>
      <c r="AE112" s="67"/>
      <c r="AF112" s="67"/>
      <c r="AG112" s="67"/>
      <c r="AH112" s="67"/>
      <c r="AI112" s="67"/>
      <c r="AJ112" s="67"/>
      <c r="AK112" s="67"/>
      <c r="AL112" s="67"/>
      <c r="AM112" s="67"/>
      <c r="AN112" s="67"/>
      <c r="AO112" s="67"/>
      <c r="AP112" s="67"/>
      <c r="AQ112" s="67"/>
      <c r="AR112" s="67"/>
      <c r="AS112" s="67"/>
      <c r="AT112" s="67"/>
      <c r="AU112" s="67"/>
      <c r="AV112" s="67"/>
      <c r="AW112" s="67"/>
    </row>
    <row r="113" spans="1:55" ht="17" x14ac:dyDescent="0.2">
      <c r="A113" s="9" t="s">
        <v>1004</v>
      </c>
      <c r="B113" s="8"/>
      <c r="C113" s="69"/>
      <c r="D113" s="69"/>
      <c r="E113" s="77" t="s">
        <v>77</v>
      </c>
      <c r="F113" s="77" t="s">
        <v>77</v>
      </c>
      <c r="G113" s="62" t="s">
        <v>77</v>
      </c>
      <c r="H113" s="8" t="s">
        <v>77</v>
      </c>
      <c r="I113" s="8">
        <v>4875</v>
      </c>
      <c r="J113" s="8" t="s">
        <v>77</v>
      </c>
      <c r="K113" s="9" t="s">
        <v>470</v>
      </c>
      <c r="L113" s="8"/>
      <c r="M113" s="86" t="s">
        <v>77</v>
      </c>
      <c r="N113" s="9" t="s">
        <v>77</v>
      </c>
      <c r="O113" s="123"/>
      <c r="P113" s="78" t="s">
        <v>77</v>
      </c>
      <c r="Q113" s="78" t="s">
        <v>77</v>
      </c>
      <c r="R113" s="8" t="s">
        <v>555</v>
      </c>
      <c r="S113" s="9" t="s">
        <v>77</v>
      </c>
      <c r="T113" s="78" t="s">
        <v>77</v>
      </c>
      <c r="U113" s="67"/>
      <c r="V113" s="67"/>
      <c r="W113" s="67"/>
      <c r="X113" s="67"/>
      <c r="Y113" s="67"/>
      <c r="Z113" s="67"/>
      <c r="AA113" s="67"/>
      <c r="AB113" s="67"/>
      <c r="AC113" s="67"/>
      <c r="AD113" s="67"/>
      <c r="AE113" s="67"/>
      <c r="AF113" s="67"/>
      <c r="AG113" s="67"/>
      <c r="AH113" s="67"/>
      <c r="AI113" s="67"/>
      <c r="AJ113" s="67"/>
      <c r="AK113" s="67"/>
      <c r="AL113" s="67"/>
      <c r="AM113" s="67"/>
      <c r="AN113" s="67"/>
      <c r="AO113" s="67"/>
      <c r="AP113" s="67"/>
      <c r="AQ113" s="67"/>
      <c r="AR113" s="67"/>
      <c r="AS113" s="67"/>
      <c r="AT113" s="67"/>
      <c r="AU113" s="67"/>
      <c r="AV113" s="67"/>
      <c r="AW113" s="67"/>
    </row>
    <row r="114" spans="1:55" ht="17" x14ac:dyDescent="0.2">
      <c r="A114" s="9" t="s">
        <v>1089</v>
      </c>
      <c r="B114" s="8"/>
      <c r="C114" s="69"/>
      <c r="D114" s="69"/>
      <c r="E114" s="77" t="s">
        <v>77</v>
      </c>
      <c r="F114" s="77" t="s">
        <v>77</v>
      </c>
      <c r="G114" s="62" t="s">
        <v>77</v>
      </c>
      <c r="H114" s="8" t="s">
        <v>77</v>
      </c>
      <c r="I114" s="8">
        <v>43438</v>
      </c>
      <c r="J114" s="8" t="s">
        <v>77</v>
      </c>
      <c r="K114" s="9" t="s">
        <v>470</v>
      </c>
      <c r="L114" s="8"/>
      <c r="M114" s="86" t="s">
        <v>77</v>
      </c>
      <c r="N114" s="9" t="s">
        <v>77</v>
      </c>
      <c r="O114" s="123"/>
      <c r="P114" s="78" t="s">
        <v>77</v>
      </c>
      <c r="Q114" s="78" t="s">
        <v>77</v>
      </c>
      <c r="R114" s="8" t="s">
        <v>555</v>
      </c>
      <c r="S114" s="9" t="s">
        <v>77</v>
      </c>
      <c r="T114" s="78" t="s">
        <v>77</v>
      </c>
      <c r="U114" s="67"/>
      <c r="V114" s="67"/>
      <c r="W114" s="67"/>
      <c r="X114" s="67"/>
      <c r="Y114" s="67"/>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row>
    <row r="115" spans="1:55" ht="68" x14ac:dyDescent="0.2">
      <c r="A115" s="9" t="s">
        <v>648</v>
      </c>
      <c r="B115" s="8"/>
      <c r="C115" s="69"/>
      <c r="D115" s="69"/>
      <c r="E115" s="77">
        <v>28.87</v>
      </c>
      <c r="F115" s="77">
        <v>-99.75</v>
      </c>
      <c r="G115" s="62">
        <v>141.73047625122001</v>
      </c>
      <c r="H115" s="8">
        <v>4229</v>
      </c>
      <c r="I115" s="8" t="s">
        <v>77</v>
      </c>
      <c r="J115" s="8"/>
      <c r="K115" s="9" t="s">
        <v>77</v>
      </c>
      <c r="L115" s="8"/>
      <c r="M115" s="86" t="s">
        <v>649</v>
      </c>
      <c r="N115" s="9" t="s">
        <v>650</v>
      </c>
      <c r="O115" s="123"/>
      <c r="P115" s="78" t="s">
        <v>651</v>
      </c>
      <c r="Q115" s="78" t="s">
        <v>652</v>
      </c>
      <c r="R115" s="8" t="s">
        <v>77</v>
      </c>
      <c r="S115" s="9" t="s">
        <v>653</v>
      </c>
      <c r="T115" s="78" t="s">
        <v>641</v>
      </c>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73"/>
      <c r="AY115" s="73"/>
      <c r="AZ115" s="73"/>
      <c r="BA115" s="73"/>
      <c r="BB115" s="73"/>
      <c r="BC115" s="73"/>
    </row>
    <row r="116" spans="1:55" ht="51" x14ac:dyDescent="0.2">
      <c r="A116" s="9" t="s">
        <v>1008</v>
      </c>
      <c r="B116" s="8"/>
      <c r="C116" s="69"/>
      <c r="D116" s="69"/>
      <c r="E116" s="77" t="s">
        <v>77</v>
      </c>
      <c r="F116" s="77" t="s">
        <v>77</v>
      </c>
      <c r="G116" s="62" t="s">
        <v>77</v>
      </c>
      <c r="H116" s="8" t="s">
        <v>77</v>
      </c>
      <c r="I116" s="8">
        <v>31036</v>
      </c>
      <c r="J116" s="8" t="s">
        <v>77</v>
      </c>
      <c r="K116" s="9" t="s">
        <v>1001</v>
      </c>
      <c r="L116" s="8"/>
      <c r="M116" s="86" t="s">
        <v>77</v>
      </c>
      <c r="N116" s="9" t="s">
        <v>77</v>
      </c>
      <c r="O116" s="123"/>
      <c r="P116" s="78" t="s">
        <v>77</v>
      </c>
      <c r="Q116" s="78" t="s">
        <v>77</v>
      </c>
      <c r="R116" s="8" t="s">
        <v>555</v>
      </c>
      <c r="S116" s="9" t="s">
        <v>77</v>
      </c>
      <c r="T116" s="78" t="s">
        <v>77</v>
      </c>
      <c r="U116" s="67"/>
      <c r="V116" s="67"/>
      <c r="W116" s="67"/>
      <c r="X116" s="67"/>
      <c r="Y116" s="67"/>
      <c r="Z116" s="67"/>
      <c r="AA116" s="67"/>
      <c r="AB116" s="67"/>
      <c r="AC116" s="67"/>
      <c r="AD116" s="67"/>
      <c r="AE116" s="67"/>
      <c r="AF116" s="67"/>
      <c r="AG116" s="67"/>
      <c r="AH116" s="67"/>
      <c r="AI116" s="67"/>
      <c r="AJ116" s="67"/>
      <c r="AK116" s="67"/>
      <c r="AL116" s="67"/>
      <c r="AM116" s="67"/>
      <c r="AN116" s="67"/>
      <c r="AO116" s="67"/>
      <c r="AP116" s="67"/>
      <c r="AQ116" s="67"/>
      <c r="AR116" s="67"/>
      <c r="AS116" s="67"/>
      <c r="AT116" s="67"/>
      <c r="AU116" s="67"/>
      <c r="AV116" s="67"/>
      <c r="AW116" s="67"/>
    </row>
    <row r="117" spans="1:55" s="67" customFormat="1" ht="51" x14ac:dyDescent="0.2">
      <c r="A117" s="69" t="s">
        <v>1032</v>
      </c>
      <c r="B117" s="63"/>
      <c r="C117" s="69"/>
      <c r="D117" s="69"/>
      <c r="E117" s="61" t="s">
        <v>77</v>
      </c>
      <c r="F117" s="61" t="s">
        <v>77</v>
      </c>
      <c r="G117" s="62" t="s">
        <v>77</v>
      </c>
      <c r="H117" s="63" t="s">
        <v>77</v>
      </c>
      <c r="I117" s="63">
        <v>41022</v>
      </c>
      <c r="J117" s="63" t="s">
        <v>77</v>
      </c>
      <c r="K117" s="69" t="s">
        <v>1001</v>
      </c>
      <c r="L117" s="63"/>
      <c r="M117" s="87" t="s">
        <v>77</v>
      </c>
      <c r="N117" s="69" t="s">
        <v>77</v>
      </c>
      <c r="O117" s="125"/>
      <c r="P117" s="64" t="s">
        <v>77</v>
      </c>
      <c r="Q117" s="64" t="s">
        <v>77</v>
      </c>
      <c r="R117" s="63" t="s">
        <v>555</v>
      </c>
      <c r="S117" s="69" t="s">
        <v>77</v>
      </c>
      <c r="T117" s="64" t="s">
        <v>77</v>
      </c>
    </row>
    <row r="118" spans="1:55" ht="51" x14ac:dyDescent="0.2">
      <c r="A118" s="69" t="s">
        <v>1074</v>
      </c>
      <c r="B118" s="63"/>
      <c r="C118" s="69"/>
      <c r="D118" s="69"/>
      <c r="E118" s="61" t="s">
        <v>77</v>
      </c>
      <c r="F118" s="61" t="s">
        <v>77</v>
      </c>
      <c r="G118" s="62" t="s">
        <v>77</v>
      </c>
      <c r="H118" s="63" t="s">
        <v>77</v>
      </c>
      <c r="I118" s="63">
        <v>43407</v>
      </c>
      <c r="J118" s="63" t="s">
        <v>1075</v>
      </c>
      <c r="K118" s="69" t="s">
        <v>1001</v>
      </c>
      <c r="L118" s="63"/>
      <c r="M118" s="87"/>
      <c r="N118" s="69" t="s">
        <v>1076</v>
      </c>
      <c r="O118" s="123"/>
      <c r="P118" s="64" t="s">
        <v>1077</v>
      </c>
      <c r="Q118" s="64"/>
      <c r="R118" s="63" t="s">
        <v>555</v>
      </c>
      <c r="S118" s="69" t="s">
        <v>77</v>
      </c>
      <c r="T118" s="64"/>
      <c r="U118" s="67"/>
      <c r="V118" s="67"/>
      <c r="W118" s="67"/>
      <c r="X118" s="67"/>
      <c r="Y118" s="67"/>
      <c r="Z118" s="67"/>
      <c r="AA118" s="67"/>
      <c r="AB118" s="67"/>
      <c r="AC118" s="67"/>
      <c r="AD118" s="67"/>
      <c r="AE118" s="67"/>
      <c r="AF118" s="67"/>
      <c r="AG118" s="67"/>
      <c r="AH118" s="67"/>
      <c r="AI118" s="67"/>
      <c r="AJ118" s="67"/>
      <c r="AK118" s="67"/>
      <c r="AL118" s="67"/>
      <c r="AM118" s="67"/>
      <c r="AN118" s="67"/>
      <c r="AO118" s="67"/>
      <c r="AP118" s="67"/>
      <c r="AQ118" s="67"/>
      <c r="AR118" s="67"/>
      <c r="AS118" s="67"/>
      <c r="AT118" s="67"/>
      <c r="AU118" s="67"/>
      <c r="AV118" s="67"/>
      <c r="AW118" s="67"/>
    </row>
    <row r="119" spans="1:55" ht="51" x14ac:dyDescent="0.2">
      <c r="A119" s="9" t="s">
        <v>968</v>
      </c>
      <c r="B119" s="8"/>
      <c r="C119" s="69"/>
      <c r="D119" s="69"/>
      <c r="E119" s="77">
        <v>35.75</v>
      </c>
      <c r="F119" s="77">
        <v>-100.25</v>
      </c>
      <c r="G119" s="62">
        <v>629.11572908137305</v>
      </c>
      <c r="H119" s="8">
        <v>4302</v>
      </c>
      <c r="I119" s="8" t="s">
        <v>77</v>
      </c>
      <c r="J119" s="8"/>
      <c r="K119" s="9" t="s">
        <v>77</v>
      </c>
      <c r="L119" s="8"/>
      <c r="M119" s="86">
        <v>43132</v>
      </c>
      <c r="N119" s="9" t="s">
        <v>934</v>
      </c>
      <c r="O119" s="123"/>
      <c r="P119" s="78" t="s">
        <v>935</v>
      </c>
      <c r="Q119" s="78" t="s">
        <v>969</v>
      </c>
      <c r="R119" s="8" t="s">
        <v>77</v>
      </c>
      <c r="S119" s="9"/>
      <c r="T119" s="78" t="s">
        <v>894</v>
      </c>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4"/>
      <c r="AY119" s="74"/>
      <c r="AZ119" s="74"/>
      <c r="BA119" s="74"/>
      <c r="BB119" s="74"/>
      <c r="BC119" s="74"/>
    </row>
    <row r="120" spans="1:55" ht="17" x14ac:dyDescent="0.2">
      <c r="A120" s="9" t="s">
        <v>1155</v>
      </c>
      <c r="B120" s="8"/>
      <c r="C120" s="69"/>
      <c r="D120" s="69"/>
      <c r="E120" s="77" t="s">
        <v>77</v>
      </c>
      <c r="F120" s="77" t="s">
        <v>77</v>
      </c>
      <c r="G120" s="62" t="s">
        <v>77</v>
      </c>
      <c r="H120" s="8" t="s">
        <v>77</v>
      </c>
      <c r="I120" s="8" t="s">
        <v>77</v>
      </c>
      <c r="J120" s="8" t="s">
        <v>1156</v>
      </c>
      <c r="K120" s="9" t="s">
        <v>77</v>
      </c>
      <c r="L120" s="8"/>
      <c r="M120" s="86" t="s">
        <v>1157</v>
      </c>
      <c r="N120" s="9"/>
      <c r="O120" s="123"/>
      <c r="P120" s="78" t="s">
        <v>1158</v>
      </c>
      <c r="Q120" s="78"/>
      <c r="R120" s="8" t="s">
        <v>77</v>
      </c>
      <c r="S120" s="9" t="s">
        <v>77</v>
      </c>
      <c r="T120" s="78"/>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row>
    <row r="121" spans="1:55" ht="17" x14ac:dyDescent="0.2">
      <c r="A121" s="9" t="s">
        <v>771</v>
      </c>
      <c r="B121" s="8"/>
      <c r="C121" s="69"/>
      <c r="D121" s="69"/>
      <c r="E121" s="77">
        <v>31.783332999999999</v>
      </c>
      <c r="F121" s="77">
        <v>-97.316666999999995</v>
      </c>
      <c r="G121" s="62">
        <v>280.91617193069902</v>
      </c>
      <c r="H121" s="8" t="s">
        <v>77</v>
      </c>
      <c r="I121" s="8" t="s">
        <v>77</v>
      </c>
      <c r="J121" s="8" t="s">
        <v>77</v>
      </c>
      <c r="K121" s="9" t="s">
        <v>77</v>
      </c>
      <c r="L121" s="8"/>
      <c r="M121" s="86" t="s">
        <v>77</v>
      </c>
      <c r="N121" s="9" t="s">
        <v>77</v>
      </c>
      <c r="O121" s="125"/>
      <c r="P121" s="78" t="s">
        <v>77</v>
      </c>
      <c r="Q121" s="78" t="s">
        <v>77</v>
      </c>
      <c r="R121" s="8" t="s">
        <v>77</v>
      </c>
      <c r="S121" s="9" t="s">
        <v>77</v>
      </c>
      <c r="T121" s="78" t="s">
        <v>77</v>
      </c>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67"/>
      <c r="AU121" s="67"/>
      <c r="AV121" s="67"/>
      <c r="AW121" s="67"/>
    </row>
    <row r="122" spans="1:55" ht="68" x14ac:dyDescent="0.2">
      <c r="A122" s="9" t="s">
        <v>886</v>
      </c>
      <c r="B122" s="8"/>
      <c r="C122" s="69"/>
      <c r="D122" s="69"/>
      <c r="E122" s="77">
        <v>34.369999999999997</v>
      </c>
      <c r="F122" s="77">
        <v>-99.75</v>
      </c>
      <c r="G122" s="62">
        <v>472.40811631082101</v>
      </c>
      <c r="H122" s="8">
        <v>3664</v>
      </c>
      <c r="I122" s="8" t="s">
        <v>77</v>
      </c>
      <c r="J122" s="8" t="s">
        <v>887</v>
      </c>
      <c r="K122" s="9" t="s">
        <v>77</v>
      </c>
      <c r="L122" s="8"/>
      <c r="M122" s="86">
        <v>16.774999999999999</v>
      </c>
      <c r="N122" s="9" t="s">
        <v>888</v>
      </c>
      <c r="O122" s="123"/>
      <c r="P122" s="78" t="s">
        <v>889</v>
      </c>
      <c r="Q122" s="78"/>
      <c r="R122" s="8" t="s">
        <v>77</v>
      </c>
      <c r="S122" s="9"/>
      <c r="T122" s="78" t="s">
        <v>578</v>
      </c>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67"/>
      <c r="AU122" s="67"/>
      <c r="AV122" s="67"/>
      <c r="AW122" s="67"/>
    </row>
    <row r="123" spans="1:55" ht="68" x14ac:dyDescent="0.2">
      <c r="A123" s="9" t="s">
        <v>983</v>
      </c>
      <c r="B123" s="8"/>
      <c r="C123" s="69"/>
      <c r="D123" s="69"/>
      <c r="E123" s="77">
        <v>31.87</v>
      </c>
      <c r="F123" s="77">
        <v>-106</v>
      </c>
      <c r="G123" s="62">
        <v>645.99618850063405</v>
      </c>
      <c r="H123" s="8">
        <v>3697</v>
      </c>
      <c r="I123" s="8" t="s">
        <v>77</v>
      </c>
      <c r="J123" s="8"/>
      <c r="K123" s="9" t="s">
        <v>77</v>
      </c>
      <c r="L123" s="8"/>
      <c r="M123" s="86" t="s">
        <v>984</v>
      </c>
      <c r="N123" s="9" t="s">
        <v>985</v>
      </c>
      <c r="O123" s="123"/>
      <c r="P123" s="78" t="s">
        <v>986</v>
      </c>
      <c r="Q123" s="78" t="s">
        <v>987</v>
      </c>
      <c r="R123" s="8" t="s">
        <v>77</v>
      </c>
      <c r="S123" s="9"/>
      <c r="T123" s="78" t="s">
        <v>641</v>
      </c>
      <c r="U123" s="67"/>
      <c r="V123" s="67"/>
      <c r="W123" s="67"/>
      <c r="X123" s="67"/>
      <c r="Y123" s="67"/>
      <c r="Z123" s="67"/>
      <c r="AA123" s="67"/>
      <c r="AB123" s="67"/>
      <c r="AC123" s="67"/>
      <c r="AD123" s="67"/>
      <c r="AE123" s="67"/>
      <c r="AF123" s="67"/>
      <c r="AG123" s="67"/>
      <c r="AH123" s="67"/>
      <c r="AI123" s="67"/>
      <c r="AJ123" s="67"/>
      <c r="AK123" s="67"/>
      <c r="AL123" s="67"/>
      <c r="AM123" s="67"/>
      <c r="AN123" s="67"/>
      <c r="AO123" s="67"/>
      <c r="AP123" s="67"/>
      <c r="AQ123" s="67"/>
      <c r="AR123" s="67"/>
      <c r="AS123" s="67"/>
      <c r="AT123" s="67"/>
      <c r="AU123" s="67"/>
      <c r="AV123" s="67"/>
      <c r="AW123" s="67"/>
    </row>
    <row r="124" spans="1:55" s="73" customFormat="1" ht="34" x14ac:dyDescent="0.2">
      <c r="A124" s="111" t="s">
        <v>1575</v>
      </c>
      <c r="B124" s="109"/>
      <c r="C124" s="121">
        <v>43221</v>
      </c>
      <c r="D124" s="121" t="s">
        <v>549</v>
      </c>
      <c r="E124" s="109"/>
      <c r="F124" s="109"/>
      <c r="G124" s="109"/>
      <c r="H124" s="109"/>
      <c r="I124" s="109">
        <v>43192</v>
      </c>
      <c r="J124" s="109"/>
      <c r="K124" s="111" t="s">
        <v>749</v>
      </c>
      <c r="L124" s="109"/>
      <c r="M124" s="109"/>
      <c r="N124" s="111" t="s">
        <v>1576</v>
      </c>
      <c r="O124" s="112" t="s">
        <v>1577</v>
      </c>
      <c r="P124" s="113" t="s">
        <v>1578</v>
      </c>
      <c r="Q124" s="110"/>
      <c r="R124" s="110"/>
      <c r="S124" s="110"/>
      <c r="T124" s="110"/>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55" s="73" customFormat="1" ht="51" x14ac:dyDescent="0.2">
      <c r="A125" s="9" t="s">
        <v>1069</v>
      </c>
      <c r="B125" s="8"/>
      <c r="C125" s="69"/>
      <c r="D125" s="69"/>
      <c r="E125" s="77" t="s">
        <v>77</v>
      </c>
      <c r="F125" s="77" t="s">
        <v>77</v>
      </c>
      <c r="G125" s="62" t="s">
        <v>77</v>
      </c>
      <c r="H125" s="8" t="s">
        <v>77</v>
      </c>
      <c r="I125" s="8">
        <v>43261</v>
      </c>
      <c r="J125" s="8" t="s">
        <v>77</v>
      </c>
      <c r="K125" s="9" t="s">
        <v>1001</v>
      </c>
      <c r="L125" s="8"/>
      <c r="M125" s="86" t="s">
        <v>77</v>
      </c>
      <c r="N125" s="9" t="s">
        <v>77</v>
      </c>
      <c r="O125" s="123"/>
      <c r="P125" s="78" t="s">
        <v>77</v>
      </c>
      <c r="Q125" s="78" t="s">
        <v>77</v>
      </c>
      <c r="R125" s="8" t="s">
        <v>555</v>
      </c>
      <c r="S125" s="9" t="s">
        <v>77</v>
      </c>
      <c r="T125" s="78" t="s">
        <v>77</v>
      </c>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55" ht="34" x14ac:dyDescent="0.2">
      <c r="A126" s="9" t="s">
        <v>249</v>
      </c>
      <c r="B126" s="8"/>
      <c r="C126" s="97">
        <v>43101</v>
      </c>
      <c r="D126" s="97"/>
      <c r="E126" s="77">
        <v>27.867000000000001</v>
      </c>
      <c r="F126" s="77">
        <v>-97.2</v>
      </c>
      <c r="G126" s="62" t="s">
        <v>77</v>
      </c>
      <c r="H126" s="8" t="s">
        <v>77</v>
      </c>
      <c r="I126" s="8">
        <v>30967</v>
      </c>
      <c r="J126" s="8" t="s">
        <v>241</v>
      </c>
      <c r="K126" s="9" t="s">
        <v>77</v>
      </c>
      <c r="L126" s="8"/>
      <c r="M126" s="86"/>
      <c r="N126" s="9" t="s">
        <v>1006</v>
      </c>
      <c r="O126" s="123"/>
      <c r="P126" s="78" t="s">
        <v>1007</v>
      </c>
      <c r="Q126" s="78"/>
      <c r="R126" s="8" t="s">
        <v>77</v>
      </c>
      <c r="S126" s="9" t="s">
        <v>77</v>
      </c>
      <c r="T126" s="78"/>
      <c r="U126" s="67"/>
      <c r="V126" s="67"/>
      <c r="W126" s="67"/>
      <c r="X126" s="67"/>
      <c r="Y126" s="67"/>
      <c r="Z126" s="67"/>
      <c r="AA126" s="67"/>
      <c r="AB126" s="67"/>
      <c r="AC126" s="67"/>
      <c r="AD126" s="67"/>
      <c r="AE126" s="67"/>
      <c r="AF126" s="67"/>
      <c r="AG126" s="67"/>
      <c r="AH126" s="67"/>
      <c r="AI126" s="67"/>
      <c r="AJ126" s="67"/>
      <c r="AK126" s="67"/>
      <c r="AL126" s="67"/>
      <c r="AM126" s="67"/>
      <c r="AN126" s="67"/>
      <c r="AO126" s="67"/>
      <c r="AP126" s="67"/>
      <c r="AQ126" s="67"/>
      <c r="AR126" s="67"/>
      <c r="AS126" s="67"/>
      <c r="AT126" s="67"/>
      <c r="AU126" s="67"/>
      <c r="AV126" s="67"/>
      <c r="AW126" s="67"/>
    </row>
    <row r="127" spans="1:55" ht="68" x14ac:dyDescent="0.2">
      <c r="A127" s="9" t="s">
        <v>743</v>
      </c>
      <c r="B127" s="8"/>
      <c r="C127" s="69"/>
      <c r="D127" s="69"/>
      <c r="E127" s="77">
        <v>30.62</v>
      </c>
      <c r="F127" s="77">
        <v>-97.62</v>
      </c>
      <c r="G127" s="62">
        <v>192.290591331032</v>
      </c>
      <c r="H127" s="8">
        <v>4246</v>
      </c>
      <c r="I127" s="8" t="s">
        <v>77</v>
      </c>
      <c r="J127" s="8" t="s">
        <v>436</v>
      </c>
      <c r="K127" s="9" t="s">
        <v>77</v>
      </c>
      <c r="L127" s="8"/>
      <c r="M127" s="86" t="s">
        <v>744</v>
      </c>
      <c r="N127" s="9" t="s">
        <v>745</v>
      </c>
      <c r="O127" s="125"/>
      <c r="P127" s="78" t="s">
        <v>746</v>
      </c>
      <c r="Q127" s="78" t="s">
        <v>747</v>
      </c>
      <c r="R127" s="8" t="s">
        <v>77</v>
      </c>
      <c r="S127" s="9" t="s">
        <v>723</v>
      </c>
      <c r="T127" s="78" t="s">
        <v>552</v>
      </c>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c r="AX127" s="73"/>
      <c r="AY127" s="73"/>
      <c r="AZ127" s="73"/>
      <c r="BA127" s="73"/>
      <c r="BB127" s="73"/>
      <c r="BC127" s="73"/>
    </row>
    <row r="128" spans="1:55" ht="51" x14ac:dyDescent="0.2">
      <c r="A128" s="9" t="s">
        <v>1028</v>
      </c>
      <c r="B128" s="8"/>
      <c r="C128" s="69"/>
      <c r="D128" s="69"/>
      <c r="E128" s="77" t="s">
        <v>77</v>
      </c>
      <c r="F128" s="77" t="s">
        <v>77</v>
      </c>
      <c r="G128" s="62" t="s">
        <v>77</v>
      </c>
      <c r="H128" s="8" t="s">
        <v>77</v>
      </c>
      <c r="I128" s="8">
        <v>40874</v>
      </c>
      <c r="J128" s="8" t="s">
        <v>77</v>
      </c>
      <c r="K128" s="9" t="s">
        <v>1001</v>
      </c>
      <c r="L128" s="8"/>
      <c r="M128" s="86" t="s">
        <v>77</v>
      </c>
      <c r="N128" s="9" t="s">
        <v>77</v>
      </c>
      <c r="O128" s="125"/>
      <c r="P128" s="78" t="s">
        <v>77</v>
      </c>
      <c r="Q128" s="78" t="s">
        <v>77</v>
      </c>
      <c r="R128" s="8" t="s">
        <v>555</v>
      </c>
      <c r="S128" s="9" t="s">
        <v>77</v>
      </c>
      <c r="T128" s="78" t="s">
        <v>77</v>
      </c>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c r="AX128" s="73"/>
      <c r="AY128" s="73"/>
      <c r="AZ128" s="73"/>
      <c r="BA128" s="73"/>
      <c r="BB128" s="73"/>
      <c r="BC128" s="73"/>
    </row>
    <row r="129" spans="1:55" ht="17" x14ac:dyDescent="0.2">
      <c r="A129" s="9" t="s">
        <v>1079</v>
      </c>
      <c r="B129" s="8"/>
      <c r="C129" s="97">
        <v>43221</v>
      </c>
      <c r="D129" s="97" t="s">
        <v>549</v>
      </c>
      <c r="E129" s="77" t="s">
        <v>77</v>
      </c>
      <c r="F129" s="77" t="s">
        <v>77</v>
      </c>
      <c r="G129" s="62" t="s">
        <v>77</v>
      </c>
      <c r="H129" s="8" t="s">
        <v>77</v>
      </c>
      <c r="I129" s="8">
        <v>43427</v>
      </c>
      <c r="J129" s="8" t="s">
        <v>77</v>
      </c>
      <c r="K129" s="9" t="s">
        <v>558</v>
      </c>
      <c r="L129" s="8"/>
      <c r="M129" s="86" t="s">
        <v>77</v>
      </c>
      <c r="N129" s="9" t="s">
        <v>1639</v>
      </c>
      <c r="O129" s="123" t="s">
        <v>1684</v>
      </c>
      <c r="P129" s="78" t="s">
        <v>77</v>
      </c>
      <c r="Q129" s="78" t="s">
        <v>77</v>
      </c>
      <c r="R129" s="8" t="s">
        <v>555</v>
      </c>
      <c r="S129" s="9" t="s">
        <v>77</v>
      </c>
      <c r="T129" s="78" t="s">
        <v>77</v>
      </c>
      <c r="U129" s="67"/>
      <c r="V129" s="67"/>
      <c r="W129" s="67"/>
      <c r="X129" s="67"/>
      <c r="Y129" s="67"/>
      <c r="Z129" s="67"/>
      <c r="AA129" s="67"/>
      <c r="AB129" s="67"/>
      <c r="AC129" s="67"/>
      <c r="AD129" s="67"/>
      <c r="AE129" s="67"/>
      <c r="AF129" s="67"/>
      <c r="AG129" s="67"/>
      <c r="AH129" s="67"/>
      <c r="AI129" s="67"/>
      <c r="AJ129" s="67"/>
      <c r="AK129" s="67"/>
      <c r="AL129" s="67"/>
      <c r="AM129" s="67"/>
      <c r="AN129" s="67"/>
      <c r="AO129" s="67"/>
      <c r="AP129" s="67"/>
      <c r="AQ129" s="67"/>
      <c r="AR129" s="67"/>
      <c r="AS129" s="67"/>
      <c r="AT129" s="67"/>
      <c r="AU129" s="67"/>
      <c r="AV129" s="67"/>
      <c r="AW129" s="67"/>
    </row>
    <row r="130" spans="1:55" ht="17" x14ac:dyDescent="0.2">
      <c r="A130" s="9" t="s">
        <v>996</v>
      </c>
      <c r="B130" s="8"/>
      <c r="C130" s="69"/>
      <c r="D130" s="69"/>
      <c r="E130" s="77" t="s">
        <v>77</v>
      </c>
      <c r="F130" s="77" t="s">
        <v>77</v>
      </c>
      <c r="G130" s="62" t="s">
        <v>77</v>
      </c>
      <c r="H130" s="8" t="s">
        <v>77</v>
      </c>
      <c r="I130" s="8">
        <v>220</v>
      </c>
      <c r="J130" s="8" t="s">
        <v>77</v>
      </c>
      <c r="K130" s="9" t="s">
        <v>470</v>
      </c>
      <c r="L130" s="8"/>
      <c r="M130" s="86" t="s">
        <v>77</v>
      </c>
      <c r="N130" s="9" t="s">
        <v>77</v>
      </c>
      <c r="O130" s="125"/>
      <c r="P130" s="78" t="s">
        <v>77</v>
      </c>
      <c r="Q130" s="78" t="s">
        <v>77</v>
      </c>
      <c r="R130" s="8" t="s">
        <v>555</v>
      </c>
      <c r="S130" s="9" t="s">
        <v>77</v>
      </c>
      <c r="T130" s="78" t="s">
        <v>77</v>
      </c>
      <c r="U130" s="67"/>
      <c r="V130" s="67"/>
      <c r="W130" s="67"/>
      <c r="X130" s="67"/>
      <c r="Y130" s="67"/>
      <c r="Z130" s="67"/>
      <c r="AA130" s="67"/>
      <c r="AB130" s="67"/>
      <c r="AC130" s="67"/>
      <c r="AD130" s="67"/>
      <c r="AE130" s="67"/>
      <c r="AF130" s="67"/>
      <c r="AG130" s="67"/>
      <c r="AH130" s="67"/>
      <c r="AI130" s="67"/>
      <c r="AJ130" s="67"/>
      <c r="AK130" s="67"/>
      <c r="AL130" s="67"/>
      <c r="AM130" s="67"/>
      <c r="AN130" s="67"/>
      <c r="AO130" s="67"/>
      <c r="AP130" s="67"/>
      <c r="AQ130" s="67"/>
      <c r="AR130" s="67"/>
      <c r="AS130" s="67"/>
      <c r="AT130" s="67"/>
      <c r="AU130" s="67"/>
      <c r="AV130" s="67"/>
      <c r="AW130" s="67"/>
    </row>
    <row r="131" spans="1:55" ht="68" x14ac:dyDescent="0.2">
      <c r="A131" s="9" t="s">
        <v>705</v>
      </c>
      <c r="B131" s="8"/>
      <c r="C131" s="69"/>
      <c r="D131" s="69"/>
      <c r="E131" s="77">
        <v>30.39</v>
      </c>
      <c r="F131" s="77">
        <v>-97.68</v>
      </c>
      <c r="G131" s="62">
        <v>181.16720179481001</v>
      </c>
      <c r="H131" s="8">
        <v>4215</v>
      </c>
      <c r="I131" s="8" t="s">
        <v>77</v>
      </c>
      <c r="J131" s="8"/>
      <c r="K131" s="9" t="s">
        <v>77</v>
      </c>
      <c r="L131" s="8"/>
      <c r="M131" s="86" t="s">
        <v>706</v>
      </c>
      <c r="N131" s="9" t="s">
        <v>707</v>
      </c>
      <c r="O131" s="125"/>
      <c r="P131" s="78" t="s">
        <v>708</v>
      </c>
      <c r="Q131" s="78" t="s">
        <v>709</v>
      </c>
      <c r="R131" s="8" t="s">
        <v>77</v>
      </c>
      <c r="S131" s="9" t="s">
        <v>710</v>
      </c>
      <c r="T131" s="78" t="s">
        <v>641</v>
      </c>
      <c r="U131" s="67"/>
      <c r="V131" s="67"/>
      <c r="W131" s="67"/>
      <c r="X131" s="67"/>
      <c r="Y131" s="67"/>
      <c r="Z131" s="67"/>
      <c r="AA131" s="67"/>
      <c r="AB131" s="67"/>
      <c r="AC131" s="67"/>
      <c r="AD131" s="67"/>
      <c r="AE131" s="67"/>
      <c r="AF131" s="67"/>
      <c r="AG131" s="67"/>
      <c r="AH131" s="67"/>
      <c r="AI131" s="67"/>
      <c r="AJ131" s="67"/>
      <c r="AK131" s="67"/>
      <c r="AL131" s="67"/>
      <c r="AM131" s="67"/>
      <c r="AN131" s="67"/>
      <c r="AO131" s="67"/>
      <c r="AP131" s="67"/>
      <c r="AQ131" s="67"/>
      <c r="AR131" s="67"/>
      <c r="AS131" s="67"/>
      <c r="AT131" s="67"/>
      <c r="AU131" s="67"/>
      <c r="AV131" s="67"/>
      <c r="AW131" s="67"/>
    </row>
    <row r="132" spans="1:55" ht="17" x14ac:dyDescent="0.2">
      <c r="A132" s="69" t="s">
        <v>1099</v>
      </c>
      <c r="B132" s="63"/>
      <c r="C132" s="69"/>
      <c r="D132" s="69"/>
      <c r="E132" s="61" t="s">
        <v>77</v>
      </c>
      <c r="F132" s="61" t="s">
        <v>77</v>
      </c>
      <c r="G132" s="62" t="s">
        <v>77</v>
      </c>
      <c r="H132" s="63" t="s">
        <v>77</v>
      </c>
      <c r="I132" s="63">
        <v>43463</v>
      </c>
      <c r="J132" s="63" t="s">
        <v>77</v>
      </c>
      <c r="K132" s="69" t="s">
        <v>470</v>
      </c>
      <c r="L132" s="63"/>
      <c r="M132" s="87" t="s">
        <v>77</v>
      </c>
      <c r="N132" s="69" t="s">
        <v>77</v>
      </c>
      <c r="O132" s="123"/>
      <c r="P132" s="64" t="s">
        <v>77</v>
      </c>
      <c r="Q132" s="64" t="s">
        <v>77</v>
      </c>
      <c r="R132" s="63" t="s">
        <v>555</v>
      </c>
      <c r="S132" s="69" t="s">
        <v>77</v>
      </c>
      <c r="T132" s="64" t="s">
        <v>77</v>
      </c>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10"/>
      <c r="AX132" s="10"/>
      <c r="AY132" s="10"/>
      <c r="AZ132" s="10"/>
      <c r="BA132" s="10"/>
      <c r="BB132" s="10"/>
      <c r="BC132" s="10"/>
    </row>
    <row r="133" spans="1:55" ht="17" x14ac:dyDescent="0.2">
      <c r="A133" s="69" t="s">
        <v>1100</v>
      </c>
      <c r="B133" s="63"/>
      <c r="C133" s="69"/>
      <c r="D133" s="69"/>
      <c r="E133" s="61" t="s">
        <v>77</v>
      </c>
      <c r="F133" s="61" t="s">
        <v>77</v>
      </c>
      <c r="G133" s="62" t="s">
        <v>77</v>
      </c>
      <c r="H133" s="63" t="s">
        <v>77</v>
      </c>
      <c r="I133" s="63">
        <v>43464</v>
      </c>
      <c r="J133" s="63" t="s">
        <v>77</v>
      </c>
      <c r="K133" s="69" t="s">
        <v>470</v>
      </c>
      <c r="L133" s="63"/>
      <c r="M133" s="87" t="s">
        <v>77</v>
      </c>
      <c r="N133" s="69" t="s">
        <v>77</v>
      </c>
      <c r="O133" s="123"/>
      <c r="P133" s="64" t="s">
        <v>77</v>
      </c>
      <c r="Q133" s="64" t="s">
        <v>77</v>
      </c>
      <c r="R133" s="63" t="s">
        <v>555</v>
      </c>
      <c r="S133" s="69" t="s">
        <v>77</v>
      </c>
      <c r="T133" s="64" t="s">
        <v>77</v>
      </c>
      <c r="U133" s="67"/>
      <c r="V133" s="67"/>
      <c r="W133" s="67"/>
      <c r="X133" s="67"/>
      <c r="Y133" s="67"/>
      <c r="Z133" s="67"/>
      <c r="AA133" s="67"/>
      <c r="AB133" s="67"/>
      <c r="AC133" s="67"/>
      <c r="AD133" s="67"/>
      <c r="AE133" s="67"/>
      <c r="AF133" s="67"/>
      <c r="AG133" s="67"/>
      <c r="AH133" s="67"/>
      <c r="AI133" s="67"/>
      <c r="AJ133" s="67"/>
      <c r="AK133" s="67"/>
      <c r="AL133" s="67"/>
      <c r="AM133" s="67"/>
      <c r="AN133" s="67"/>
      <c r="AO133" s="67"/>
      <c r="AP133" s="67"/>
      <c r="AQ133" s="67"/>
      <c r="AR133" s="67"/>
      <c r="AS133" s="67"/>
      <c r="AT133" s="67"/>
      <c r="AU133" s="67"/>
      <c r="AV133" s="67"/>
      <c r="AW133" s="67"/>
    </row>
    <row r="134" spans="1:55" ht="17" x14ac:dyDescent="0.2">
      <c r="A134" s="69" t="s">
        <v>1098</v>
      </c>
      <c r="B134" s="63"/>
      <c r="C134" s="69"/>
      <c r="D134" s="69"/>
      <c r="E134" s="61" t="s">
        <v>77</v>
      </c>
      <c r="F134" s="61" t="s">
        <v>77</v>
      </c>
      <c r="G134" s="62" t="s">
        <v>77</v>
      </c>
      <c r="H134" s="63" t="s">
        <v>77</v>
      </c>
      <c r="I134" s="63">
        <v>43462</v>
      </c>
      <c r="J134" s="63" t="s">
        <v>77</v>
      </c>
      <c r="K134" s="69" t="s">
        <v>470</v>
      </c>
      <c r="L134" s="63"/>
      <c r="M134" s="87" t="s">
        <v>77</v>
      </c>
      <c r="N134" s="69" t="s">
        <v>77</v>
      </c>
      <c r="O134" s="123"/>
      <c r="P134" s="64" t="s">
        <v>77</v>
      </c>
      <c r="Q134" s="64" t="s">
        <v>77</v>
      </c>
      <c r="R134" s="63" t="s">
        <v>555</v>
      </c>
      <c r="S134" s="69" t="s">
        <v>77</v>
      </c>
      <c r="T134" s="64" t="s">
        <v>77</v>
      </c>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73"/>
      <c r="AY134" s="73"/>
      <c r="AZ134" s="73"/>
      <c r="BA134" s="73"/>
      <c r="BB134" s="73"/>
      <c r="BC134" s="73"/>
    </row>
    <row r="135" spans="1:55" ht="68" x14ac:dyDescent="0.2">
      <c r="A135" s="69" t="s">
        <v>100</v>
      </c>
      <c r="B135" s="63">
        <v>100</v>
      </c>
      <c r="C135" s="97" t="s">
        <v>1626</v>
      </c>
      <c r="D135" s="97" t="s">
        <v>1823</v>
      </c>
      <c r="E135" s="61">
        <v>29.366667</v>
      </c>
      <c r="F135" s="61">
        <v>-99.466667000000001</v>
      </c>
      <c r="G135" s="62">
        <v>85.268902538297496</v>
      </c>
      <c r="H135" s="63">
        <v>4330</v>
      </c>
      <c r="I135" s="63">
        <v>908</v>
      </c>
      <c r="J135" s="63" t="s">
        <v>391</v>
      </c>
      <c r="K135" s="69" t="s">
        <v>558</v>
      </c>
      <c r="L135" s="63"/>
      <c r="M135" s="87" t="s">
        <v>557</v>
      </c>
      <c r="N135" s="69" t="s">
        <v>556</v>
      </c>
      <c r="O135" s="64" t="s">
        <v>1822</v>
      </c>
      <c r="P135" s="53" t="s">
        <v>1786</v>
      </c>
      <c r="Q135" s="63" t="s">
        <v>555</v>
      </c>
      <c r="R135" s="64" t="s">
        <v>559</v>
      </c>
      <c r="S135" s="66"/>
      <c r="T135" s="66"/>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73"/>
      <c r="AY135" s="73"/>
      <c r="AZ135" s="73"/>
      <c r="BA135" s="73"/>
      <c r="BB135" s="73"/>
      <c r="BC135" s="73"/>
    </row>
    <row r="136" spans="1:55" ht="17" x14ac:dyDescent="0.2">
      <c r="A136" s="9" t="s">
        <v>1037</v>
      </c>
      <c r="B136" s="8"/>
      <c r="C136" s="69"/>
      <c r="D136" s="69"/>
      <c r="E136" s="77" t="s">
        <v>77</v>
      </c>
      <c r="F136" s="77" t="s">
        <v>77</v>
      </c>
      <c r="G136" s="62" t="s">
        <v>77</v>
      </c>
      <c r="H136" s="8" t="s">
        <v>77</v>
      </c>
      <c r="I136" s="8">
        <v>41189</v>
      </c>
      <c r="J136" s="8" t="s">
        <v>77</v>
      </c>
      <c r="K136" s="9" t="s">
        <v>470</v>
      </c>
      <c r="L136" s="8"/>
      <c r="M136" s="86" t="s">
        <v>77</v>
      </c>
      <c r="N136" s="9" t="s">
        <v>77</v>
      </c>
      <c r="O136" s="123"/>
      <c r="P136" s="78" t="s">
        <v>77</v>
      </c>
      <c r="Q136" s="78" t="s">
        <v>77</v>
      </c>
      <c r="R136" s="8" t="s">
        <v>555</v>
      </c>
      <c r="S136" s="9" t="s">
        <v>77</v>
      </c>
      <c r="T136" s="78" t="s">
        <v>77</v>
      </c>
      <c r="U136" s="67"/>
      <c r="V136" s="67"/>
      <c r="W136" s="67"/>
      <c r="X136" s="67"/>
      <c r="Y136" s="67"/>
      <c r="Z136" s="67"/>
      <c r="AA136" s="67"/>
      <c r="AB136" s="67"/>
      <c r="AC136" s="67"/>
      <c r="AD136" s="67"/>
      <c r="AE136" s="67"/>
      <c r="AF136" s="67"/>
      <c r="AG136" s="67"/>
      <c r="AH136" s="67"/>
      <c r="AI136" s="67"/>
      <c r="AJ136" s="67"/>
      <c r="AK136" s="67"/>
      <c r="AL136" s="67"/>
      <c r="AM136" s="67"/>
      <c r="AN136" s="67"/>
      <c r="AO136" s="67"/>
      <c r="AP136" s="67"/>
      <c r="AQ136" s="67"/>
      <c r="AR136" s="67"/>
      <c r="AS136" s="67"/>
      <c r="AT136" s="67"/>
      <c r="AU136" s="67"/>
      <c r="AV136" s="67"/>
      <c r="AW136" s="67"/>
    </row>
    <row r="137" spans="1:55" ht="68" x14ac:dyDescent="0.2">
      <c r="A137" s="9" t="s">
        <v>772</v>
      </c>
      <c r="B137" s="8"/>
      <c r="C137" s="69"/>
      <c r="D137" s="69"/>
      <c r="E137" s="77">
        <v>32.033611000000001</v>
      </c>
      <c r="F137" s="77">
        <v>-97.420277999999996</v>
      </c>
      <c r="G137" s="62">
        <v>292.80756483510203</v>
      </c>
      <c r="H137" s="8">
        <v>3681</v>
      </c>
      <c r="I137" s="8" t="s">
        <v>77</v>
      </c>
      <c r="J137" s="8" t="s">
        <v>773</v>
      </c>
      <c r="K137" s="9" t="s">
        <v>470</v>
      </c>
      <c r="L137" s="8"/>
      <c r="M137" s="86" t="s">
        <v>774</v>
      </c>
      <c r="N137" s="9" t="s">
        <v>775</v>
      </c>
      <c r="O137" s="125"/>
      <c r="P137" s="78" t="s">
        <v>776</v>
      </c>
      <c r="Q137" s="78" t="s">
        <v>777</v>
      </c>
      <c r="R137" s="8" t="s">
        <v>77</v>
      </c>
      <c r="S137" s="9"/>
      <c r="T137" s="78" t="s">
        <v>552</v>
      </c>
      <c r="U137" s="60"/>
      <c r="V137" s="60"/>
      <c r="W137" s="60"/>
      <c r="X137" s="60"/>
      <c r="Y137" s="60"/>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76"/>
      <c r="AY137" s="76"/>
      <c r="AZ137" s="76"/>
      <c r="BA137" s="76"/>
      <c r="BB137" s="76"/>
      <c r="BC137" s="76"/>
    </row>
    <row r="138" spans="1:55" s="73" customFormat="1" ht="51" x14ac:dyDescent="0.2">
      <c r="A138" s="9" t="s">
        <v>793</v>
      </c>
      <c r="B138" s="8"/>
      <c r="C138" s="69"/>
      <c r="D138" s="69"/>
      <c r="E138" s="77">
        <v>27.17</v>
      </c>
      <c r="F138" s="77">
        <v>-97.97</v>
      </c>
      <c r="G138" s="62">
        <v>363.43796114520597</v>
      </c>
      <c r="H138" s="8">
        <v>4176</v>
      </c>
      <c r="I138" s="8" t="s">
        <v>77</v>
      </c>
      <c r="J138" s="8"/>
      <c r="K138" s="9" t="s">
        <v>77</v>
      </c>
      <c r="L138" s="8"/>
      <c r="M138" s="86" t="s">
        <v>794</v>
      </c>
      <c r="N138" s="9" t="s">
        <v>795</v>
      </c>
      <c r="O138" s="125"/>
      <c r="P138" s="78" t="s">
        <v>796</v>
      </c>
      <c r="Q138" s="78"/>
      <c r="R138" s="8" t="s">
        <v>77</v>
      </c>
      <c r="S138" s="9"/>
      <c r="T138" s="78" t="s">
        <v>797</v>
      </c>
      <c r="U138" s="72"/>
      <c r="V138" s="72"/>
      <c r="W138" s="72"/>
      <c r="X138" s="72"/>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6"/>
      <c r="AY138" s="6"/>
      <c r="AZ138" s="6"/>
      <c r="BA138" s="6"/>
      <c r="BB138" s="6"/>
      <c r="BC138" s="6"/>
    </row>
    <row r="139" spans="1:55" s="73" customFormat="1" ht="51" x14ac:dyDescent="0.2">
      <c r="A139" s="9" t="s">
        <v>989</v>
      </c>
      <c r="B139" s="8"/>
      <c r="C139" s="69"/>
      <c r="D139" s="69"/>
      <c r="E139" s="77">
        <v>35.75</v>
      </c>
      <c r="F139" s="77">
        <v>-101.5</v>
      </c>
      <c r="G139" s="62">
        <v>651.81484121573396</v>
      </c>
      <c r="H139" s="8">
        <v>4279</v>
      </c>
      <c r="I139" s="8" t="s">
        <v>77</v>
      </c>
      <c r="J139" s="8"/>
      <c r="K139" s="9" t="s">
        <v>77</v>
      </c>
      <c r="L139" s="8"/>
      <c r="M139" s="86" t="s">
        <v>879</v>
      </c>
      <c r="N139" s="9" t="s">
        <v>990</v>
      </c>
      <c r="O139" s="123"/>
      <c r="P139" s="78" t="s">
        <v>991</v>
      </c>
      <c r="Q139" s="78" t="s">
        <v>992</v>
      </c>
      <c r="R139" s="8" t="s">
        <v>77</v>
      </c>
      <c r="S139" s="9"/>
      <c r="T139" s="78" t="s">
        <v>894</v>
      </c>
      <c r="U139" s="67"/>
      <c r="V139" s="67"/>
      <c r="W139" s="67"/>
      <c r="X139" s="67"/>
      <c r="Y139" s="67"/>
      <c r="Z139" s="67"/>
      <c r="AA139" s="67"/>
      <c r="AB139" s="67"/>
      <c r="AC139" s="67"/>
      <c r="AD139" s="67"/>
      <c r="AE139" s="67"/>
      <c r="AF139" s="67"/>
      <c r="AG139" s="67"/>
      <c r="AH139" s="67"/>
      <c r="AI139" s="67"/>
      <c r="AJ139" s="67"/>
      <c r="AK139" s="67"/>
      <c r="AL139" s="67"/>
      <c r="AM139" s="67"/>
      <c r="AN139" s="67"/>
      <c r="AO139" s="67"/>
      <c r="AP139" s="67"/>
      <c r="AQ139" s="67"/>
      <c r="AR139" s="67"/>
      <c r="AS139" s="67"/>
      <c r="AT139" s="67"/>
      <c r="AU139" s="67"/>
      <c r="AV139" s="67"/>
      <c r="AW139" s="67"/>
      <c r="AX139"/>
      <c r="AY139"/>
      <c r="AZ139"/>
      <c r="BA139"/>
      <c r="BB139"/>
      <c r="BC139"/>
    </row>
    <row r="140" spans="1:55" s="73" customFormat="1" ht="51" x14ac:dyDescent="0.2">
      <c r="A140" s="9" t="s">
        <v>921</v>
      </c>
      <c r="B140" s="8"/>
      <c r="C140" s="69"/>
      <c r="D140" s="69"/>
      <c r="E140" s="77">
        <v>34.5</v>
      </c>
      <c r="F140" s="77">
        <v>-101.166667</v>
      </c>
      <c r="G140" s="62">
        <v>509.94455228460902</v>
      </c>
      <c r="H140" s="8">
        <v>5755</v>
      </c>
      <c r="I140" s="8" t="s">
        <v>77</v>
      </c>
      <c r="J140" s="8"/>
      <c r="K140" s="9" t="s">
        <v>77</v>
      </c>
      <c r="L140" s="8"/>
      <c r="M140" s="86" t="s">
        <v>922</v>
      </c>
      <c r="N140" s="9" t="s">
        <v>923</v>
      </c>
      <c r="O140" s="125"/>
      <c r="P140" s="78" t="s">
        <v>924</v>
      </c>
      <c r="Q140" s="78" t="s">
        <v>925</v>
      </c>
      <c r="R140" s="8" t="s">
        <v>77</v>
      </c>
      <c r="S140" s="9"/>
      <c r="T140" s="78" t="s">
        <v>894</v>
      </c>
      <c r="U140" s="67"/>
      <c r="V140" s="67"/>
      <c r="W140" s="67"/>
      <c r="X140" s="67"/>
      <c r="Y140" s="67"/>
      <c r="Z140" s="67"/>
      <c r="AA140" s="67"/>
      <c r="AB140" s="67"/>
      <c r="AC140" s="67"/>
      <c r="AD140" s="67"/>
      <c r="AE140" s="67"/>
      <c r="AF140" s="67"/>
      <c r="AG140" s="67"/>
      <c r="AH140" s="67"/>
      <c r="AI140" s="67"/>
      <c r="AJ140" s="67"/>
      <c r="AK140" s="67"/>
      <c r="AL140" s="67"/>
      <c r="AM140" s="67"/>
      <c r="AN140" s="67"/>
      <c r="AO140" s="67"/>
      <c r="AP140" s="67"/>
      <c r="AQ140" s="67"/>
      <c r="AR140" s="67"/>
      <c r="AS140" s="67"/>
      <c r="AT140" s="67"/>
      <c r="AU140" s="67"/>
      <c r="AV140" s="67"/>
      <c r="AW140" s="67"/>
      <c r="AX140"/>
      <c r="AY140"/>
      <c r="AZ140"/>
      <c r="BA140"/>
      <c r="BB140"/>
      <c r="BC140"/>
    </row>
    <row r="141" spans="1:55" s="73" customFormat="1" ht="51" x14ac:dyDescent="0.2">
      <c r="A141" s="9" t="s">
        <v>1041</v>
      </c>
      <c r="B141" s="8"/>
      <c r="C141" s="69"/>
      <c r="D141" s="69"/>
      <c r="E141" s="77" t="s">
        <v>77</v>
      </c>
      <c r="F141" s="77" t="s">
        <v>77</v>
      </c>
      <c r="G141" s="62" t="s">
        <v>77</v>
      </c>
      <c r="H141" s="8" t="s">
        <v>77</v>
      </c>
      <c r="I141" s="8">
        <v>41309</v>
      </c>
      <c r="J141" s="8" t="s">
        <v>77</v>
      </c>
      <c r="K141" s="9" t="s">
        <v>1001</v>
      </c>
      <c r="L141" s="8"/>
      <c r="M141" s="86" t="s">
        <v>77</v>
      </c>
      <c r="N141" s="9" t="s">
        <v>77</v>
      </c>
      <c r="O141" s="124"/>
      <c r="P141" s="78" t="s">
        <v>77</v>
      </c>
      <c r="Q141" s="78" t="s">
        <v>77</v>
      </c>
      <c r="R141" s="8" t="s">
        <v>555</v>
      </c>
      <c r="S141" s="9" t="s">
        <v>77</v>
      </c>
      <c r="T141" s="78" t="s">
        <v>77</v>
      </c>
      <c r="U141" s="67"/>
      <c r="V141" s="67"/>
      <c r="W141" s="67"/>
      <c r="X141" s="67"/>
      <c r="Y141" s="67"/>
      <c r="Z141" s="67"/>
      <c r="AA141" s="67"/>
      <c r="AB141" s="67"/>
      <c r="AC141" s="67"/>
      <c r="AD141" s="67"/>
      <c r="AE141" s="67"/>
      <c r="AF141" s="67"/>
      <c r="AG141" s="67"/>
      <c r="AH141" s="67"/>
      <c r="AI141" s="67"/>
      <c r="AJ141" s="67"/>
      <c r="AK141" s="67"/>
      <c r="AL141" s="67"/>
      <c r="AM141" s="67"/>
      <c r="AN141" s="67"/>
      <c r="AO141" s="67"/>
      <c r="AP141" s="67"/>
      <c r="AQ141" s="67"/>
      <c r="AR141" s="67"/>
      <c r="AS141" s="67"/>
      <c r="AT141" s="67"/>
      <c r="AU141" s="67"/>
      <c r="AV141" s="67"/>
      <c r="AW141" s="67"/>
      <c r="AX141"/>
      <c r="AY141"/>
      <c r="AZ141"/>
      <c r="BA141"/>
      <c r="BB141"/>
      <c r="BC141"/>
    </row>
    <row r="142" spans="1:55" ht="51" x14ac:dyDescent="0.2">
      <c r="A142" s="9" t="s">
        <v>1000</v>
      </c>
      <c r="B142" s="8"/>
      <c r="C142" s="69"/>
      <c r="D142" s="69"/>
      <c r="E142" s="77" t="s">
        <v>77</v>
      </c>
      <c r="F142" s="77" t="s">
        <v>77</v>
      </c>
      <c r="G142" s="62" t="s">
        <v>77</v>
      </c>
      <c r="H142" s="8" t="s">
        <v>77</v>
      </c>
      <c r="I142" s="8">
        <v>1206</v>
      </c>
      <c r="J142" s="8" t="s">
        <v>77</v>
      </c>
      <c r="K142" s="9" t="s">
        <v>1001</v>
      </c>
      <c r="L142" s="8"/>
      <c r="M142" s="86" t="s">
        <v>77</v>
      </c>
      <c r="N142" s="9" t="s">
        <v>77</v>
      </c>
      <c r="O142" s="123"/>
      <c r="P142" s="78" t="s">
        <v>77</v>
      </c>
      <c r="Q142" s="78" t="s">
        <v>77</v>
      </c>
      <c r="R142" s="8" t="s">
        <v>555</v>
      </c>
      <c r="S142" s="9" t="s">
        <v>77</v>
      </c>
      <c r="T142" s="78" t="s">
        <v>77</v>
      </c>
      <c r="U142" s="67"/>
      <c r="V142" s="67"/>
      <c r="W142" s="67"/>
      <c r="X142" s="67"/>
      <c r="Y142" s="67"/>
      <c r="Z142" s="67"/>
      <c r="AA142" s="67"/>
      <c r="AB142" s="67"/>
      <c r="AC142" s="67"/>
      <c r="AD142" s="67"/>
      <c r="AE142" s="67"/>
      <c r="AF142" s="67"/>
      <c r="AG142" s="67"/>
      <c r="AH142" s="67"/>
      <c r="AI142" s="67"/>
      <c r="AJ142" s="67"/>
      <c r="AK142" s="67"/>
      <c r="AL142" s="67"/>
      <c r="AM142" s="67"/>
      <c r="AN142" s="67"/>
      <c r="AO142" s="67"/>
      <c r="AP142" s="67"/>
      <c r="AQ142" s="67"/>
      <c r="AR142" s="67"/>
      <c r="AS142" s="67"/>
      <c r="AT142" s="67"/>
      <c r="AU142" s="67"/>
      <c r="AV142" s="67"/>
      <c r="AW142" s="67"/>
    </row>
    <row r="143" spans="1:55" ht="17" x14ac:dyDescent="0.2">
      <c r="A143" s="69" t="s">
        <v>1050</v>
      </c>
      <c r="B143" s="63"/>
      <c r="C143" s="69"/>
      <c r="D143" s="69"/>
      <c r="E143" s="61" t="s">
        <v>77</v>
      </c>
      <c r="F143" s="61" t="s">
        <v>77</v>
      </c>
      <c r="G143" s="62" t="s">
        <v>77</v>
      </c>
      <c r="H143" s="63" t="s">
        <v>77</v>
      </c>
      <c r="I143" s="63">
        <v>42191</v>
      </c>
      <c r="J143" s="63" t="s">
        <v>77</v>
      </c>
      <c r="K143" s="69" t="s">
        <v>470</v>
      </c>
      <c r="L143" s="63"/>
      <c r="M143" s="87" t="s">
        <v>77</v>
      </c>
      <c r="N143" s="69" t="s">
        <v>77</v>
      </c>
      <c r="O143" s="123"/>
      <c r="P143" s="64" t="s">
        <v>77</v>
      </c>
      <c r="Q143" s="64" t="s">
        <v>77</v>
      </c>
      <c r="R143" s="63" t="s">
        <v>555</v>
      </c>
      <c r="S143" s="69" t="s">
        <v>77</v>
      </c>
      <c r="T143" s="64" t="s">
        <v>77</v>
      </c>
      <c r="U143" s="67"/>
      <c r="V143" s="67"/>
      <c r="W143" s="67"/>
      <c r="X143" s="67"/>
      <c r="Y143" s="67"/>
      <c r="Z143" s="67"/>
      <c r="AA143" s="67"/>
      <c r="AB143" s="67"/>
      <c r="AC143" s="67"/>
      <c r="AD143" s="67"/>
      <c r="AE143" s="67"/>
      <c r="AF143" s="67"/>
      <c r="AG143" s="67"/>
      <c r="AH143" s="67"/>
      <c r="AI143" s="67"/>
      <c r="AJ143" s="67"/>
      <c r="AK143" s="67"/>
      <c r="AL143" s="67"/>
      <c r="AM143" s="67"/>
      <c r="AN143" s="67"/>
      <c r="AO143" s="67"/>
      <c r="AP143" s="67"/>
      <c r="AQ143" s="67"/>
      <c r="AR143" s="67"/>
      <c r="AS143" s="67"/>
      <c r="AT143" s="67"/>
      <c r="AU143" s="67"/>
      <c r="AV143" s="67"/>
      <c r="AW143" s="67"/>
    </row>
    <row r="144" spans="1:55" ht="17" x14ac:dyDescent="0.2">
      <c r="A144" s="69" t="s">
        <v>1096</v>
      </c>
      <c r="B144" s="63"/>
      <c r="C144" s="69"/>
      <c r="D144" s="69"/>
      <c r="E144" s="61" t="s">
        <v>77</v>
      </c>
      <c r="F144" s="61" t="s">
        <v>77</v>
      </c>
      <c r="G144" s="62" t="s">
        <v>77</v>
      </c>
      <c r="H144" s="63" t="s">
        <v>77</v>
      </c>
      <c r="I144" s="63">
        <v>43449</v>
      </c>
      <c r="J144" s="63" t="s">
        <v>77</v>
      </c>
      <c r="K144" s="69" t="s">
        <v>470</v>
      </c>
      <c r="L144" s="63"/>
      <c r="M144" s="87" t="s">
        <v>77</v>
      </c>
      <c r="N144" s="69" t="s">
        <v>77</v>
      </c>
      <c r="O144" s="123"/>
      <c r="P144" s="64" t="s">
        <v>77</v>
      </c>
      <c r="Q144" s="64" t="s">
        <v>77</v>
      </c>
      <c r="R144" s="63" t="s">
        <v>555</v>
      </c>
      <c r="S144" s="69" t="s">
        <v>77</v>
      </c>
      <c r="T144" s="64" t="s">
        <v>77</v>
      </c>
      <c r="U144" s="72"/>
      <c r="V144" s="72"/>
      <c r="W144" s="72"/>
      <c r="X144" s="72"/>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6"/>
      <c r="AY144" s="6"/>
      <c r="AZ144" s="6"/>
      <c r="BA144" s="6"/>
      <c r="BB144" s="6"/>
      <c r="BC144" s="6"/>
    </row>
    <row r="145" spans="1:55" ht="51" x14ac:dyDescent="0.2">
      <c r="A145" s="69" t="s">
        <v>1025</v>
      </c>
      <c r="B145" s="63"/>
      <c r="C145" s="69"/>
      <c r="D145" s="69"/>
      <c r="E145" s="61" t="s">
        <v>77</v>
      </c>
      <c r="F145" s="61" t="s">
        <v>77</v>
      </c>
      <c r="G145" s="62" t="s">
        <v>77</v>
      </c>
      <c r="H145" s="63" t="s">
        <v>77</v>
      </c>
      <c r="I145" s="63">
        <v>40673</v>
      </c>
      <c r="J145" s="63" t="s">
        <v>77</v>
      </c>
      <c r="K145" s="69" t="s">
        <v>1001</v>
      </c>
      <c r="L145" s="63"/>
      <c r="M145" s="87" t="s">
        <v>77</v>
      </c>
      <c r="N145" s="69" t="s">
        <v>77</v>
      </c>
      <c r="O145" s="123"/>
      <c r="P145" s="64" t="s">
        <v>77</v>
      </c>
      <c r="Q145" s="64" t="s">
        <v>77</v>
      </c>
      <c r="R145" s="63" t="s">
        <v>555</v>
      </c>
      <c r="S145" s="69" t="s">
        <v>77</v>
      </c>
      <c r="T145" s="64" t="s">
        <v>77</v>
      </c>
      <c r="U145" s="67"/>
      <c r="V145" s="67"/>
      <c r="W145" s="67"/>
      <c r="X145" s="67"/>
      <c r="Y145" s="67"/>
      <c r="Z145" s="67"/>
      <c r="AA145" s="67"/>
      <c r="AB145" s="67"/>
      <c r="AC145" s="67"/>
      <c r="AD145" s="67"/>
      <c r="AE145" s="67"/>
      <c r="AF145" s="67"/>
      <c r="AG145" s="67"/>
      <c r="AH145" s="67"/>
      <c r="AI145" s="67"/>
      <c r="AJ145" s="67"/>
      <c r="AK145" s="67"/>
      <c r="AL145" s="67"/>
      <c r="AM145" s="67"/>
      <c r="AN145" s="67"/>
      <c r="AO145" s="67"/>
      <c r="AP145" s="67"/>
      <c r="AQ145" s="67"/>
      <c r="AR145" s="67"/>
      <c r="AS145" s="67"/>
      <c r="AT145" s="67"/>
      <c r="AU145" s="67"/>
      <c r="AV145" s="67"/>
      <c r="AW145" s="67"/>
    </row>
    <row r="146" spans="1:55" ht="51" x14ac:dyDescent="0.2">
      <c r="A146" s="69" t="s">
        <v>1026</v>
      </c>
      <c r="B146" s="63"/>
      <c r="C146" s="69"/>
      <c r="D146" s="69"/>
      <c r="E146" s="61" t="s">
        <v>77</v>
      </c>
      <c r="F146" s="61" t="s">
        <v>77</v>
      </c>
      <c r="G146" s="62" t="s">
        <v>77</v>
      </c>
      <c r="H146" s="63" t="s">
        <v>77</v>
      </c>
      <c r="I146" s="63">
        <v>40722</v>
      </c>
      <c r="J146" s="63" t="s">
        <v>77</v>
      </c>
      <c r="K146" s="69" t="s">
        <v>1001</v>
      </c>
      <c r="L146" s="63"/>
      <c r="M146" s="87" t="s">
        <v>77</v>
      </c>
      <c r="N146" s="69" t="s">
        <v>77</v>
      </c>
      <c r="O146" s="123"/>
      <c r="P146" s="64" t="s">
        <v>77</v>
      </c>
      <c r="Q146" s="64" t="s">
        <v>77</v>
      </c>
      <c r="R146" s="63" t="s">
        <v>555</v>
      </c>
      <c r="S146" s="69" t="s">
        <v>77</v>
      </c>
      <c r="T146" s="64" t="s">
        <v>77</v>
      </c>
      <c r="U146" s="67"/>
      <c r="V146" s="67"/>
      <c r="W146" s="67"/>
      <c r="X146" s="67"/>
      <c r="Y146" s="67"/>
      <c r="Z146" s="67"/>
      <c r="AA146" s="67"/>
      <c r="AB146" s="67"/>
      <c r="AC146" s="67"/>
      <c r="AD146" s="67"/>
      <c r="AE146" s="67"/>
      <c r="AF146" s="67"/>
      <c r="AG146" s="67"/>
      <c r="AH146" s="67"/>
      <c r="AI146" s="67"/>
      <c r="AJ146" s="67"/>
      <c r="AK146" s="67"/>
      <c r="AL146" s="67"/>
      <c r="AM146" s="67"/>
      <c r="AN146" s="67"/>
      <c r="AO146" s="67"/>
      <c r="AP146" s="67"/>
      <c r="AQ146" s="67"/>
      <c r="AR146" s="67"/>
      <c r="AS146" s="67"/>
      <c r="AT146" s="67"/>
      <c r="AU146" s="67"/>
      <c r="AV146" s="67"/>
      <c r="AW146" s="67"/>
    </row>
    <row r="147" spans="1:55" ht="51" x14ac:dyDescent="0.2">
      <c r="A147" s="69" t="s">
        <v>1042</v>
      </c>
      <c r="B147" s="63"/>
      <c r="C147" s="69"/>
      <c r="D147" s="69"/>
      <c r="E147" s="61" t="s">
        <v>77</v>
      </c>
      <c r="F147" s="61" t="s">
        <v>77</v>
      </c>
      <c r="G147" s="62" t="s">
        <v>77</v>
      </c>
      <c r="H147" s="63" t="s">
        <v>77</v>
      </c>
      <c r="I147" s="63">
        <v>41343</v>
      </c>
      <c r="J147" s="63" t="s">
        <v>77</v>
      </c>
      <c r="K147" s="69" t="s">
        <v>1001</v>
      </c>
      <c r="L147" s="63"/>
      <c r="M147" s="87" t="s">
        <v>77</v>
      </c>
      <c r="N147" s="69" t="s">
        <v>77</v>
      </c>
      <c r="O147" s="124"/>
      <c r="P147" s="64" t="s">
        <v>77</v>
      </c>
      <c r="Q147" s="64" t="s">
        <v>77</v>
      </c>
      <c r="R147" s="63" t="s">
        <v>555</v>
      </c>
      <c r="S147" s="69" t="s">
        <v>77</v>
      </c>
      <c r="T147" s="64" t="s">
        <v>77</v>
      </c>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73"/>
      <c r="AY147" s="73"/>
      <c r="AZ147" s="73"/>
      <c r="BA147" s="73"/>
      <c r="BB147" s="73"/>
      <c r="BC147" s="73"/>
    </row>
    <row r="148" spans="1:55" ht="51" x14ac:dyDescent="0.2">
      <c r="A148" s="69" t="s">
        <v>1048</v>
      </c>
      <c r="B148" s="63"/>
      <c r="C148" s="69"/>
      <c r="D148" s="69"/>
      <c r="E148" s="61" t="s">
        <v>77</v>
      </c>
      <c r="F148" s="61" t="s">
        <v>77</v>
      </c>
      <c r="G148" s="62" t="s">
        <v>77</v>
      </c>
      <c r="H148" s="63" t="s">
        <v>77</v>
      </c>
      <c r="I148" s="63">
        <v>41505</v>
      </c>
      <c r="J148" s="63" t="s">
        <v>77</v>
      </c>
      <c r="K148" s="69" t="s">
        <v>1001</v>
      </c>
      <c r="L148" s="63"/>
      <c r="M148" s="87" t="s">
        <v>77</v>
      </c>
      <c r="N148" s="69" t="s">
        <v>77</v>
      </c>
      <c r="O148" s="123"/>
      <c r="P148" s="64" t="s">
        <v>77</v>
      </c>
      <c r="Q148" s="64" t="s">
        <v>77</v>
      </c>
      <c r="R148" s="63" t="s">
        <v>555</v>
      </c>
      <c r="S148" s="69" t="s">
        <v>77</v>
      </c>
      <c r="T148" s="64" t="s">
        <v>77</v>
      </c>
      <c r="U148" s="67"/>
      <c r="V148" s="67"/>
      <c r="W148" s="67"/>
      <c r="X148" s="67"/>
      <c r="Y148" s="67"/>
      <c r="Z148" s="67"/>
      <c r="AA148" s="67"/>
      <c r="AB148" s="67"/>
      <c r="AC148" s="67"/>
      <c r="AD148" s="67"/>
      <c r="AE148" s="67"/>
      <c r="AF148" s="67"/>
      <c r="AG148" s="67"/>
      <c r="AH148" s="67"/>
      <c r="AI148" s="67"/>
      <c r="AJ148" s="67"/>
      <c r="AK148" s="67"/>
      <c r="AL148" s="67"/>
      <c r="AM148" s="67"/>
      <c r="AN148" s="67"/>
      <c r="AO148" s="67"/>
      <c r="AP148" s="67"/>
      <c r="AQ148" s="67"/>
      <c r="AR148" s="67"/>
      <c r="AS148" s="67"/>
      <c r="AT148" s="67"/>
      <c r="AU148" s="67"/>
      <c r="AV148" s="67"/>
      <c r="AW148" s="67"/>
    </row>
    <row r="149" spans="1:55" s="73" customFormat="1" ht="51" x14ac:dyDescent="0.2">
      <c r="A149" s="69" t="s">
        <v>1047</v>
      </c>
      <c r="B149" s="63"/>
      <c r="C149" s="69"/>
      <c r="D149" s="69"/>
      <c r="E149" s="61" t="s">
        <v>77</v>
      </c>
      <c r="F149" s="61" t="s">
        <v>77</v>
      </c>
      <c r="G149" s="62" t="s">
        <v>77</v>
      </c>
      <c r="H149" s="63" t="s">
        <v>77</v>
      </c>
      <c r="I149" s="63">
        <v>41465</v>
      </c>
      <c r="J149" s="63" t="s">
        <v>77</v>
      </c>
      <c r="K149" s="69" t="s">
        <v>1001</v>
      </c>
      <c r="L149" s="63"/>
      <c r="M149" s="87" t="s">
        <v>77</v>
      </c>
      <c r="N149" s="69" t="s">
        <v>77</v>
      </c>
      <c r="O149" s="123"/>
      <c r="P149" s="64" t="s">
        <v>77</v>
      </c>
      <c r="Q149" s="64" t="s">
        <v>77</v>
      </c>
      <c r="R149" s="63" t="s">
        <v>555</v>
      </c>
      <c r="S149" s="69" t="s">
        <v>77</v>
      </c>
      <c r="T149" s="64" t="s">
        <v>77</v>
      </c>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55" s="73" customFormat="1" ht="17" x14ac:dyDescent="0.2">
      <c r="A150" s="9" t="s">
        <v>1033</v>
      </c>
      <c r="B150" s="8"/>
      <c r="C150" s="69"/>
      <c r="D150" s="69"/>
      <c r="E150" s="77" t="s">
        <v>77</v>
      </c>
      <c r="F150" s="77" t="s">
        <v>77</v>
      </c>
      <c r="G150" s="62" t="s">
        <v>77</v>
      </c>
      <c r="H150" s="8" t="s">
        <v>77</v>
      </c>
      <c r="I150" s="8">
        <v>41064</v>
      </c>
      <c r="J150" s="8" t="s">
        <v>77</v>
      </c>
      <c r="K150" s="9" t="s">
        <v>470</v>
      </c>
      <c r="L150" s="8"/>
      <c r="M150" s="86" t="s">
        <v>77</v>
      </c>
      <c r="N150" s="9" t="s">
        <v>77</v>
      </c>
      <c r="O150" s="125"/>
      <c r="P150" s="78" t="s">
        <v>77</v>
      </c>
      <c r="Q150" s="78" t="s">
        <v>77</v>
      </c>
      <c r="R150" s="8" t="s">
        <v>555</v>
      </c>
      <c r="S150" s="9" t="s">
        <v>77</v>
      </c>
      <c r="T150" s="78" t="s">
        <v>77</v>
      </c>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55" s="73" customFormat="1" ht="68" x14ac:dyDescent="0.2">
      <c r="A151" s="69" t="s">
        <v>642</v>
      </c>
      <c r="B151" s="63"/>
      <c r="C151" s="97">
        <v>43221</v>
      </c>
      <c r="D151" s="69" t="s">
        <v>549</v>
      </c>
      <c r="E151" s="61">
        <v>30.358332999999998</v>
      </c>
      <c r="F151" s="61">
        <v>-98.1</v>
      </c>
      <c r="G151" s="99">
        <v>140.79339786810499</v>
      </c>
      <c r="H151" s="63">
        <v>3680</v>
      </c>
      <c r="I151" s="63" t="s">
        <v>77</v>
      </c>
      <c r="J151" s="63" t="s">
        <v>244</v>
      </c>
      <c r="K151" s="69" t="s">
        <v>77</v>
      </c>
      <c r="L151" s="63"/>
      <c r="M151" s="87" t="s">
        <v>643</v>
      </c>
      <c r="N151" s="69" t="s">
        <v>644</v>
      </c>
      <c r="O151" s="64" t="s">
        <v>1729</v>
      </c>
      <c r="P151" s="64" t="s">
        <v>645</v>
      </c>
      <c r="Q151" s="64" t="s">
        <v>646</v>
      </c>
      <c r="R151" s="63" t="s">
        <v>77</v>
      </c>
      <c r="S151" s="69" t="s">
        <v>647</v>
      </c>
      <c r="T151" s="64" t="s">
        <v>552</v>
      </c>
      <c r="U151" s="67"/>
      <c r="V151" s="67"/>
      <c r="W151" s="67"/>
      <c r="X151" s="67"/>
      <c r="Y151" s="67"/>
      <c r="Z151" s="67"/>
      <c r="AA151" s="67"/>
      <c r="AB151" s="67"/>
      <c r="AC151" s="67"/>
      <c r="AD151" s="67"/>
      <c r="AE151" s="67"/>
      <c r="AF151" s="67"/>
      <c r="AG151" s="67"/>
      <c r="AH151" s="67"/>
      <c r="AI151" s="67"/>
      <c r="AJ151" s="67"/>
      <c r="AK151" s="67"/>
      <c r="AL151" s="67"/>
      <c r="AM151" s="67"/>
      <c r="AN151" s="67"/>
      <c r="AO151" s="67"/>
      <c r="AP151" s="67"/>
      <c r="AQ151" s="67"/>
      <c r="AR151" s="67"/>
      <c r="AS151" s="67"/>
      <c r="AT151" s="67"/>
      <c r="AU151" s="67"/>
      <c r="AV151" s="67"/>
      <c r="AW151" s="67"/>
      <c r="AX151"/>
      <c r="AY151"/>
      <c r="AZ151"/>
      <c r="BA151"/>
      <c r="BB151"/>
      <c r="BC151"/>
    </row>
    <row r="152" spans="1:55" s="73" customFormat="1" ht="17" x14ac:dyDescent="0.2">
      <c r="A152" s="83" t="s">
        <v>1013</v>
      </c>
      <c r="B152" s="81"/>
      <c r="C152" s="69"/>
      <c r="D152" s="69"/>
      <c r="E152" s="80" t="s">
        <v>77</v>
      </c>
      <c r="F152" s="80" t="s">
        <v>77</v>
      </c>
      <c r="G152" s="62" t="s">
        <v>77</v>
      </c>
      <c r="H152" s="81" t="s">
        <v>77</v>
      </c>
      <c r="I152" s="81">
        <v>40449</v>
      </c>
      <c r="J152" s="81" t="s">
        <v>77</v>
      </c>
      <c r="K152" s="83" t="s">
        <v>558</v>
      </c>
      <c r="L152" s="81"/>
      <c r="M152" s="88" t="s">
        <v>77</v>
      </c>
      <c r="N152" s="83" t="s">
        <v>77</v>
      </c>
      <c r="O152" s="125"/>
      <c r="P152" s="82" t="s">
        <v>77</v>
      </c>
      <c r="Q152" s="82" t="s">
        <v>77</v>
      </c>
      <c r="R152" s="81" t="s">
        <v>555</v>
      </c>
      <c r="S152" s="83" t="s">
        <v>77</v>
      </c>
      <c r="T152" s="82" t="s">
        <v>77</v>
      </c>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55" s="73" customFormat="1" ht="102" x14ac:dyDescent="0.2">
      <c r="A153" s="9" t="s">
        <v>809</v>
      </c>
      <c r="B153" s="8"/>
      <c r="C153" s="69"/>
      <c r="D153" s="69"/>
      <c r="E153" s="77">
        <v>33.068055999999999</v>
      </c>
      <c r="F153" s="77">
        <v>-96.989722</v>
      </c>
      <c r="G153" s="62">
        <v>406.70547756334901</v>
      </c>
      <c r="H153" s="8">
        <v>4244</v>
      </c>
      <c r="I153" s="8" t="s">
        <v>77</v>
      </c>
      <c r="J153" s="8"/>
      <c r="K153" s="9" t="s">
        <v>77</v>
      </c>
      <c r="L153" s="8"/>
      <c r="M153" s="86" t="s">
        <v>810</v>
      </c>
      <c r="N153" s="9" t="s">
        <v>811</v>
      </c>
      <c r="O153" s="125"/>
      <c r="P153" s="78" t="s">
        <v>812</v>
      </c>
      <c r="Q153" s="78"/>
      <c r="R153" s="8" t="s">
        <v>77</v>
      </c>
      <c r="S153" s="9"/>
      <c r="T153" s="78" t="s">
        <v>813</v>
      </c>
      <c r="U153" s="67"/>
      <c r="V153" s="67"/>
      <c r="W153" s="67"/>
      <c r="X153" s="67"/>
      <c r="Y153" s="67"/>
      <c r="Z153" s="67"/>
      <c r="AA153" s="67"/>
      <c r="AB153" s="67"/>
      <c r="AC153" s="67"/>
      <c r="AD153" s="67"/>
      <c r="AE153" s="67"/>
      <c r="AF153" s="67"/>
      <c r="AG153" s="67"/>
      <c r="AH153" s="67"/>
      <c r="AI153" s="67"/>
      <c r="AJ153" s="67"/>
      <c r="AK153" s="67"/>
      <c r="AL153" s="67"/>
      <c r="AM153" s="67"/>
      <c r="AN153" s="67"/>
      <c r="AO153" s="67"/>
      <c r="AP153" s="67"/>
      <c r="AQ153" s="67"/>
      <c r="AR153" s="67"/>
      <c r="AS153" s="67"/>
      <c r="AT153" s="67"/>
      <c r="AU153" s="67"/>
      <c r="AV153" s="67"/>
      <c r="AW153" s="67"/>
      <c r="AX153"/>
      <c r="AY153"/>
      <c r="AZ153"/>
      <c r="BA153"/>
      <c r="BB153"/>
      <c r="BC153"/>
    </row>
    <row r="154" spans="1:55" s="73" customFormat="1" ht="51" x14ac:dyDescent="0.2">
      <c r="A154" s="9" t="s">
        <v>1159</v>
      </c>
      <c r="B154" s="8"/>
      <c r="C154" s="69"/>
      <c r="D154" s="69"/>
      <c r="E154" s="77" t="s">
        <v>77</v>
      </c>
      <c r="F154" s="77" t="s">
        <v>77</v>
      </c>
      <c r="G154" s="62" t="s">
        <v>77</v>
      </c>
      <c r="H154" s="8">
        <v>4280</v>
      </c>
      <c r="I154" s="8" t="s">
        <v>77</v>
      </c>
      <c r="J154" s="8"/>
      <c r="K154" s="9" t="s">
        <v>77</v>
      </c>
      <c r="L154" s="8"/>
      <c r="M154" s="86" t="s">
        <v>922</v>
      </c>
      <c r="N154" s="9" t="s">
        <v>1160</v>
      </c>
      <c r="O154" s="123"/>
      <c r="P154" s="78" t="s">
        <v>1161</v>
      </c>
      <c r="Q154" s="78"/>
      <c r="R154" s="8" t="s">
        <v>77</v>
      </c>
      <c r="S154" s="9"/>
      <c r="T154" s="78" t="s">
        <v>1162</v>
      </c>
      <c r="U154" s="67"/>
      <c r="V154" s="67"/>
      <c r="W154" s="67"/>
      <c r="X154" s="67"/>
      <c r="Y154" s="67"/>
      <c r="Z154" s="67"/>
      <c r="AA154" s="67"/>
      <c r="AB154" s="67"/>
      <c r="AC154" s="67"/>
      <c r="AD154" s="67"/>
      <c r="AE154" s="67"/>
      <c r="AF154" s="67"/>
      <c r="AG154" s="67"/>
      <c r="AH154" s="67"/>
      <c r="AI154" s="67"/>
      <c r="AJ154" s="67"/>
      <c r="AK154" s="67"/>
      <c r="AL154" s="67"/>
      <c r="AM154" s="67"/>
      <c r="AN154" s="67"/>
      <c r="AO154" s="67"/>
      <c r="AP154" s="67"/>
      <c r="AQ154" s="67"/>
      <c r="AR154" s="67"/>
      <c r="AS154" s="67"/>
      <c r="AT154" s="67"/>
      <c r="AU154" s="67"/>
      <c r="AV154" s="67"/>
      <c r="AW154" s="67"/>
      <c r="AX154"/>
      <c r="AY154"/>
      <c r="AZ154"/>
      <c r="BA154"/>
      <c r="BB154"/>
      <c r="BC154"/>
    </row>
    <row r="155" spans="1:55" s="73" customFormat="1" ht="17" x14ac:dyDescent="0.2">
      <c r="A155" s="9" t="s">
        <v>763</v>
      </c>
      <c r="B155" s="8"/>
      <c r="C155" s="69"/>
      <c r="D155" s="69"/>
      <c r="E155" s="77">
        <v>30.659721999999999</v>
      </c>
      <c r="F155" s="77">
        <v>-97.408332999999999</v>
      </c>
      <c r="G155" s="62">
        <v>213.00258491261599</v>
      </c>
      <c r="H155" s="8" t="s">
        <v>77</v>
      </c>
      <c r="I155" s="8" t="s">
        <v>77</v>
      </c>
      <c r="J155" s="8" t="s">
        <v>77</v>
      </c>
      <c r="K155" s="9" t="s">
        <v>77</v>
      </c>
      <c r="L155" s="8"/>
      <c r="M155" s="86" t="s">
        <v>77</v>
      </c>
      <c r="N155" s="9" t="s">
        <v>77</v>
      </c>
      <c r="O155" s="125"/>
      <c r="P155" s="78" t="s">
        <v>77</v>
      </c>
      <c r="Q155" s="78" t="s">
        <v>77</v>
      </c>
      <c r="R155" s="8" t="s">
        <v>77</v>
      </c>
      <c r="S155" s="9" t="s">
        <v>77</v>
      </c>
      <c r="T155" s="78" t="s">
        <v>77</v>
      </c>
      <c r="U155" s="67"/>
      <c r="V155" s="67"/>
      <c r="W155" s="67"/>
      <c r="X155" s="67"/>
      <c r="Y155" s="67"/>
      <c r="Z155" s="67"/>
      <c r="AA155" s="67"/>
      <c r="AB155" s="67"/>
      <c r="AC155" s="67"/>
      <c r="AD155" s="67"/>
      <c r="AE155" s="67"/>
      <c r="AF155" s="67"/>
      <c r="AG155" s="67"/>
      <c r="AH155" s="67"/>
      <c r="AI155" s="67"/>
      <c r="AJ155" s="67"/>
      <c r="AK155" s="67"/>
      <c r="AL155" s="67"/>
      <c r="AM155" s="67"/>
      <c r="AN155" s="67"/>
      <c r="AO155" s="67"/>
      <c r="AP155" s="67"/>
      <c r="AQ155" s="67"/>
      <c r="AR155" s="67"/>
      <c r="AS155" s="67"/>
      <c r="AT155" s="67"/>
      <c r="AU155" s="67"/>
      <c r="AV155" s="67"/>
      <c r="AW155" s="67"/>
      <c r="AX155"/>
      <c r="AY155"/>
      <c r="AZ155"/>
      <c r="BA155"/>
      <c r="BB155"/>
      <c r="BC155"/>
    </row>
    <row r="156" spans="1:55" ht="17" x14ac:dyDescent="0.2">
      <c r="A156" s="83" t="s">
        <v>1010</v>
      </c>
      <c r="B156" s="81"/>
      <c r="C156" s="69"/>
      <c r="D156" s="69"/>
      <c r="E156" s="80" t="s">
        <v>77</v>
      </c>
      <c r="F156" s="80" t="s">
        <v>77</v>
      </c>
      <c r="G156" s="62" t="s">
        <v>77</v>
      </c>
      <c r="H156" s="81" t="s">
        <v>77</v>
      </c>
      <c r="I156" s="81">
        <v>40279</v>
      </c>
      <c r="J156" s="81" t="s">
        <v>77</v>
      </c>
      <c r="K156" s="83" t="s">
        <v>558</v>
      </c>
      <c r="L156" s="81"/>
      <c r="M156" s="88" t="s">
        <v>77</v>
      </c>
      <c r="N156" s="83" t="s">
        <v>77</v>
      </c>
      <c r="O156" s="123"/>
      <c r="P156" s="82" t="s">
        <v>77</v>
      </c>
      <c r="Q156" s="82" t="s">
        <v>77</v>
      </c>
      <c r="R156" s="81" t="s">
        <v>555</v>
      </c>
      <c r="S156" s="83" t="s">
        <v>77</v>
      </c>
      <c r="T156" s="82" t="s">
        <v>77</v>
      </c>
      <c r="U156" s="67"/>
      <c r="V156" s="67"/>
      <c r="W156" s="67"/>
      <c r="X156" s="67"/>
      <c r="Y156" s="67"/>
      <c r="Z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row>
    <row r="157" spans="1:55" s="6" customFormat="1" ht="102" x14ac:dyDescent="0.2">
      <c r="A157" s="83" t="s">
        <v>629</v>
      </c>
      <c r="B157" s="81"/>
      <c r="C157" s="97">
        <v>43221</v>
      </c>
      <c r="D157" s="69" t="s">
        <v>549</v>
      </c>
      <c r="E157" s="80">
        <v>30.62</v>
      </c>
      <c r="F157" s="80">
        <v>-98.25</v>
      </c>
      <c r="G157" s="62">
        <v>135.36553508089301</v>
      </c>
      <c r="H157" s="81">
        <v>3688</v>
      </c>
      <c r="I157" s="81" t="s">
        <v>77</v>
      </c>
      <c r="J157" s="81" t="s">
        <v>630</v>
      </c>
      <c r="K157" s="83" t="s">
        <v>77</v>
      </c>
      <c r="L157" s="81"/>
      <c r="M157" s="88" t="s">
        <v>631</v>
      </c>
      <c r="N157" s="83" t="s">
        <v>1756</v>
      </c>
      <c r="O157" s="123" t="s">
        <v>1755</v>
      </c>
      <c r="P157" s="82" t="s">
        <v>632</v>
      </c>
      <c r="Q157" s="82"/>
      <c r="R157" s="81" t="s">
        <v>77</v>
      </c>
      <c r="S157" s="83" t="s">
        <v>633</v>
      </c>
      <c r="T157" s="82" t="s">
        <v>552</v>
      </c>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c r="AY157"/>
      <c r="AZ157"/>
      <c r="BA157"/>
      <c r="BB157"/>
      <c r="BC157"/>
    </row>
    <row r="158" spans="1:55" s="6" customFormat="1" ht="17" x14ac:dyDescent="0.2">
      <c r="A158" s="9" t="s">
        <v>1092</v>
      </c>
      <c r="B158" s="8"/>
      <c r="C158" s="69"/>
      <c r="D158" s="69"/>
      <c r="E158" s="77" t="s">
        <v>77</v>
      </c>
      <c r="F158" s="77" t="s">
        <v>77</v>
      </c>
      <c r="G158" s="62" t="s">
        <v>77</v>
      </c>
      <c r="H158" s="8" t="s">
        <v>77</v>
      </c>
      <c r="I158" s="8">
        <v>43441</v>
      </c>
      <c r="J158" s="8" t="s">
        <v>77</v>
      </c>
      <c r="K158" s="9" t="s">
        <v>470</v>
      </c>
      <c r="L158" s="8"/>
      <c r="M158" s="86" t="s">
        <v>77</v>
      </c>
      <c r="N158" s="9" t="s">
        <v>77</v>
      </c>
      <c r="O158" s="123"/>
      <c r="P158" s="78" t="s">
        <v>77</v>
      </c>
      <c r="Q158" s="78" t="s">
        <v>77</v>
      </c>
      <c r="R158" s="8" t="s">
        <v>555</v>
      </c>
      <c r="S158" s="9" t="s">
        <v>77</v>
      </c>
      <c r="T158" s="78" t="s">
        <v>77</v>
      </c>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c r="AY158"/>
      <c r="AZ158"/>
      <c r="BA158"/>
      <c r="BB158"/>
      <c r="BC158"/>
    </row>
    <row r="159" spans="1:55" ht="51" x14ac:dyDescent="0.2">
      <c r="A159" s="9" t="s">
        <v>1163</v>
      </c>
      <c r="B159" s="8"/>
      <c r="C159" s="69"/>
      <c r="D159" s="69"/>
      <c r="E159" s="77" t="s">
        <v>77</v>
      </c>
      <c r="F159" s="77" t="s">
        <v>77</v>
      </c>
      <c r="G159" s="62" t="s">
        <v>77</v>
      </c>
      <c r="H159" s="8" t="s">
        <v>77</v>
      </c>
      <c r="I159" s="8" t="s">
        <v>77</v>
      </c>
      <c r="J159" s="8" t="s">
        <v>856</v>
      </c>
      <c r="K159" s="9" t="s">
        <v>175</v>
      </c>
      <c r="L159" s="8">
        <v>13497</v>
      </c>
      <c r="M159" s="86" t="s">
        <v>1164</v>
      </c>
      <c r="N159" s="9" t="s">
        <v>1165</v>
      </c>
      <c r="O159" s="123"/>
      <c r="P159" s="78" t="s">
        <v>1166</v>
      </c>
      <c r="Q159" s="78" t="s">
        <v>1144</v>
      </c>
      <c r="R159" s="8" t="s">
        <v>77</v>
      </c>
      <c r="S159" s="9" t="s">
        <v>77</v>
      </c>
      <c r="T159" s="78"/>
      <c r="U159" s="60"/>
      <c r="V159" s="60"/>
      <c r="W159" s="60"/>
      <c r="X159" s="60"/>
      <c r="Y159" s="60"/>
      <c r="Z159" s="60"/>
      <c r="AA159" s="60"/>
      <c r="AB159" s="60"/>
      <c r="AC159" s="60"/>
      <c r="AD159" s="60"/>
      <c r="AE159" s="60"/>
      <c r="AF159" s="60"/>
      <c r="AG159" s="60"/>
      <c r="AH159" s="60"/>
      <c r="AI159" s="60"/>
      <c r="AJ159" s="60"/>
      <c r="AK159" s="60"/>
      <c r="AL159" s="60"/>
      <c r="AM159" s="60"/>
      <c r="AN159" s="60"/>
      <c r="AO159" s="60"/>
      <c r="AP159" s="60"/>
      <c r="AQ159" s="60"/>
      <c r="AR159" s="60"/>
      <c r="AS159" s="60"/>
      <c r="AT159" s="60"/>
      <c r="AU159" s="60"/>
      <c r="AV159" s="60"/>
      <c r="AW159" s="60"/>
      <c r="AX159" s="76"/>
      <c r="AY159" s="76"/>
      <c r="AZ159" s="76"/>
      <c r="BA159" s="76"/>
      <c r="BB159" s="76"/>
      <c r="BC159" s="76"/>
    </row>
    <row r="160" spans="1:55" ht="170" x14ac:dyDescent="0.2">
      <c r="A160" s="9" t="s">
        <v>270</v>
      </c>
      <c r="B160" s="8"/>
      <c r="C160" s="69" t="s">
        <v>1626</v>
      </c>
      <c r="D160" s="69" t="s">
        <v>549</v>
      </c>
      <c r="E160" s="77">
        <v>33.620556000000001</v>
      </c>
      <c r="F160" s="77">
        <v>-101.892222</v>
      </c>
      <c r="G160" s="62">
        <v>447.65370878447101</v>
      </c>
      <c r="H160" s="8">
        <v>3543</v>
      </c>
      <c r="I160" s="8">
        <v>892</v>
      </c>
      <c r="J160" s="8" t="s">
        <v>212</v>
      </c>
      <c r="K160" s="9" t="s">
        <v>558</v>
      </c>
      <c r="L160" s="8"/>
      <c r="M160" s="86" t="s">
        <v>851</v>
      </c>
      <c r="N160" s="9" t="s">
        <v>852</v>
      </c>
      <c r="O160" s="78" t="s">
        <v>1729</v>
      </c>
      <c r="P160" s="78" t="s">
        <v>853</v>
      </c>
      <c r="Q160" s="78" t="s">
        <v>854</v>
      </c>
      <c r="R160" s="8" t="s">
        <v>555</v>
      </c>
      <c r="S160" s="9"/>
      <c r="T160" s="78" t="s">
        <v>552</v>
      </c>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row>
    <row r="161" spans="1:55" ht="68" x14ac:dyDescent="0.2">
      <c r="A161" s="9" t="s">
        <v>909</v>
      </c>
      <c r="B161" s="8"/>
      <c r="C161" s="69"/>
      <c r="D161" s="69"/>
      <c r="E161" s="77">
        <v>33.25</v>
      </c>
      <c r="F161" s="77">
        <v>-95.62</v>
      </c>
      <c r="G161" s="62">
        <v>508.342966061254</v>
      </c>
      <c r="H161" s="8">
        <v>5844</v>
      </c>
      <c r="I161" s="8" t="s">
        <v>77</v>
      </c>
      <c r="J161" s="8" t="s">
        <v>910</v>
      </c>
      <c r="K161" s="9" t="s">
        <v>77</v>
      </c>
      <c r="L161" s="8"/>
      <c r="M161" s="86">
        <v>43223</v>
      </c>
      <c r="N161" s="9" t="s">
        <v>911</v>
      </c>
      <c r="O161" s="123"/>
      <c r="P161" s="78" t="s">
        <v>912</v>
      </c>
      <c r="Q161" s="78" t="s">
        <v>913</v>
      </c>
      <c r="R161" s="8" t="s">
        <v>77</v>
      </c>
      <c r="S161" s="9"/>
      <c r="T161" s="78" t="s">
        <v>641</v>
      </c>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row>
    <row r="162" spans="1:55" s="6" customFormat="1" ht="19" x14ac:dyDescent="0.2">
      <c r="A162" s="9" t="s">
        <v>926</v>
      </c>
      <c r="B162" s="8"/>
      <c r="C162" s="69"/>
      <c r="D162" s="69"/>
      <c r="E162" s="77">
        <v>34.083333000000003</v>
      </c>
      <c r="F162" s="77">
        <v>-102.333333</v>
      </c>
      <c r="G162" s="62">
        <v>512.82185054802505</v>
      </c>
      <c r="H162" s="8" t="s">
        <v>77</v>
      </c>
      <c r="I162" s="8" t="s">
        <v>77</v>
      </c>
      <c r="J162" s="8" t="s">
        <v>77</v>
      </c>
      <c r="K162" s="9" t="s">
        <v>77</v>
      </c>
      <c r="L162" s="8"/>
      <c r="M162" s="86" t="s">
        <v>77</v>
      </c>
      <c r="N162" s="9" t="s">
        <v>77</v>
      </c>
      <c r="O162" s="125"/>
      <c r="P162" s="78" t="s">
        <v>77</v>
      </c>
      <c r="Q162" s="78" t="s">
        <v>77</v>
      </c>
      <c r="R162" s="8" t="s">
        <v>77</v>
      </c>
      <c r="S162" s="9" t="s">
        <v>77</v>
      </c>
      <c r="T162" s="78" t="s">
        <v>77</v>
      </c>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c r="AS162" s="90"/>
      <c r="AT162" s="90"/>
      <c r="AU162" s="90"/>
      <c r="AV162" s="90"/>
      <c r="AW162" s="90"/>
      <c r="AX162" s="90"/>
      <c r="AY162" s="90"/>
      <c r="AZ162" s="90"/>
      <c r="BA162" s="90"/>
      <c r="BB162" s="90"/>
      <c r="BC162" s="90"/>
    </row>
    <row r="163" spans="1:55" s="6" customFormat="1" ht="17" x14ac:dyDescent="0.2">
      <c r="A163" s="9" t="s">
        <v>1086</v>
      </c>
      <c r="B163" s="8"/>
      <c r="C163" s="69"/>
      <c r="D163" s="69"/>
      <c r="E163" s="77" t="s">
        <v>77</v>
      </c>
      <c r="F163" s="77" t="s">
        <v>77</v>
      </c>
      <c r="G163" s="62" t="s">
        <v>77</v>
      </c>
      <c r="H163" s="8" t="s">
        <v>77</v>
      </c>
      <c r="I163" s="8">
        <v>43435</v>
      </c>
      <c r="J163" s="8" t="s">
        <v>77</v>
      </c>
      <c r="K163" s="9" t="s">
        <v>470</v>
      </c>
      <c r="L163" s="8"/>
      <c r="M163" s="86" t="s">
        <v>77</v>
      </c>
      <c r="N163" s="9" t="s">
        <v>77</v>
      </c>
      <c r="O163" s="123"/>
      <c r="P163" s="78" t="s">
        <v>77</v>
      </c>
      <c r="Q163" s="78" t="s">
        <v>77</v>
      </c>
      <c r="R163" s="8" t="s">
        <v>555</v>
      </c>
      <c r="S163" s="9" t="s">
        <v>77</v>
      </c>
      <c r="T163" s="78" t="s">
        <v>77</v>
      </c>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c r="AY163"/>
      <c r="AZ163"/>
      <c r="BA163"/>
      <c r="BB163"/>
      <c r="BC163"/>
    </row>
    <row r="164" spans="1:55" ht="17" x14ac:dyDescent="0.2">
      <c r="A164" s="9" t="s">
        <v>1046</v>
      </c>
      <c r="B164" s="8"/>
      <c r="C164" s="69"/>
      <c r="D164" s="69"/>
      <c r="E164" s="77" t="s">
        <v>77</v>
      </c>
      <c r="F164" s="77" t="s">
        <v>77</v>
      </c>
      <c r="G164" s="62" t="s">
        <v>77</v>
      </c>
      <c r="H164" s="8" t="s">
        <v>77</v>
      </c>
      <c r="I164" s="8">
        <v>41455</v>
      </c>
      <c r="J164" s="8" t="s">
        <v>77</v>
      </c>
      <c r="K164" s="9" t="s">
        <v>470</v>
      </c>
      <c r="L164" s="8"/>
      <c r="M164" s="86" t="s">
        <v>77</v>
      </c>
      <c r="N164" s="9" t="s">
        <v>77</v>
      </c>
      <c r="O164" s="123"/>
      <c r="P164" s="78" t="s">
        <v>77</v>
      </c>
      <c r="Q164" s="78" t="s">
        <v>77</v>
      </c>
      <c r="R164" s="8" t="s">
        <v>555</v>
      </c>
      <c r="S164" s="9" t="s">
        <v>77</v>
      </c>
      <c r="T164" s="78" t="s">
        <v>77</v>
      </c>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row>
    <row r="165" spans="1:55" ht="20" x14ac:dyDescent="0.2">
      <c r="A165" s="9" t="s">
        <v>465</v>
      </c>
      <c r="B165" s="7"/>
      <c r="C165" s="96">
        <v>43101</v>
      </c>
      <c r="D165" s="96"/>
      <c r="E165" s="92"/>
      <c r="F165" s="92"/>
      <c r="G165" s="93"/>
      <c r="H165" s="90"/>
      <c r="I165" s="90"/>
      <c r="J165" s="90" t="s">
        <v>385</v>
      </c>
      <c r="K165" s="90"/>
      <c r="L165" s="90"/>
      <c r="M165" s="94"/>
      <c r="N165" s="95" t="s">
        <v>11</v>
      </c>
      <c r="O165" s="90"/>
      <c r="P165" s="90"/>
      <c r="Q165" s="90"/>
      <c r="R165" s="90"/>
      <c r="S165" s="90"/>
      <c r="T165" s="90"/>
      <c r="U165" s="67"/>
      <c r="V165" s="67"/>
      <c r="W165" s="67"/>
      <c r="X165" s="67"/>
      <c r="Y165" s="67"/>
      <c r="Z165" s="67"/>
      <c r="AA165" s="67"/>
      <c r="AB165" s="67"/>
      <c r="AC165" s="67"/>
      <c r="AD165" s="67"/>
      <c r="AE165" s="67"/>
      <c r="AF165" s="67"/>
      <c r="AG165" s="67"/>
      <c r="AH165" s="67"/>
      <c r="AI165" s="67"/>
      <c r="AJ165" s="67"/>
      <c r="AK165" s="67"/>
      <c r="AL165" s="67"/>
      <c r="AM165" s="67"/>
      <c r="AN165" s="67"/>
      <c r="AO165" s="67"/>
      <c r="AP165" s="67"/>
      <c r="AQ165" s="67"/>
      <c r="AR165" s="67"/>
      <c r="AS165" s="67"/>
      <c r="AT165" s="67"/>
      <c r="AU165" s="67"/>
      <c r="AV165" s="67"/>
      <c r="AW165" s="67"/>
    </row>
    <row r="166" spans="1:55" ht="34" x14ac:dyDescent="0.2">
      <c r="A166" s="9" t="s">
        <v>961</v>
      </c>
      <c r="B166" s="8"/>
      <c r="C166" s="69"/>
      <c r="D166" s="69"/>
      <c r="E166" s="77">
        <v>35</v>
      </c>
      <c r="F166" s="77">
        <v>-101.75</v>
      </c>
      <c r="G166" s="62">
        <v>580.37086476782997</v>
      </c>
      <c r="H166" s="8">
        <v>4170</v>
      </c>
      <c r="I166" s="8" t="s">
        <v>77</v>
      </c>
      <c r="J166" s="8"/>
      <c r="K166" s="9" t="s">
        <v>77</v>
      </c>
      <c r="L166" s="8"/>
      <c r="M166" s="86">
        <v>10.8</v>
      </c>
      <c r="N166" s="9" t="s">
        <v>962</v>
      </c>
      <c r="O166" s="123"/>
      <c r="P166" s="78" t="s">
        <v>963</v>
      </c>
      <c r="Q166" s="78"/>
      <c r="R166" s="8" t="s">
        <v>77</v>
      </c>
      <c r="S166" s="9"/>
      <c r="T166" s="78" t="s">
        <v>704</v>
      </c>
      <c r="U166" s="67"/>
      <c r="V166" s="67"/>
      <c r="W166" s="67"/>
      <c r="X166" s="67"/>
      <c r="Y166" s="67"/>
      <c r="Z166" s="67"/>
      <c r="AA166" s="67"/>
      <c r="AB166" s="67"/>
      <c r="AC166" s="67"/>
      <c r="AD166" s="67"/>
      <c r="AE166" s="67"/>
      <c r="AF166" s="67"/>
      <c r="AG166" s="67"/>
      <c r="AH166" s="67"/>
      <c r="AI166" s="67"/>
      <c r="AJ166" s="67"/>
      <c r="AK166" s="67"/>
      <c r="AL166" s="67"/>
      <c r="AM166" s="67"/>
      <c r="AN166" s="67"/>
      <c r="AO166" s="67"/>
      <c r="AP166" s="67"/>
      <c r="AQ166" s="67"/>
      <c r="AR166" s="67"/>
      <c r="AS166" s="67"/>
      <c r="AT166" s="67"/>
      <c r="AU166" s="67"/>
      <c r="AV166" s="67"/>
      <c r="AW166" s="67"/>
    </row>
    <row r="167" spans="1:55" ht="34" x14ac:dyDescent="0.2">
      <c r="A167" s="9" t="s">
        <v>977</v>
      </c>
      <c r="B167" s="8"/>
      <c r="C167" s="69"/>
      <c r="D167" s="69"/>
      <c r="E167" s="77">
        <v>35.619999999999997</v>
      </c>
      <c r="F167" s="77">
        <v>-101.5</v>
      </c>
      <c r="G167" s="62">
        <v>637.97876421303204</v>
      </c>
      <c r="H167" s="8">
        <v>4166</v>
      </c>
      <c r="I167" s="8" t="s">
        <v>77</v>
      </c>
      <c r="J167" s="8"/>
      <c r="K167" s="9" t="s">
        <v>77</v>
      </c>
      <c r="L167" s="8"/>
      <c r="M167" s="86" t="s">
        <v>975</v>
      </c>
      <c r="N167" s="9" t="s">
        <v>978</v>
      </c>
      <c r="O167" s="123"/>
      <c r="P167" s="78" t="s">
        <v>972</v>
      </c>
      <c r="Q167" s="78" t="s">
        <v>979</v>
      </c>
      <c r="R167" s="8" t="s">
        <v>77</v>
      </c>
      <c r="S167" s="9"/>
      <c r="T167" s="78" t="s">
        <v>552</v>
      </c>
      <c r="U167" s="67"/>
      <c r="V167" s="67"/>
      <c r="W167" s="67"/>
      <c r="X167" s="67"/>
      <c r="Y167" s="67"/>
      <c r="Z167" s="67"/>
      <c r="AA167" s="67"/>
      <c r="AB167" s="67"/>
      <c r="AC167" s="67"/>
      <c r="AD167" s="67"/>
      <c r="AE167" s="67"/>
      <c r="AF167" s="67"/>
      <c r="AG167" s="67"/>
      <c r="AH167" s="67"/>
      <c r="AI167" s="67"/>
      <c r="AJ167" s="67"/>
      <c r="AK167" s="67"/>
      <c r="AL167" s="67"/>
      <c r="AM167" s="67"/>
      <c r="AN167" s="67"/>
      <c r="AO167" s="67"/>
      <c r="AP167" s="67"/>
      <c r="AQ167" s="67"/>
      <c r="AR167" s="67"/>
      <c r="AS167" s="67"/>
      <c r="AT167" s="67"/>
      <c r="AU167" s="67"/>
      <c r="AV167" s="67"/>
      <c r="AW167" s="67"/>
    </row>
    <row r="168" spans="1:55" ht="34" x14ac:dyDescent="0.2">
      <c r="A168" s="69" t="s">
        <v>964</v>
      </c>
      <c r="B168" s="63"/>
      <c r="C168" s="69"/>
      <c r="D168" s="69"/>
      <c r="E168" s="61">
        <v>35.616667</v>
      </c>
      <c r="F168" s="61">
        <v>-100.61666700000001</v>
      </c>
      <c r="G168" s="62">
        <v>618.99834137927303</v>
      </c>
      <c r="H168" s="63">
        <v>4328</v>
      </c>
      <c r="I168" s="63" t="s">
        <v>77</v>
      </c>
      <c r="J168" s="63"/>
      <c r="K168" s="69" t="s">
        <v>77</v>
      </c>
      <c r="L168" s="63"/>
      <c r="M168" s="87" t="s">
        <v>965</v>
      </c>
      <c r="N168" s="69" t="s">
        <v>966</v>
      </c>
      <c r="O168" s="123"/>
      <c r="P168" s="64" t="s">
        <v>967</v>
      </c>
      <c r="Q168" s="64"/>
      <c r="R168" s="63" t="s">
        <v>77</v>
      </c>
      <c r="S168" s="69"/>
      <c r="T168" s="64" t="s">
        <v>552</v>
      </c>
      <c r="U168" s="67"/>
      <c r="V168" s="67"/>
      <c r="W168" s="67"/>
      <c r="X168" s="67"/>
      <c r="Y168" s="67"/>
      <c r="Z168" s="67"/>
      <c r="AA168" s="67"/>
      <c r="AB168" s="67"/>
      <c r="AC168" s="67"/>
      <c r="AD168" s="67"/>
      <c r="AE168" s="67"/>
      <c r="AF168" s="67"/>
      <c r="AG168" s="67"/>
      <c r="AH168" s="67"/>
      <c r="AI168" s="67"/>
      <c r="AJ168" s="67"/>
      <c r="AK168" s="67"/>
      <c r="AL168" s="67"/>
      <c r="AM168" s="67"/>
      <c r="AN168" s="67"/>
      <c r="AO168" s="67"/>
      <c r="AP168" s="67"/>
      <c r="AQ168" s="67"/>
      <c r="AR168" s="67"/>
      <c r="AS168" s="67"/>
      <c r="AT168" s="67"/>
      <c r="AU168" s="67"/>
      <c r="AV168" s="67"/>
      <c r="AW168" s="67"/>
    </row>
    <row r="169" spans="1:55" ht="68" x14ac:dyDescent="0.2">
      <c r="A169" s="69" t="s">
        <v>599</v>
      </c>
      <c r="B169" s="63"/>
      <c r="C169" s="97" t="s">
        <v>1626</v>
      </c>
      <c r="D169" s="97" t="s">
        <v>549</v>
      </c>
      <c r="E169" s="61">
        <v>30.59</v>
      </c>
      <c r="F169" s="61">
        <v>-98.64</v>
      </c>
      <c r="G169" s="62">
        <v>100.475744816725</v>
      </c>
      <c r="H169" s="63">
        <v>3684</v>
      </c>
      <c r="I169" s="63">
        <v>40540</v>
      </c>
      <c r="J169" s="63" t="s">
        <v>600</v>
      </c>
      <c r="K169" s="69" t="s">
        <v>558</v>
      </c>
      <c r="L169" s="63"/>
      <c r="M169" s="87" t="s">
        <v>601</v>
      </c>
      <c r="N169" s="69" t="s">
        <v>602</v>
      </c>
      <c r="O169" s="123" t="s">
        <v>1751</v>
      </c>
      <c r="P169" s="64" t="s">
        <v>603</v>
      </c>
      <c r="Q169" s="64"/>
      <c r="R169" s="63" t="s">
        <v>555</v>
      </c>
      <c r="S169" s="69" t="s">
        <v>549</v>
      </c>
      <c r="T169" s="64" t="s">
        <v>552</v>
      </c>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10"/>
      <c r="AX169" s="10"/>
      <c r="AY169" s="10"/>
      <c r="AZ169" s="10"/>
      <c r="BA169" s="10"/>
      <c r="BB169" s="10"/>
      <c r="BC169" s="10"/>
    </row>
    <row r="170" spans="1:55" ht="68" x14ac:dyDescent="0.2">
      <c r="A170" s="9" t="s">
        <v>1212</v>
      </c>
      <c r="B170" s="8"/>
      <c r="C170" s="97">
        <v>43221</v>
      </c>
      <c r="D170" s="97" t="s">
        <v>1730</v>
      </c>
      <c r="E170" s="77" t="s">
        <v>77</v>
      </c>
      <c r="F170" s="77" t="s">
        <v>77</v>
      </c>
      <c r="G170" s="62" t="s">
        <v>77</v>
      </c>
      <c r="H170" s="8" t="s">
        <v>77</v>
      </c>
      <c r="I170" s="8">
        <v>1146</v>
      </c>
      <c r="J170" s="8" t="s">
        <v>77</v>
      </c>
      <c r="K170" s="9" t="s">
        <v>998</v>
      </c>
      <c r="L170" s="8"/>
      <c r="M170" s="86" t="s">
        <v>77</v>
      </c>
      <c r="N170" s="83" t="s">
        <v>1215</v>
      </c>
      <c r="O170" s="123"/>
      <c r="P170" s="78" t="s">
        <v>77</v>
      </c>
      <c r="Q170" s="78" t="s">
        <v>77</v>
      </c>
      <c r="R170" s="8" t="s">
        <v>555</v>
      </c>
      <c r="S170" s="9" t="s">
        <v>77</v>
      </c>
      <c r="T170" s="78" t="s">
        <v>77</v>
      </c>
      <c r="U170" s="67"/>
      <c r="V170" s="67"/>
      <c r="W170" s="67"/>
      <c r="X170" s="67"/>
      <c r="Y170" s="67"/>
      <c r="Z170" s="67"/>
      <c r="AA170" s="67"/>
      <c r="AB170" s="67"/>
      <c r="AC170" s="67"/>
      <c r="AD170" s="67"/>
      <c r="AE170" s="67"/>
      <c r="AF170" s="67"/>
      <c r="AG170" s="67"/>
      <c r="AH170" s="67"/>
      <c r="AI170" s="67"/>
      <c r="AJ170" s="67"/>
      <c r="AK170" s="67"/>
      <c r="AL170" s="67"/>
      <c r="AM170" s="67"/>
      <c r="AN170" s="67"/>
      <c r="AO170" s="67"/>
      <c r="AP170" s="67"/>
      <c r="AQ170" s="67"/>
      <c r="AR170" s="67"/>
      <c r="AS170" s="67"/>
      <c r="AT170" s="67"/>
      <c r="AU170" s="67"/>
      <c r="AV170" s="67"/>
      <c r="AW170" s="67"/>
    </row>
    <row r="171" spans="1:55" ht="68" x14ac:dyDescent="0.2">
      <c r="A171" s="9" t="s">
        <v>937</v>
      </c>
      <c r="B171" s="8"/>
      <c r="C171" s="69"/>
      <c r="D171" s="69"/>
      <c r="E171" s="77">
        <v>33</v>
      </c>
      <c r="F171" s="77">
        <v>-95.12</v>
      </c>
      <c r="G171" s="62">
        <v>526.99824866676602</v>
      </c>
      <c r="H171" s="8">
        <v>4264</v>
      </c>
      <c r="I171" s="8" t="s">
        <v>77</v>
      </c>
      <c r="J171" s="8"/>
      <c r="K171" s="9" t="s">
        <v>77</v>
      </c>
      <c r="L171" s="8"/>
      <c r="M171" s="86" t="s">
        <v>938</v>
      </c>
      <c r="N171" s="9" t="s">
        <v>939</v>
      </c>
      <c r="O171" s="123"/>
      <c r="P171" s="78" t="s">
        <v>940</v>
      </c>
      <c r="Q171" s="78" t="s">
        <v>941</v>
      </c>
      <c r="R171" s="8" t="s">
        <v>77</v>
      </c>
      <c r="S171" s="9"/>
      <c r="T171" s="78" t="s">
        <v>641</v>
      </c>
      <c r="U171" s="72"/>
      <c r="V171" s="72"/>
      <c r="W171" s="72"/>
      <c r="X171" s="72"/>
      <c r="Y171" s="72"/>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6"/>
      <c r="AY171" s="6"/>
      <c r="AZ171" s="6"/>
      <c r="BA171" s="6"/>
      <c r="BB171" s="6"/>
      <c r="BC171" s="6"/>
    </row>
    <row r="172" spans="1:55" ht="34" x14ac:dyDescent="0.2">
      <c r="A172" s="69" t="s">
        <v>547</v>
      </c>
      <c r="B172" s="63"/>
      <c r="C172" s="97">
        <v>43101</v>
      </c>
      <c r="D172" s="97"/>
      <c r="E172" s="61">
        <v>29.5</v>
      </c>
      <c r="F172" s="61">
        <v>-100</v>
      </c>
      <c r="G172" s="62">
        <v>83.019803462300104</v>
      </c>
      <c r="H172" s="63">
        <v>3678</v>
      </c>
      <c r="I172" s="63">
        <v>804</v>
      </c>
      <c r="J172" s="63" t="s">
        <v>391</v>
      </c>
      <c r="K172" s="69" t="s">
        <v>470</v>
      </c>
      <c r="L172" s="63"/>
      <c r="M172" s="87" t="s">
        <v>551</v>
      </c>
      <c r="N172" s="69" t="s">
        <v>550</v>
      </c>
      <c r="O172" s="64"/>
      <c r="P172" s="53" t="s">
        <v>553</v>
      </c>
      <c r="Q172" s="63" t="s">
        <v>555</v>
      </c>
      <c r="R172" s="64" t="s">
        <v>554</v>
      </c>
      <c r="S172" s="66"/>
      <c r="T172" s="66"/>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c r="AR172" s="50"/>
      <c r="AS172" s="50"/>
      <c r="AT172" s="50"/>
      <c r="AU172" s="50"/>
      <c r="AV172" s="50"/>
      <c r="AW172" s="50"/>
      <c r="AX172" s="51"/>
      <c r="AY172" s="51"/>
      <c r="AZ172" s="51"/>
      <c r="BA172" s="51"/>
      <c r="BB172" s="51"/>
      <c r="BC172" s="51"/>
    </row>
    <row r="173" spans="1:55" s="73" customFormat="1" ht="17" x14ac:dyDescent="0.2">
      <c r="A173" s="9" t="s">
        <v>1167</v>
      </c>
      <c r="B173" s="8"/>
      <c r="C173" s="69"/>
      <c r="D173" s="69"/>
      <c r="E173" s="77">
        <v>32.729999999999997</v>
      </c>
      <c r="F173" s="77">
        <v>-96.73</v>
      </c>
      <c r="G173" s="62" t="s">
        <v>77</v>
      </c>
      <c r="H173" s="8" t="s">
        <v>77</v>
      </c>
      <c r="I173" s="8" t="s">
        <v>77</v>
      </c>
      <c r="J173" s="8" t="s">
        <v>424</v>
      </c>
      <c r="K173" s="9" t="s">
        <v>175</v>
      </c>
      <c r="L173" s="8"/>
      <c r="M173" s="87" t="s">
        <v>1168</v>
      </c>
      <c r="N173" s="9" t="s">
        <v>1169</v>
      </c>
      <c r="O173" s="123"/>
      <c r="P173" s="78" t="s">
        <v>1170</v>
      </c>
      <c r="Q173" s="78"/>
      <c r="R173" s="8" t="s">
        <v>77</v>
      </c>
      <c r="S173" s="9" t="s">
        <v>77</v>
      </c>
      <c r="T173" s="78"/>
      <c r="U173" s="67"/>
      <c r="V173" s="67"/>
      <c r="W173" s="67"/>
      <c r="X173" s="67"/>
      <c r="Y173" s="67"/>
      <c r="Z173" s="67"/>
      <c r="AA173" s="67"/>
      <c r="AB173" s="67"/>
      <c r="AC173" s="67"/>
      <c r="AD173" s="67"/>
      <c r="AE173" s="67"/>
      <c r="AF173" s="67"/>
      <c r="AG173" s="67"/>
      <c r="AH173" s="67"/>
      <c r="AI173" s="67"/>
      <c r="AJ173" s="67"/>
      <c r="AK173" s="67"/>
      <c r="AL173" s="67"/>
      <c r="AM173" s="67"/>
      <c r="AN173" s="67"/>
      <c r="AO173" s="67"/>
      <c r="AP173" s="67"/>
      <c r="AQ173" s="67"/>
      <c r="AR173" s="67"/>
      <c r="AS173" s="67"/>
      <c r="AT173" s="67"/>
      <c r="AU173" s="67"/>
      <c r="AV173" s="67"/>
      <c r="AW173" s="67"/>
      <c r="AX173"/>
      <c r="AY173"/>
      <c r="AZ173"/>
      <c r="BA173"/>
      <c r="BB173"/>
      <c r="BC173"/>
    </row>
    <row r="174" spans="1:55" s="73" customFormat="1" ht="17" x14ac:dyDescent="0.2">
      <c r="A174" s="9" t="s">
        <v>1171</v>
      </c>
      <c r="B174" s="8"/>
      <c r="C174" s="69"/>
      <c r="D174" s="69"/>
      <c r="E174" s="77" t="s">
        <v>77</v>
      </c>
      <c r="F174" s="77" t="s">
        <v>77</v>
      </c>
      <c r="G174" s="62" t="s">
        <v>77</v>
      </c>
      <c r="H174" s="8" t="s">
        <v>77</v>
      </c>
      <c r="I174" s="8" t="s">
        <v>77</v>
      </c>
      <c r="J174" s="8" t="s">
        <v>582</v>
      </c>
      <c r="K174" s="9" t="s">
        <v>77</v>
      </c>
      <c r="L174" s="8"/>
      <c r="M174" s="88">
        <v>43344</v>
      </c>
      <c r="N174" s="9"/>
      <c r="O174" s="124"/>
      <c r="P174" s="78" t="s">
        <v>1172</v>
      </c>
      <c r="Q174" s="78"/>
      <c r="R174" s="8" t="s">
        <v>77</v>
      </c>
      <c r="S174" s="9" t="s">
        <v>77</v>
      </c>
      <c r="T174" s="78"/>
      <c r="U174" s="67"/>
      <c r="V174" s="67"/>
      <c r="W174" s="67"/>
      <c r="X174" s="67"/>
      <c r="Y174" s="67"/>
      <c r="Z174" s="67"/>
      <c r="AA174" s="67"/>
      <c r="AB174" s="67"/>
      <c r="AC174" s="67"/>
      <c r="AD174" s="67"/>
      <c r="AE174" s="67"/>
      <c r="AF174" s="67"/>
      <c r="AG174" s="67"/>
      <c r="AH174" s="67"/>
      <c r="AI174" s="67"/>
      <c r="AJ174" s="67"/>
      <c r="AK174" s="67"/>
      <c r="AL174" s="67"/>
      <c r="AM174" s="67"/>
      <c r="AN174" s="67"/>
      <c r="AO174" s="67"/>
      <c r="AP174" s="67"/>
      <c r="AQ174" s="67"/>
      <c r="AR174" s="67"/>
      <c r="AS174" s="67"/>
      <c r="AT174" s="67"/>
      <c r="AU174" s="67"/>
      <c r="AV174" s="67"/>
      <c r="AW174" s="67"/>
      <c r="AX174"/>
      <c r="AY174"/>
      <c r="AZ174"/>
      <c r="BA174"/>
      <c r="BB174"/>
      <c r="BC174"/>
    </row>
    <row r="175" spans="1:55" ht="34" x14ac:dyDescent="0.2">
      <c r="A175" s="9" t="s">
        <v>699</v>
      </c>
      <c r="B175" s="8"/>
      <c r="C175" s="69"/>
      <c r="D175" s="69"/>
      <c r="E175" s="77">
        <v>29.87</v>
      </c>
      <c r="F175" s="77">
        <v>-101.37</v>
      </c>
      <c r="G175" s="62">
        <v>178.77830495464801</v>
      </c>
      <c r="H175" s="8">
        <v>4283</v>
      </c>
      <c r="I175" s="8" t="s">
        <v>77</v>
      </c>
      <c r="J175" s="8" t="s">
        <v>582</v>
      </c>
      <c r="K175" s="9" t="s">
        <v>77</v>
      </c>
      <c r="L175" s="8"/>
      <c r="M175" s="86" t="s">
        <v>700</v>
      </c>
      <c r="N175" s="9" t="s">
        <v>701</v>
      </c>
      <c r="O175" s="123"/>
      <c r="P175" s="78" t="s">
        <v>702</v>
      </c>
      <c r="Q175" s="78"/>
      <c r="R175" s="8" t="s">
        <v>77</v>
      </c>
      <c r="S175" s="9" t="s">
        <v>703</v>
      </c>
      <c r="T175" s="78" t="s">
        <v>704</v>
      </c>
      <c r="U175" s="67"/>
      <c r="V175" s="67"/>
      <c r="W175" s="67"/>
      <c r="X175" s="67"/>
      <c r="Y175" s="67"/>
      <c r="Z175" s="67"/>
      <c r="AA175" s="67"/>
      <c r="AB175" s="67"/>
      <c r="AC175" s="67"/>
      <c r="AD175" s="67"/>
      <c r="AE175" s="67"/>
      <c r="AF175" s="67"/>
      <c r="AG175" s="67"/>
      <c r="AH175" s="67"/>
      <c r="AI175" s="67"/>
      <c r="AJ175" s="67"/>
      <c r="AK175" s="67"/>
      <c r="AL175" s="67"/>
      <c r="AM175" s="67"/>
      <c r="AN175" s="67"/>
      <c r="AO175" s="67"/>
      <c r="AP175" s="67"/>
      <c r="AQ175" s="67"/>
      <c r="AR175" s="67"/>
      <c r="AS175" s="67"/>
      <c r="AT175" s="67"/>
      <c r="AU175" s="67"/>
      <c r="AV175" s="67"/>
      <c r="AW175" s="67"/>
    </row>
    <row r="176" spans="1:55" ht="51" x14ac:dyDescent="0.2">
      <c r="A176" s="9" t="s">
        <v>1015</v>
      </c>
      <c r="B176" s="8"/>
      <c r="C176" s="69"/>
      <c r="D176" s="69"/>
      <c r="E176" s="77" t="s">
        <v>77</v>
      </c>
      <c r="F176" s="77" t="s">
        <v>77</v>
      </c>
      <c r="G176" s="62" t="s">
        <v>77</v>
      </c>
      <c r="H176" s="8" t="s">
        <v>77</v>
      </c>
      <c r="I176" s="8">
        <v>40600</v>
      </c>
      <c r="J176" s="8" t="s">
        <v>77</v>
      </c>
      <c r="K176" s="9" t="s">
        <v>1001</v>
      </c>
      <c r="L176" s="8"/>
      <c r="M176" s="86" t="s">
        <v>77</v>
      </c>
      <c r="N176" s="9" t="s">
        <v>77</v>
      </c>
      <c r="O176" s="123"/>
      <c r="P176" s="78" t="s">
        <v>77</v>
      </c>
      <c r="Q176" s="78" t="s">
        <v>77</v>
      </c>
      <c r="R176" s="8" t="s">
        <v>555</v>
      </c>
      <c r="S176" s="9" t="s">
        <v>77</v>
      </c>
      <c r="T176" s="78" t="s">
        <v>77</v>
      </c>
      <c r="U176" s="67"/>
      <c r="V176" s="67"/>
      <c r="W176" s="67"/>
      <c r="X176" s="67"/>
      <c r="Y176" s="67"/>
      <c r="Z176" s="67"/>
      <c r="AA176" s="67"/>
      <c r="AB176" s="67"/>
      <c r="AC176" s="67"/>
      <c r="AD176" s="67"/>
      <c r="AE176" s="67"/>
      <c r="AF176" s="67"/>
      <c r="AG176" s="67"/>
      <c r="AH176" s="67"/>
      <c r="AI176" s="67"/>
      <c r="AJ176" s="67"/>
      <c r="AK176" s="67"/>
      <c r="AL176" s="67"/>
      <c r="AM176" s="67"/>
      <c r="AN176" s="67"/>
      <c r="AO176" s="67"/>
      <c r="AP176" s="67"/>
      <c r="AQ176" s="67"/>
      <c r="AR176" s="67"/>
      <c r="AS176" s="67"/>
      <c r="AT176" s="67"/>
      <c r="AU176" s="67"/>
      <c r="AV176" s="67"/>
      <c r="AW176" s="67"/>
    </row>
    <row r="177" spans="1:55" s="73" customFormat="1" ht="51" x14ac:dyDescent="0.2">
      <c r="A177" s="9" t="s">
        <v>1049</v>
      </c>
      <c r="B177" s="8"/>
      <c r="C177" s="69"/>
      <c r="D177" s="69"/>
      <c r="E177" s="77" t="s">
        <v>77</v>
      </c>
      <c r="F177" s="77" t="s">
        <v>77</v>
      </c>
      <c r="G177" s="62" t="s">
        <v>77</v>
      </c>
      <c r="H177" s="8" t="s">
        <v>77</v>
      </c>
      <c r="I177" s="8">
        <v>42016</v>
      </c>
      <c r="J177" s="8" t="s">
        <v>77</v>
      </c>
      <c r="K177" s="9" t="s">
        <v>1001</v>
      </c>
      <c r="L177" s="8"/>
      <c r="M177" s="86" t="s">
        <v>77</v>
      </c>
      <c r="N177" s="9" t="s">
        <v>77</v>
      </c>
      <c r="O177" s="123"/>
      <c r="P177" s="78" t="s">
        <v>77</v>
      </c>
      <c r="Q177" s="78" t="s">
        <v>77</v>
      </c>
      <c r="R177" s="8" t="s">
        <v>555</v>
      </c>
      <c r="S177" s="9" t="s">
        <v>77</v>
      </c>
      <c r="T177" s="78" t="s">
        <v>77</v>
      </c>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c r="AS177" s="90"/>
      <c r="AT177" s="90"/>
      <c r="AU177" s="90"/>
      <c r="AV177" s="90"/>
      <c r="AW177" s="90"/>
      <c r="AX177" s="90"/>
      <c r="AY177" s="90"/>
      <c r="AZ177" s="90"/>
      <c r="BA177" s="90"/>
      <c r="BB177" s="90"/>
      <c r="BC177" s="90"/>
    </row>
    <row r="178" spans="1:55" ht="85" x14ac:dyDescent="0.2">
      <c r="A178" s="9" t="s">
        <v>918</v>
      </c>
      <c r="B178" s="8"/>
      <c r="C178" s="69"/>
      <c r="D178" s="69"/>
      <c r="E178" s="77">
        <v>33.369999999999997</v>
      </c>
      <c r="F178" s="77">
        <v>-95.75</v>
      </c>
      <c r="G178" s="62">
        <v>508.63710033084999</v>
      </c>
      <c r="H178" s="8">
        <v>5719</v>
      </c>
      <c r="I178" s="8" t="s">
        <v>77</v>
      </c>
      <c r="J178" s="8"/>
      <c r="K178" s="9" t="s">
        <v>77</v>
      </c>
      <c r="L178" s="8"/>
      <c r="M178" s="86" t="s">
        <v>915</v>
      </c>
      <c r="N178" s="9" t="s">
        <v>919</v>
      </c>
      <c r="O178" s="123"/>
      <c r="P178" s="78" t="s">
        <v>920</v>
      </c>
      <c r="Q178" s="78"/>
      <c r="R178" s="8" t="s">
        <v>77</v>
      </c>
      <c r="S178" s="9"/>
      <c r="T178" s="78" t="s">
        <v>813</v>
      </c>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73"/>
      <c r="AY178" s="73"/>
      <c r="AZ178" s="73"/>
      <c r="BA178" s="73"/>
      <c r="BB178" s="73"/>
      <c r="BC178" s="73"/>
    </row>
    <row r="179" spans="1:55" ht="17" x14ac:dyDescent="0.2">
      <c r="A179" s="9" t="s">
        <v>1016</v>
      </c>
      <c r="B179" s="8"/>
      <c r="C179" s="69"/>
      <c r="D179" s="69"/>
      <c r="E179" s="77">
        <v>29.55</v>
      </c>
      <c r="F179" s="77">
        <v>98.17</v>
      </c>
      <c r="G179" s="62" t="s">
        <v>77</v>
      </c>
      <c r="H179" s="8" t="s">
        <v>77</v>
      </c>
      <c r="I179" s="8">
        <v>40615</v>
      </c>
      <c r="J179" s="8" t="s">
        <v>399</v>
      </c>
      <c r="K179" s="9" t="s">
        <v>470</v>
      </c>
      <c r="L179" s="8"/>
      <c r="M179" s="86" t="s">
        <v>1017</v>
      </c>
      <c r="N179" s="9"/>
      <c r="O179" s="123"/>
      <c r="P179" s="78" t="s">
        <v>1018</v>
      </c>
      <c r="Q179" s="78"/>
      <c r="R179" s="8" t="s">
        <v>555</v>
      </c>
      <c r="S179" s="9" t="s">
        <v>77</v>
      </c>
      <c r="T179" s="78"/>
      <c r="U179" s="67"/>
      <c r="V179" s="67"/>
      <c r="W179" s="67"/>
      <c r="X179" s="67"/>
      <c r="Y179" s="67"/>
      <c r="Z179" s="67"/>
      <c r="AA179" s="67"/>
      <c r="AB179" s="67"/>
      <c r="AC179" s="67"/>
      <c r="AD179" s="67"/>
      <c r="AE179" s="67"/>
      <c r="AF179" s="67"/>
      <c r="AG179" s="67"/>
      <c r="AH179" s="67"/>
      <c r="AI179" s="67"/>
      <c r="AJ179" s="67"/>
      <c r="AK179" s="67"/>
      <c r="AL179" s="67"/>
      <c r="AM179" s="67"/>
      <c r="AN179" s="67"/>
      <c r="AO179" s="67"/>
      <c r="AP179" s="67"/>
      <c r="AQ179" s="67"/>
      <c r="AR179" s="67"/>
      <c r="AS179" s="67"/>
      <c r="AT179" s="67"/>
      <c r="AU179" s="67"/>
      <c r="AV179" s="67"/>
      <c r="AW179" s="67"/>
    </row>
    <row r="180" spans="1:55" ht="20" x14ac:dyDescent="0.2">
      <c r="A180" s="69" t="s">
        <v>195</v>
      </c>
      <c r="B180" s="91"/>
      <c r="C180" s="96">
        <v>43101</v>
      </c>
      <c r="D180" s="96"/>
      <c r="E180" s="92"/>
      <c r="F180" s="92"/>
      <c r="G180" s="93"/>
      <c r="H180" s="90"/>
      <c r="I180" s="90"/>
      <c r="J180" s="90" t="s">
        <v>389</v>
      </c>
      <c r="K180" s="90"/>
      <c r="L180" s="90"/>
      <c r="M180" s="94"/>
      <c r="N180" s="95" t="s">
        <v>1186</v>
      </c>
      <c r="O180" s="90"/>
      <c r="P180" s="90"/>
      <c r="Q180" s="90"/>
      <c r="R180" s="90"/>
      <c r="S180" s="90"/>
      <c r="T180" s="90"/>
      <c r="U180" s="67"/>
      <c r="V180" s="67"/>
      <c r="W180" s="67"/>
      <c r="X180" s="67"/>
      <c r="Y180" s="67"/>
      <c r="Z180" s="67"/>
      <c r="AA180" s="67"/>
      <c r="AB180" s="67"/>
      <c r="AC180" s="67"/>
      <c r="AD180" s="67"/>
      <c r="AE180" s="67"/>
      <c r="AF180" s="67"/>
      <c r="AG180" s="67"/>
      <c r="AH180" s="67"/>
      <c r="AI180" s="67"/>
      <c r="AJ180" s="67"/>
      <c r="AK180" s="67"/>
      <c r="AL180" s="67"/>
      <c r="AM180" s="67"/>
      <c r="AN180" s="67"/>
      <c r="AO180" s="67"/>
      <c r="AP180" s="67"/>
      <c r="AQ180" s="67"/>
      <c r="AR180" s="67"/>
      <c r="AS180" s="67"/>
      <c r="AT180" s="67"/>
      <c r="AU180" s="67"/>
      <c r="AV180" s="67"/>
      <c r="AW180" s="67"/>
    </row>
    <row r="181" spans="1:55" ht="17" x14ac:dyDescent="0.2">
      <c r="A181" s="9" t="s">
        <v>1055</v>
      </c>
      <c r="B181" s="8"/>
      <c r="C181" s="69"/>
      <c r="D181" s="69"/>
      <c r="E181" s="77" t="s">
        <v>77</v>
      </c>
      <c r="F181" s="77" t="s">
        <v>77</v>
      </c>
      <c r="G181" s="62" t="s">
        <v>77</v>
      </c>
      <c r="H181" s="8" t="s">
        <v>77</v>
      </c>
      <c r="I181" s="8">
        <v>43070</v>
      </c>
      <c r="J181" s="8" t="s">
        <v>77</v>
      </c>
      <c r="K181" s="9" t="s">
        <v>470</v>
      </c>
      <c r="L181" s="8"/>
      <c r="M181" s="86" t="s">
        <v>77</v>
      </c>
      <c r="N181" s="9" t="s">
        <v>77</v>
      </c>
      <c r="O181" s="125"/>
      <c r="P181" s="78" t="s">
        <v>77</v>
      </c>
      <c r="Q181" s="78" t="s">
        <v>77</v>
      </c>
      <c r="R181" s="8" t="s">
        <v>555</v>
      </c>
      <c r="S181" s="9" t="s">
        <v>77</v>
      </c>
      <c r="T181" s="78" t="s">
        <v>77</v>
      </c>
      <c r="U181" s="72"/>
      <c r="V181" s="72"/>
      <c r="W181" s="72"/>
      <c r="X181" s="72"/>
      <c r="Y181" s="72"/>
      <c r="Z181" s="72"/>
      <c r="AA181" s="72"/>
      <c r="AB181" s="72"/>
      <c r="AC181" s="72"/>
      <c r="AD181" s="72"/>
      <c r="AE181" s="72"/>
      <c r="AF181" s="72"/>
      <c r="AG181" s="72"/>
      <c r="AH181" s="72"/>
      <c r="AI181" s="72"/>
      <c r="AJ181" s="72"/>
      <c r="AK181" s="72"/>
      <c r="AL181" s="72"/>
      <c r="AM181" s="72"/>
      <c r="AN181" s="72"/>
      <c r="AO181" s="72"/>
      <c r="AP181" s="72"/>
      <c r="AQ181" s="72"/>
      <c r="AR181" s="72"/>
      <c r="AS181" s="72"/>
      <c r="AT181" s="72"/>
      <c r="AU181" s="72"/>
      <c r="AV181" s="72"/>
      <c r="AW181" s="72"/>
      <c r="AX181" s="6"/>
      <c r="AY181" s="6"/>
      <c r="AZ181" s="6"/>
      <c r="BA181" s="6"/>
      <c r="BB181" s="6"/>
      <c r="BC181" s="6"/>
    </row>
    <row r="182" spans="1:55" ht="17" x14ac:dyDescent="0.2">
      <c r="A182" s="9" t="s">
        <v>1073</v>
      </c>
      <c r="B182" s="8"/>
      <c r="C182" s="69"/>
      <c r="D182" s="69"/>
      <c r="E182" s="77" t="s">
        <v>77</v>
      </c>
      <c r="F182" s="77" t="s">
        <v>77</v>
      </c>
      <c r="G182" s="62" t="s">
        <v>77</v>
      </c>
      <c r="H182" s="8" t="s">
        <v>77</v>
      </c>
      <c r="I182" s="8">
        <v>43395</v>
      </c>
      <c r="J182" s="8" t="s">
        <v>77</v>
      </c>
      <c r="K182" s="9" t="s">
        <v>470</v>
      </c>
      <c r="L182" s="8"/>
      <c r="M182" s="86" t="s">
        <v>77</v>
      </c>
      <c r="N182" s="9" t="s">
        <v>77</v>
      </c>
      <c r="O182" s="123"/>
      <c r="P182" s="78" t="s">
        <v>77</v>
      </c>
      <c r="Q182" s="78" t="s">
        <v>77</v>
      </c>
      <c r="R182" s="8" t="s">
        <v>555</v>
      </c>
      <c r="S182" s="9" t="s">
        <v>77</v>
      </c>
      <c r="T182" s="78" t="s">
        <v>77</v>
      </c>
      <c r="U182" s="67"/>
      <c r="V182" s="67"/>
      <c r="W182" s="67"/>
      <c r="X182" s="67"/>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row>
    <row r="183" spans="1:55" ht="17" x14ac:dyDescent="0.2">
      <c r="A183" s="9" t="s">
        <v>1002</v>
      </c>
      <c r="B183" s="8"/>
      <c r="C183" s="97">
        <v>43221</v>
      </c>
      <c r="D183" s="97" t="s">
        <v>549</v>
      </c>
      <c r="E183" s="77" t="s">
        <v>77</v>
      </c>
      <c r="F183" s="77" t="s">
        <v>77</v>
      </c>
      <c r="G183" s="62" t="s">
        <v>77</v>
      </c>
      <c r="H183" s="8" t="s">
        <v>77</v>
      </c>
      <c r="I183" s="8">
        <v>1222</v>
      </c>
      <c r="J183" s="8" t="s">
        <v>77</v>
      </c>
      <c r="K183" s="9" t="s">
        <v>175</v>
      </c>
      <c r="L183" s="8"/>
      <c r="M183" s="86" t="s">
        <v>77</v>
      </c>
      <c r="N183" s="9" t="s">
        <v>105</v>
      </c>
      <c r="O183" s="123"/>
      <c r="P183" s="78" t="s">
        <v>77</v>
      </c>
      <c r="Q183" s="78" t="s">
        <v>77</v>
      </c>
      <c r="R183" s="8" t="s">
        <v>555</v>
      </c>
      <c r="S183" s="9" t="s">
        <v>77</v>
      </c>
      <c r="T183" s="78" t="s">
        <v>77</v>
      </c>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c r="AX183" s="73"/>
      <c r="AY183" s="73"/>
      <c r="AZ183" s="73"/>
      <c r="BA183" s="73"/>
      <c r="BB183" s="73"/>
      <c r="BC183" s="73"/>
    </row>
    <row r="184" spans="1:55" ht="17" x14ac:dyDescent="0.2">
      <c r="A184" s="9" t="s">
        <v>1173</v>
      </c>
      <c r="B184" s="8"/>
      <c r="C184" s="69"/>
      <c r="D184" s="69"/>
      <c r="E184" s="77" t="s">
        <v>77</v>
      </c>
      <c r="F184" s="77" t="s">
        <v>77</v>
      </c>
      <c r="G184" s="62" t="s">
        <v>77</v>
      </c>
      <c r="H184" s="8" t="s">
        <v>77</v>
      </c>
      <c r="I184" s="8" t="s">
        <v>77</v>
      </c>
      <c r="J184" s="8" t="s">
        <v>582</v>
      </c>
      <c r="K184" s="9" t="s">
        <v>77</v>
      </c>
      <c r="L184" s="8"/>
      <c r="M184" s="88">
        <v>43221</v>
      </c>
      <c r="N184" s="9"/>
      <c r="O184" s="124"/>
      <c r="P184" s="78" t="s">
        <v>1174</v>
      </c>
      <c r="Q184" s="78"/>
      <c r="R184" s="8" t="s">
        <v>77</v>
      </c>
      <c r="S184" s="9" t="s">
        <v>77</v>
      </c>
      <c r="T184" s="78"/>
      <c r="U184" s="67"/>
      <c r="V184" s="67"/>
      <c r="W184" s="67"/>
      <c r="X184" s="67"/>
      <c r="Y184" s="67"/>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row>
    <row r="185" spans="1:55" ht="51" x14ac:dyDescent="0.2">
      <c r="A185" s="9" t="s">
        <v>1040</v>
      </c>
      <c r="B185" s="8"/>
      <c r="C185" s="69"/>
      <c r="D185" s="69"/>
      <c r="E185" s="77" t="s">
        <v>77</v>
      </c>
      <c r="F185" s="77" t="s">
        <v>77</v>
      </c>
      <c r="G185" s="62" t="s">
        <v>77</v>
      </c>
      <c r="H185" s="8" t="s">
        <v>77</v>
      </c>
      <c r="I185" s="8">
        <v>41285</v>
      </c>
      <c r="J185" s="8" t="s">
        <v>77</v>
      </c>
      <c r="K185" s="9" t="s">
        <v>1001</v>
      </c>
      <c r="L185" s="8"/>
      <c r="M185" s="86" t="s">
        <v>77</v>
      </c>
      <c r="N185" s="9" t="s">
        <v>77</v>
      </c>
      <c r="O185" s="123"/>
      <c r="P185" s="78" t="s">
        <v>77</v>
      </c>
      <c r="Q185" s="78" t="s">
        <v>77</v>
      </c>
      <c r="R185" s="8" t="s">
        <v>555</v>
      </c>
      <c r="S185" s="9" t="s">
        <v>77</v>
      </c>
      <c r="T185" s="78" t="s">
        <v>77</v>
      </c>
      <c r="U185" s="67"/>
      <c r="V185" s="67"/>
      <c r="W185" s="67"/>
      <c r="X185" s="67"/>
      <c r="Y185" s="67"/>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row>
    <row r="186" spans="1:55" ht="17" x14ac:dyDescent="0.2">
      <c r="A186" s="9" t="s">
        <v>792</v>
      </c>
      <c r="B186" s="8"/>
      <c r="C186" s="69"/>
      <c r="D186" s="69"/>
      <c r="E186" s="77">
        <v>27.666667</v>
      </c>
      <c r="F186" s="77">
        <v>-97.666667000000004</v>
      </c>
      <c r="G186" s="62">
        <v>329.41855775325899</v>
      </c>
      <c r="H186" s="8" t="s">
        <v>77</v>
      </c>
      <c r="I186" s="8" t="s">
        <v>77</v>
      </c>
      <c r="J186" s="8" t="s">
        <v>77</v>
      </c>
      <c r="K186" s="9" t="s">
        <v>77</v>
      </c>
      <c r="L186" s="8"/>
      <c r="M186" s="86" t="s">
        <v>77</v>
      </c>
      <c r="N186" s="9" t="s">
        <v>77</v>
      </c>
      <c r="O186" s="125"/>
      <c r="P186" s="78" t="s">
        <v>77</v>
      </c>
      <c r="Q186" s="78" t="s">
        <v>77</v>
      </c>
      <c r="R186" s="8" t="s">
        <v>77</v>
      </c>
      <c r="S186" s="9" t="s">
        <v>77</v>
      </c>
      <c r="T186" s="78" t="s">
        <v>77</v>
      </c>
      <c r="U186" s="67"/>
      <c r="V186" s="67"/>
      <c r="W186" s="67"/>
      <c r="X186" s="67"/>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row>
    <row r="187" spans="1:55" ht="17" x14ac:dyDescent="0.2">
      <c r="A187" s="9" t="s">
        <v>1110</v>
      </c>
      <c r="B187" s="8"/>
      <c r="C187" s="69"/>
      <c r="D187" s="69"/>
      <c r="E187" s="77" t="s">
        <v>77</v>
      </c>
      <c r="F187" s="77" t="s">
        <v>77</v>
      </c>
      <c r="G187" s="62" t="s">
        <v>77</v>
      </c>
      <c r="H187" s="8" t="s">
        <v>77</v>
      </c>
      <c r="I187" s="8">
        <v>47250</v>
      </c>
      <c r="J187" s="8" t="s">
        <v>77</v>
      </c>
      <c r="K187" s="9" t="s">
        <v>175</v>
      </c>
      <c r="L187" s="8"/>
      <c r="M187" s="86" t="s">
        <v>77</v>
      </c>
      <c r="N187" s="9" t="s">
        <v>77</v>
      </c>
      <c r="O187" s="123"/>
      <c r="P187" s="78" t="s">
        <v>77</v>
      </c>
      <c r="Q187" s="78" t="s">
        <v>77</v>
      </c>
      <c r="R187" s="8" t="s">
        <v>555</v>
      </c>
      <c r="S187" s="9" t="s">
        <v>77</v>
      </c>
      <c r="T187" s="78" t="s">
        <v>77</v>
      </c>
      <c r="U187" s="67"/>
      <c r="V187" s="67"/>
      <c r="W187" s="67"/>
      <c r="X187" s="67"/>
      <c r="Y187" s="67"/>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row>
    <row r="188" spans="1:55" ht="17" x14ac:dyDescent="0.2">
      <c r="A188" s="9" t="s">
        <v>1112</v>
      </c>
      <c r="B188" s="8"/>
      <c r="C188" s="69"/>
      <c r="D188" s="69"/>
      <c r="E188" s="77" t="s">
        <v>77</v>
      </c>
      <c r="F188" s="77" t="s">
        <v>77</v>
      </c>
      <c r="G188" s="62" t="s">
        <v>77</v>
      </c>
      <c r="H188" s="8" t="s">
        <v>77</v>
      </c>
      <c r="I188" s="8">
        <v>47252</v>
      </c>
      <c r="J188" s="8" t="s">
        <v>77</v>
      </c>
      <c r="K188" s="9" t="s">
        <v>175</v>
      </c>
      <c r="L188" s="8"/>
      <c r="M188" s="86" t="s">
        <v>77</v>
      </c>
      <c r="N188" s="9" t="s">
        <v>77</v>
      </c>
      <c r="O188" s="123"/>
      <c r="P188" s="78" t="s">
        <v>77</v>
      </c>
      <c r="Q188" s="78" t="s">
        <v>77</v>
      </c>
      <c r="R188" s="8" t="s">
        <v>555</v>
      </c>
      <c r="S188" s="9" t="s">
        <v>77</v>
      </c>
      <c r="T188" s="78" t="s">
        <v>77</v>
      </c>
      <c r="U188" s="67"/>
      <c r="V188" s="67"/>
      <c r="W188" s="67"/>
      <c r="X188" s="67"/>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row>
    <row r="189" spans="1:55" ht="17" x14ac:dyDescent="0.2">
      <c r="A189" s="9" t="s">
        <v>1109</v>
      </c>
      <c r="B189" s="8"/>
      <c r="C189" s="69"/>
      <c r="D189" s="69"/>
      <c r="E189" s="77" t="s">
        <v>77</v>
      </c>
      <c r="F189" s="77" t="s">
        <v>77</v>
      </c>
      <c r="G189" s="62" t="s">
        <v>77</v>
      </c>
      <c r="H189" s="8" t="s">
        <v>77</v>
      </c>
      <c r="I189" s="8">
        <v>47243</v>
      </c>
      <c r="J189" s="8" t="s">
        <v>77</v>
      </c>
      <c r="K189" s="9" t="s">
        <v>175</v>
      </c>
      <c r="L189" s="8"/>
      <c r="M189" s="86" t="s">
        <v>77</v>
      </c>
      <c r="N189" s="9" t="s">
        <v>77</v>
      </c>
      <c r="O189" s="123"/>
      <c r="P189" s="78" t="s">
        <v>77</v>
      </c>
      <c r="Q189" s="78" t="s">
        <v>77</v>
      </c>
      <c r="R189" s="8" t="s">
        <v>555</v>
      </c>
      <c r="S189" s="9" t="s">
        <v>77</v>
      </c>
      <c r="T189" s="78" t="s">
        <v>77</v>
      </c>
      <c r="U189" s="67"/>
      <c r="V189" s="67"/>
      <c r="W189" s="67"/>
      <c r="X189" s="67"/>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row>
    <row r="190" spans="1:55" ht="17" x14ac:dyDescent="0.2">
      <c r="A190" s="9" t="s">
        <v>1111</v>
      </c>
      <c r="B190" s="8"/>
      <c r="C190" s="69"/>
      <c r="D190" s="69"/>
      <c r="E190" s="77" t="s">
        <v>77</v>
      </c>
      <c r="F190" s="77" t="s">
        <v>77</v>
      </c>
      <c r="G190" s="62" t="s">
        <v>77</v>
      </c>
      <c r="H190" s="8" t="s">
        <v>77</v>
      </c>
      <c r="I190" s="8">
        <v>47251</v>
      </c>
      <c r="J190" s="8" t="s">
        <v>77</v>
      </c>
      <c r="K190" s="9" t="s">
        <v>175</v>
      </c>
      <c r="L190" s="8"/>
      <c r="M190" s="86" t="s">
        <v>77</v>
      </c>
      <c r="N190" s="9" t="s">
        <v>77</v>
      </c>
      <c r="O190" s="123"/>
      <c r="P190" s="78" t="s">
        <v>77</v>
      </c>
      <c r="Q190" s="78" t="s">
        <v>77</v>
      </c>
      <c r="R190" s="8" t="s">
        <v>555</v>
      </c>
      <c r="S190" s="9" t="s">
        <v>77</v>
      </c>
      <c r="T190" s="78" t="s">
        <v>77</v>
      </c>
      <c r="U190" s="72"/>
      <c r="V190" s="72"/>
      <c r="W190" s="72"/>
      <c r="X190" s="72"/>
      <c r="Y190" s="72"/>
      <c r="Z190" s="72"/>
      <c r="AA190" s="72"/>
      <c r="AB190" s="72"/>
      <c r="AC190" s="72"/>
      <c r="AD190" s="72"/>
      <c r="AE190" s="72"/>
      <c r="AF190" s="72"/>
      <c r="AG190" s="72"/>
      <c r="AH190" s="72"/>
      <c r="AI190" s="72"/>
      <c r="AJ190" s="72"/>
      <c r="AK190" s="72"/>
      <c r="AL190" s="72"/>
      <c r="AM190" s="72"/>
      <c r="AN190" s="72"/>
      <c r="AO190" s="72"/>
      <c r="AP190" s="72"/>
      <c r="AQ190" s="72"/>
      <c r="AR190" s="72"/>
      <c r="AS190" s="72"/>
      <c r="AT190" s="72"/>
      <c r="AU190" s="72"/>
      <c r="AV190" s="72"/>
      <c r="AW190" s="72"/>
      <c r="AX190" s="6"/>
      <c r="AY190" s="6"/>
      <c r="AZ190" s="6"/>
      <c r="BA190" s="6"/>
      <c r="BB190" s="6"/>
      <c r="BC190" s="6"/>
    </row>
    <row r="191" spans="1:55" ht="51" x14ac:dyDescent="0.2">
      <c r="A191" s="9" t="s">
        <v>980</v>
      </c>
      <c r="B191" s="8"/>
      <c r="C191" s="69"/>
      <c r="D191" s="69"/>
      <c r="E191" s="77">
        <v>35.619999999999997</v>
      </c>
      <c r="F191" s="77">
        <v>-101.5</v>
      </c>
      <c r="G191" s="62">
        <v>637.97876421303204</v>
      </c>
      <c r="H191" s="8">
        <v>4164</v>
      </c>
      <c r="I191" s="8" t="s">
        <v>77</v>
      </c>
      <c r="J191" s="8"/>
      <c r="K191" s="9" t="s">
        <v>77</v>
      </c>
      <c r="L191" s="8"/>
      <c r="M191" s="86">
        <v>1.24</v>
      </c>
      <c r="N191" s="9" t="s">
        <v>981</v>
      </c>
      <c r="O191" s="123"/>
      <c r="P191" s="78" t="s">
        <v>972</v>
      </c>
      <c r="Q191" s="78" t="s">
        <v>982</v>
      </c>
      <c r="R191" s="8" t="s">
        <v>77</v>
      </c>
      <c r="S191" s="9"/>
      <c r="T191" s="78" t="s">
        <v>894</v>
      </c>
      <c r="U191" s="67"/>
      <c r="V191" s="67"/>
      <c r="W191" s="67"/>
      <c r="X191" s="67"/>
      <c r="Y191" s="67"/>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row>
    <row r="192" spans="1:55" ht="34" x14ac:dyDescent="0.2">
      <c r="A192" s="9" t="s">
        <v>993</v>
      </c>
      <c r="B192" s="8"/>
      <c r="C192" s="69"/>
      <c r="D192" s="69"/>
      <c r="E192" s="77">
        <v>31.75</v>
      </c>
      <c r="F192" s="77">
        <v>-106.37</v>
      </c>
      <c r="G192" s="62">
        <v>676.45824030093104</v>
      </c>
      <c r="H192" s="8">
        <v>5752</v>
      </c>
      <c r="I192" s="8" t="s">
        <v>77</v>
      </c>
      <c r="J192" s="8"/>
      <c r="K192" s="9" t="s">
        <v>77</v>
      </c>
      <c r="L192" s="8"/>
      <c r="M192" s="86">
        <v>0.67</v>
      </c>
      <c r="N192" s="9" t="s">
        <v>994</v>
      </c>
      <c r="O192" s="123"/>
      <c r="P192" s="78" t="s">
        <v>995</v>
      </c>
      <c r="Q192" s="78"/>
      <c r="R192" s="8" t="s">
        <v>77</v>
      </c>
      <c r="S192" s="9"/>
      <c r="T192" s="78" t="s">
        <v>803</v>
      </c>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c r="AS192" s="90"/>
      <c r="AT192" s="90"/>
      <c r="AU192" s="90"/>
      <c r="AV192" s="90"/>
      <c r="AW192" s="90"/>
      <c r="AX192" s="90"/>
      <c r="AY192" s="90"/>
      <c r="AZ192" s="90"/>
      <c r="BA192" s="90"/>
      <c r="BB192" s="90"/>
      <c r="BC192" s="90"/>
    </row>
    <row r="193" spans="1:55" ht="34" x14ac:dyDescent="0.2">
      <c r="A193" s="83" t="s">
        <v>787</v>
      </c>
      <c r="B193" s="81"/>
      <c r="C193" s="97">
        <v>43101</v>
      </c>
      <c r="D193" s="97"/>
      <c r="E193" s="80">
        <v>30.62</v>
      </c>
      <c r="F193" s="80">
        <v>-96.37</v>
      </c>
      <c r="G193" s="85">
        <v>309.280375606012</v>
      </c>
      <c r="H193" s="81">
        <v>4278</v>
      </c>
      <c r="I193" s="81" t="s">
        <v>77</v>
      </c>
      <c r="J193" s="81"/>
      <c r="K193" s="83" t="s">
        <v>77</v>
      </c>
      <c r="L193" s="81"/>
      <c r="M193" s="88" t="s">
        <v>788</v>
      </c>
      <c r="N193" s="83" t="s">
        <v>789</v>
      </c>
      <c r="O193" s="124"/>
      <c r="P193" s="82" t="s">
        <v>790</v>
      </c>
      <c r="Q193" s="82"/>
      <c r="R193" s="81" t="s">
        <v>77</v>
      </c>
      <c r="S193" s="83"/>
      <c r="T193" s="82" t="s">
        <v>736</v>
      </c>
      <c r="U193" s="67"/>
      <c r="V193" s="67"/>
      <c r="W193" s="67"/>
      <c r="X193" s="67"/>
      <c r="Y193" s="67"/>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row>
    <row r="194" spans="1:55" ht="34" x14ac:dyDescent="0.2">
      <c r="A194" s="9" t="s">
        <v>903</v>
      </c>
      <c r="B194" s="8"/>
      <c r="C194" s="69"/>
      <c r="D194" s="69"/>
      <c r="E194" s="77">
        <v>34.119999999999997</v>
      </c>
      <c r="F194" s="77">
        <v>-101.62</v>
      </c>
      <c r="G194" s="62">
        <v>485.48901575124898</v>
      </c>
      <c r="H194" s="8">
        <v>4173</v>
      </c>
      <c r="I194" s="8" t="s">
        <v>77</v>
      </c>
      <c r="J194" s="8"/>
      <c r="K194" s="9" t="s">
        <v>77</v>
      </c>
      <c r="L194" s="8"/>
      <c r="M194" s="86" t="s">
        <v>904</v>
      </c>
      <c r="N194" s="9" t="s">
        <v>905</v>
      </c>
      <c r="O194" s="123"/>
      <c r="P194" s="78" t="s">
        <v>906</v>
      </c>
      <c r="Q194" s="78"/>
      <c r="R194" s="8" t="s">
        <v>77</v>
      </c>
      <c r="S194" s="9"/>
      <c r="T194" s="78" t="s">
        <v>552</v>
      </c>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c r="AX194" s="73"/>
      <c r="AY194" s="73"/>
      <c r="AZ194" s="73"/>
      <c r="BA194" s="73"/>
      <c r="BB194" s="73"/>
      <c r="BC194" s="73"/>
    </row>
    <row r="195" spans="1:55" ht="20" x14ac:dyDescent="0.2">
      <c r="A195" s="69" t="s">
        <v>273</v>
      </c>
      <c r="B195" s="91"/>
      <c r="C195" s="96">
        <v>43101</v>
      </c>
      <c r="D195" s="96"/>
      <c r="E195" s="92"/>
      <c r="F195" s="92"/>
      <c r="G195" s="93"/>
      <c r="H195" s="90"/>
      <c r="I195" s="90"/>
      <c r="J195" s="90" t="s">
        <v>274</v>
      </c>
      <c r="K195" s="90"/>
      <c r="L195" s="90"/>
      <c r="M195" s="94"/>
      <c r="N195" s="95" t="s">
        <v>1187</v>
      </c>
      <c r="O195" s="90"/>
      <c r="P195" s="90"/>
      <c r="Q195" s="90"/>
      <c r="R195" s="90"/>
      <c r="S195" s="90"/>
      <c r="T195" s="90"/>
      <c r="U195" s="67"/>
      <c r="V195" s="67"/>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row>
    <row r="196" spans="1:55" ht="17" x14ac:dyDescent="0.2">
      <c r="A196" s="9" t="s">
        <v>1084</v>
      </c>
      <c r="B196" s="8"/>
      <c r="C196" s="69"/>
      <c r="D196" s="69"/>
      <c r="E196" s="77" t="s">
        <v>77</v>
      </c>
      <c r="F196" s="77" t="s">
        <v>77</v>
      </c>
      <c r="G196" s="62" t="s">
        <v>77</v>
      </c>
      <c r="H196" s="8" t="s">
        <v>77</v>
      </c>
      <c r="I196" s="8">
        <v>43433</v>
      </c>
      <c r="J196" s="8" t="s">
        <v>77</v>
      </c>
      <c r="K196" s="9" t="s">
        <v>470</v>
      </c>
      <c r="L196" s="8"/>
      <c r="M196" s="86" t="s">
        <v>77</v>
      </c>
      <c r="N196" s="9" t="s">
        <v>77</v>
      </c>
      <c r="O196" s="123"/>
      <c r="P196" s="78" t="s">
        <v>77</v>
      </c>
      <c r="Q196" s="78" t="s">
        <v>77</v>
      </c>
      <c r="R196" s="8" t="s">
        <v>555</v>
      </c>
      <c r="S196" s="9" t="s">
        <v>77</v>
      </c>
      <c r="T196" s="78" t="s">
        <v>77</v>
      </c>
      <c r="U196" s="67"/>
      <c r="V196" s="67"/>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row>
    <row r="197" spans="1:55" ht="51" x14ac:dyDescent="0.2">
      <c r="A197" s="9" t="s">
        <v>1030</v>
      </c>
      <c r="B197" s="8"/>
      <c r="C197" s="69"/>
      <c r="D197" s="69"/>
      <c r="E197" s="77" t="s">
        <v>77</v>
      </c>
      <c r="F197" s="77" t="s">
        <v>77</v>
      </c>
      <c r="G197" s="62" t="s">
        <v>77</v>
      </c>
      <c r="H197" s="8" t="s">
        <v>77</v>
      </c>
      <c r="I197" s="8">
        <v>40878</v>
      </c>
      <c r="J197" s="8" t="s">
        <v>77</v>
      </c>
      <c r="K197" s="9" t="s">
        <v>1001</v>
      </c>
      <c r="L197" s="8"/>
      <c r="M197" s="86" t="s">
        <v>77</v>
      </c>
      <c r="N197" s="9" t="s">
        <v>77</v>
      </c>
      <c r="O197" s="125"/>
      <c r="P197" s="78" t="s">
        <v>77</v>
      </c>
      <c r="Q197" s="78" t="s">
        <v>77</v>
      </c>
      <c r="R197" s="8" t="s">
        <v>555</v>
      </c>
      <c r="S197" s="9" t="s">
        <v>77</v>
      </c>
      <c r="T197" s="78" t="s">
        <v>77</v>
      </c>
      <c r="U197" s="67"/>
      <c r="V197" s="67"/>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row>
    <row r="198" spans="1:55" ht="68" x14ac:dyDescent="0.2">
      <c r="A198" s="9" t="s">
        <v>942</v>
      </c>
      <c r="B198" s="8"/>
      <c r="C198" s="97">
        <v>43221</v>
      </c>
      <c r="D198" s="97"/>
      <c r="E198" s="77">
        <v>31.866667</v>
      </c>
      <c r="F198" s="77">
        <v>-104.75</v>
      </c>
      <c r="G198" s="62">
        <v>533.33100294751898</v>
      </c>
      <c r="H198" s="8">
        <v>3696</v>
      </c>
      <c r="I198" s="8" t="s">
        <v>77</v>
      </c>
      <c r="J198" s="8" t="s">
        <v>856</v>
      </c>
      <c r="K198" s="9" t="s">
        <v>470</v>
      </c>
      <c r="L198" s="8"/>
      <c r="M198" s="86" t="s">
        <v>943</v>
      </c>
      <c r="N198" s="83" t="s">
        <v>1244</v>
      </c>
      <c r="O198" s="124" t="s">
        <v>1680</v>
      </c>
      <c r="P198" s="78" t="s">
        <v>944</v>
      </c>
      <c r="Q198" s="78" t="s">
        <v>945</v>
      </c>
      <c r="R198" s="8" t="s">
        <v>77</v>
      </c>
      <c r="S198" s="9"/>
      <c r="T198" s="78" t="s">
        <v>552</v>
      </c>
      <c r="U198" s="67"/>
      <c r="V198" s="67"/>
      <c r="W198" s="67"/>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row>
    <row r="199" spans="1:55" ht="17" x14ac:dyDescent="0.2">
      <c r="A199" s="9" t="s">
        <v>654</v>
      </c>
      <c r="B199" s="8"/>
      <c r="C199" s="69"/>
      <c r="D199" s="69"/>
      <c r="E199" s="77">
        <v>30.366667</v>
      </c>
      <c r="F199" s="77">
        <v>-98.083332999999996</v>
      </c>
      <c r="G199" s="62">
        <v>142.53284784241899</v>
      </c>
      <c r="H199" s="8" t="s">
        <v>77</v>
      </c>
      <c r="I199" s="8" t="s">
        <v>77</v>
      </c>
      <c r="J199" s="8" t="s">
        <v>77</v>
      </c>
      <c r="K199" s="9" t="s">
        <v>77</v>
      </c>
      <c r="L199" s="8"/>
      <c r="M199" s="86" t="s">
        <v>77</v>
      </c>
      <c r="N199" s="9" t="s">
        <v>77</v>
      </c>
      <c r="O199" s="123"/>
      <c r="P199" s="78" t="s">
        <v>77</v>
      </c>
      <c r="Q199" s="78" t="s">
        <v>77</v>
      </c>
      <c r="R199" s="8" t="s">
        <v>77</v>
      </c>
      <c r="S199" s="9" t="s">
        <v>77</v>
      </c>
      <c r="T199" s="78" t="s">
        <v>77</v>
      </c>
      <c r="U199" s="67"/>
      <c r="V199" s="67"/>
      <c r="W199" s="67"/>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row>
    <row r="200" spans="1:55" ht="51" x14ac:dyDescent="0.2">
      <c r="A200" s="9" t="s">
        <v>865</v>
      </c>
      <c r="B200" s="8" t="s">
        <v>1730</v>
      </c>
      <c r="C200" s="97">
        <v>43221</v>
      </c>
      <c r="D200" s="69" t="s">
        <v>549</v>
      </c>
      <c r="E200" s="77">
        <v>34.25</v>
      </c>
      <c r="F200" s="77">
        <v>-100.5</v>
      </c>
      <c r="G200" s="62">
        <v>467.45999585806601</v>
      </c>
      <c r="H200" s="8">
        <v>4219</v>
      </c>
      <c r="I200" s="8" t="s">
        <v>77</v>
      </c>
      <c r="J200" s="8"/>
      <c r="K200" s="9" t="s">
        <v>77</v>
      </c>
      <c r="L200" s="8"/>
      <c r="M200" s="86" t="s">
        <v>866</v>
      </c>
      <c r="N200" s="9" t="s">
        <v>867</v>
      </c>
      <c r="O200" s="123" t="s">
        <v>1831</v>
      </c>
      <c r="P200" s="78" t="s">
        <v>868</v>
      </c>
      <c r="Q200" s="78"/>
      <c r="R200" s="8" t="s">
        <v>77</v>
      </c>
      <c r="S200" s="9"/>
      <c r="T200" s="78" t="s">
        <v>578</v>
      </c>
      <c r="U200" s="67"/>
      <c r="V200" s="67"/>
      <c r="W200" s="67"/>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row>
    <row r="201" spans="1:55" ht="17" x14ac:dyDescent="0.2">
      <c r="A201" s="9" t="s">
        <v>1067</v>
      </c>
      <c r="B201" s="8"/>
      <c r="C201" s="69"/>
      <c r="D201" s="69"/>
      <c r="E201" s="77" t="s">
        <v>77</v>
      </c>
      <c r="F201" s="77" t="s">
        <v>77</v>
      </c>
      <c r="G201" s="62" t="s">
        <v>77</v>
      </c>
      <c r="H201" s="8" t="s">
        <v>77</v>
      </c>
      <c r="I201" s="8">
        <v>43202</v>
      </c>
      <c r="J201" s="8" t="s">
        <v>77</v>
      </c>
      <c r="K201" s="9" t="s">
        <v>470</v>
      </c>
      <c r="L201" s="8"/>
      <c r="M201" s="86" t="s">
        <v>77</v>
      </c>
      <c r="N201" s="9" t="s">
        <v>77</v>
      </c>
      <c r="O201" s="123"/>
      <c r="P201" s="78" t="s">
        <v>77</v>
      </c>
      <c r="Q201" s="78" t="s">
        <v>77</v>
      </c>
      <c r="R201" s="8" t="s">
        <v>555</v>
      </c>
      <c r="S201" s="9" t="s">
        <v>77</v>
      </c>
      <c r="T201" s="78" t="s">
        <v>77</v>
      </c>
      <c r="U201" s="67"/>
      <c r="V201" s="67"/>
      <c r="W201" s="67"/>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row>
    <row r="202" spans="1:55" ht="68" x14ac:dyDescent="0.2">
      <c r="A202" s="9" t="s">
        <v>548</v>
      </c>
      <c r="B202" s="8"/>
      <c r="C202" s="97">
        <v>43101</v>
      </c>
      <c r="D202" s="97"/>
      <c r="E202" s="77">
        <v>29.25</v>
      </c>
      <c r="F202" s="77">
        <v>-100.37</v>
      </c>
      <c r="G202" s="62">
        <v>126.64373695806199</v>
      </c>
      <c r="H202" s="8">
        <v>3687</v>
      </c>
      <c r="I202" s="8">
        <v>40434</v>
      </c>
      <c r="J202" s="8" t="s">
        <v>387</v>
      </c>
      <c r="K202" s="9" t="s">
        <v>470</v>
      </c>
      <c r="L202" s="8"/>
      <c r="M202" s="88">
        <v>36526</v>
      </c>
      <c r="N202" s="9" t="s">
        <v>615</v>
      </c>
      <c r="O202" s="123"/>
      <c r="P202" s="78" t="s">
        <v>616</v>
      </c>
      <c r="Q202" s="78" t="s">
        <v>617</v>
      </c>
      <c r="R202" s="8" t="s">
        <v>555</v>
      </c>
      <c r="S202" s="9" t="s">
        <v>549</v>
      </c>
      <c r="T202" s="78" t="s">
        <v>552</v>
      </c>
      <c r="U202" s="67"/>
      <c r="V202" s="67"/>
      <c r="W202" s="67"/>
      <c r="X202" s="67"/>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row>
    <row r="203" spans="1:55" ht="17" x14ac:dyDescent="0.2">
      <c r="A203" s="9" t="s">
        <v>1087</v>
      </c>
      <c r="B203" s="8"/>
      <c r="C203" s="69"/>
      <c r="D203" s="69"/>
      <c r="E203" s="77" t="s">
        <v>77</v>
      </c>
      <c r="F203" s="77" t="s">
        <v>77</v>
      </c>
      <c r="G203" s="62" t="s">
        <v>77</v>
      </c>
      <c r="H203" s="8" t="s">
        <v>77</v>
      </c>
      <c r="I203" s="8">
        <v>43436</v>
      </c>
      <c r="J203" s="8" t="s">
        <v>77</v>
      </c>
      <c r="K203" s="9" t="s">
        <v>470</v>
      </c>
      <c r="L203" s="8"/>
      <c r="M203" s="86" t="s">
        <v>77</v>
      </c>
      <c r="N203" s="9" t="s">
        <v>77</v>
      </c>
      <c r="O203" s="123"/>
      <c r="P203" s="78" t="s">
        <v>77</v>
      </c>
      <c r="Q203" s="78" t="s">
        <v>77</v>
      </c>
      <c r="R203" s="8" t="s">
        <v>555</v>
      </c>
      <c r="S203" s="9" t="s">
        <v>77</v>
      </c>
      <c r="T203" s="78" t="s">
        <v>77</v>
      </c>
      <c r="U203" s="67"/>
      <c r="V203" s="67"/>
      <c r="W203" s="67"/>
      <c r="X203" s="67"/>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row>
    <row r="204" spans="1:55" ht="17" x14ac:dyDescent="0.2">
      <c r="A204" s="9" t="s">
        <v>932</v>
      </c>
      <c r="B204" s="8"/>
      <c r="C204" s="69"/>
      <c r="D204" s="69"/>
      <c r="E204" s="77">
        <v>34.5</v>
      </c>
      <c r="F204" s="77">
        <v>-101.36666700000001</v>
      </c>
      <c r="G204" s="62">
        <v>515.89688194031896</v>
      </c>
      <c r="H204" s="8" t="s">
        <v>77</v>
      </c>
      <c r="I204" s="8" t="s">
        <v>77</v>
      </c>
      <c r="J204" s="8" t="s">
        <v>77</v>
      </c>
      <c r="K204" s="9" t="s">
        <v>77</v>
      </c>
      <c r="L204" s="8"/>
      <c r="M204" s="86" t="s">
        <v>77</v>
      </c>
      <c r="N204" s="9" t="s">
        <v>77</v>
      </c>
      <c r="O204" s="123"/>
      <c r="P204" s="78" t="s">
        <v>77</v>
      </c>
      <c r="Q204" s="78" t="s">
        <v>77</v>
      </c>
      <c r="R204" s="8" t="s">
        <v>77</v>
      </c>
      <c r="S204" s="9" t="s">
        <v>77</v>
      </c>
      <c r="T204" s="78" t="s">
        <v>77</v>
      </c>
      <c r="U204" s="67"/>
      <c r="V204" s="67"/>
      <c r="W204" s="67"/>
      <c r="X204" s="67"/>
      <c r="Y204" s="67"/>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row>
    <row r="205" spans="1:55" ht="17" x14ac:dyDescent="0.2">
      <c r="A205" s="9" t="s">
        <v>634</v>
      </c>
      <c r="B205" s="8"/>
      <c r="C205" s="69"/>
      <c r="D205" s="69"/>
      <c r="E205" s="77">
        <v>29.333333</v>
      </c>
      <c r="F205" s="77">
        <v>-98.416667000000004</v>
      </c>
      <c r="G205" s="62">
        <v>140.19859407390501</v>
      </c>
      <c r="H205" s="8" t="s">
        <v>77</v>
      </c>
      <c r="I205" s="8" t="s">
        <v>77</v>
      </c>
      <c r="J205" s="8" t="s">
        <v>77</v>
      </c>
      <c r="K205" s="9" t="s">
        <v>77</v>
      </c>
      <c r="L205" s="8"/>
      <c r="M205" s="86" t="s">
        <v>77</v>
      </c>
      <c r="N205" s="9" t="s">
        <v>77</v>
      </c>
      <c r="O205" s="123"/>
      <c r="P205" s="78" t="s">
        <v>77</v>
      </c>
      <c r="Q205" s="78" t="s">
        <v>77</v>
      </c>
      <c r="R205" s="8" t="s">
        <v>77</v>
      </c>
      <c r="S205" s="9" t="s">
        <v>77</v>
      </c>
      <c r="T205" s="78" t="s">
        <v>77</v>
      </c>
      <c r="U205" s="67"/>
      <c r="V205" s="67"/>
      <c r="W205" s="67"/>
      <c r="X205" s="67"/>
      <c r="Y205" s="67"/>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row>
    <row r="206" spans="1:55" ht="17" x14ac:dyDescent="0.2">
      <c r="A206" s="9" t="s">
        <v>1082</v>
      </c>
      <c r="B206" s="8"/>
      <c r="C206" s="69"/>
      <c r="D206" s="69"/>
      <c r="E206" s="77" t="s">
        <v>77</v>
      </c>
      <c r="F206" s="77" t="s">
        <v>77</v>
      </c>
      <c r="G206" s="62" t="s">
        <v>77</v>
      </c>
      <c r="H206" s="8" t="s">
        <v>77</v>
      </c>
      <c r="I206" s="8">
        <v>43430</v>
      </c>
      <c r="J206" s="8" t="s">
        <v>77</v>
      </c>
      <c r="K206" s="9" t="s">
        <v>470</v>
      </c>
      <c r="L206" s="8"/>
      <c r="M206" s="86" t="s">
        <v>77</v>
      </c>
      <c r="N206" s="9" t="s">
        <v>77</v>
      </c>
      <c r="O206" s="123"/>
      <c r="P206" s="78" t="s">
        <v>77</v>
      </c>
      <c r="Q206" s="78" t="s">
        <v>77</v>
      </c>
      <c r="R206" s="8" t="s">
        <v>555</v>
      </c>
      <c r="S206" s="9" t="s">
        <v>77</v>
      </c>
      <c r="T206" s="78" t="s">
        <v>77</v>
      </c>
      <c r="U206" s="67"/>
      <c r="V206" s="67"/>
      <c r="W206" s="67"/>
      <c r="X206" s="67"/>
      <c r="Y206" s="67"/>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row>
    <row r="207" spans="1:55" ht="17" x14ac:dyDescent="0.2">
      <c r="A207" s="9" t="s">
        <v>1085</v>
      </c>
      <c r="B207" s="8"/>
      <c r="C207" s="69"/>
      <c r="D207" s="69"/>
      <c r="E207" s="77" t="s">
        <v>77</v>
      </c>
      <c r="F207" s="77" t="s">
        <v>77</v>
      </c>
      <c r="G207" s="62" t="s">
        <v>77</v>
      </c>
      <c r="H207" s="8" t="s">
        <v>77</v>
      </c>
      <c r="I207" s="8">
        <v>43434</v>
      </c>
      <c r="J207" s="8" t="s">
        <v>77</v>
      </c>
      <c r="K207" s="9" t="s">
        <v>470</v>
      </c>
      <c r="L207" s="8"/>
      <c r="M207" s="86" t="s">
        <v>77</v>
      </c>
      <c r="N207" s="9" t="s">
        <v>77</v>
      </c>
      <c r="O207" s="123"/>
      <c r="P207" s="78" t="s">
        <v>77</v>
      </c>
      <c r="Q207" s="78" t="s">
        <v>77</v>
      </c>
      <c r="R207" s="8" t="s">
        <v>555</v>
      </c>
      <c r="S207" s="9" t="s">
        <v>77</v>
      </c>
      <c r="T207" s="78" t="s">
        <v>77</v>
      </c>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73"/>
      <c r="AY207" s="73"/>
      <c r="AZ207" s="73"/>
      <c r="BA207" s="73"/>
      <c r="BB207" s="73"/>
      <c r="BC207" s="73"/>
    </row>
    <row r="208" spans="1:55" ht="17" x14ac:dyDescent="0.2">
      <c r="A208" s="9" t="s">
        <v>988</v>
      </c>
      <c r="B208" s="8"/>
      <c r="C208" s="69"/>
      <c r="D208" s="69"/>
      <c r="E208" s="77">
        <v>35.700000000000003</v>
      </c>
      <c r="F208" s="77">
        <v>-101.566667</v>
      </c>
      <c r="G208" s="62">
        <v>648.27932036262598</v>
      </c>
      <c r="H208" s="8" t="s">
        <v>77</v>
      </c>
      <c r="I208" s="8" t="s">
        <v>77</v>
      </c>
      <c r="J208" s="8" t="s">
        <v>77</v>
      </c>
      <c r="K208" s="9" t="s">
        <v>77</v>
      </c>
      <c r="L208" s="8"/>
      <c r="M208" s="86" t="s">
        <v>77</v>
      </c>
      <c r="N208" s="9" t="s">
        <v>77</v>
      </c>
      <c r="O208" s="123"/>
      <c r="P208" s="78" t="s">
        <v>77</v>
      </c>
      <c r="Q208" s="78" t="s">
        <v>77</v>
      </c>
      <c r="R208" s="8" t="s">
        <v>77</v>
      </c>
      <c r="S208" s="9" t="s">
        <v>77</v>
      </c>
      <c r="T208" s="78" t="s">
        <v>77</v>
      </c>
      <c r="U208" s="67"/>
      <c r="V208" s="67"/>
      <c r="W208" s="67"/>
      <c r="X208" s="67"/>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row>
    <row r="209" spans="1:55" ht="17" x14ac:dyDescent="0.2">
      <c r="A209" s="9" t="s">
        <v>822</v>
      </c>
      <c r="B209" s="8"/>
      <c r="C209" s="69"/>
      <c r="D209" s="69"/>
      <c r="E209" s="77">
        <v>33.333333000000003</v>
      </c>
      <c r="F209" s="77">
        <v>-101.75</v>
      </c>
      <c r="G209" s="62">
        <v>413.41862518916599</v>
      </c>
      <c r="H209" s="8" t="s">
        <v>77</v>
      </c>
      <c r="I209" s="8" t="s">
        <v>77</v>
      </c>
      <c r="J209" s="8" t="s">
        <v>77</v>
      </c>
      <c r="K209" s="9" t="s">
        <v>77</v>
      </c>
      <c r="L209" s="8"/>
      <c r="M209" s="86" t="s">
        <v>77</v>
      </c>
      <c r="N209" s="9" t="s">
        <v>77</v>
      </c>
      <c r="O209" s="123"/>
      <c r="P209" s="78" t="s">
        <v>77</v>
      </c>
      <c r="Q209" s="78" t="s">
        <v>77</v>
      </c>
      <c r="R209" s="8" t="s">
        <v>77</v>
      </c>
      <c r="S209" s="9" t="s">
        <v>77</v>
      </c>
      <c r="T209" s="78" t="s">
        <v>77</v>
      </c>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73"/>
      <c r="AY209" s="73"/>
      <c r="AZ209" s="73"/>
      <c r="BA209" s="73"/>
      <c r="BB209" s="73"/>
      <c r="BC209" s="73"/>
    </row>
    <row r="210" spans="1:55" ht="34" x14ac:dyDescent="0.2">
      <c r="A210" s="9" t="s">
        <v>799</v>
      </c>
      <c r="B210" s="8"/>
      <c r="C210" s="69"/>
      <c r="D210" s="69"/>
      <c r="E210" s="77">
        <v>31.25</v>
      </c>
      <c r="F210" s="77">
        <v>-103.5</v>
      </c>
      <c r="G210" s="62">
        <v>399.02979461046903</v>
      </c>
      <c r="H210" s="8">
        <v>4256</v>
      </c>
      <c r="I210" s="8" t="s">
        <v>77</v>
      </c>
      <c r="J210" s="8" t="s">
        <v>800</v>
      </c>
      <c r="K210" s="9" t="s">
        <v>175</v>
      </c>
      <c r="L210" s="8"/>
      <c r="M210" s="86" t="s">
        <v>579</v>
      </c>
      <c r="N210" s="9" t="s">
        <v>801</v>
      </c>
      <c r="O210" s="125"/>
      <c r="P210" s="78" t="s">
        <v>802</v>
      </c>
      <c r="Q210" s="78"/>
      <c r="R210" s="8" t="s">
        <v>77</v>
      </c>
      <c r="S210" s="9"/>
      <c r="T210" s="78" t="s">
        <v>803</v>
      </c>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c r="AS210" s="90"/>
      <c r="AT210" s="90"/>
      <c r="AU210" s="90"/>
      <c r="AV210" s="90"/>
      <c r="AW210" s="90"/>
      <c r="AX210" s="90"/>
      <c r="AY210" s="90"/>
      <c r="AZ210" s="90"/>
      <c r="BA210" s="90"/>
      <c r="BB210" s="90"/>
      <c r="BC210" s="90"/>
    </row>
    <row r="211" spans="1:55" ht="68" x14ac:dyDescent="0.2">
      <c r="A211" s="9" t="s">
        <v>1009</v>
      </c>
      <c r="B211" s="8"/>
      <c r="C211" s="97">
        <v>43101</v>
      </c>
      <c r="D211" s="97"/>
      <c r="E211" s="77" t="s">
        <v>77</v>
      </c>
      <c r="F211" s="77" t="s">
        <v>77</v>
      </c>
      <c r="G211" s="62" t="s">
        <v>77</v>
      </c>
      <c r="H211" s="8" t="s">
        <v>77</v>
      </c>
      <c r="I211" s="8">
        <v>31052</v>
      </c>
      <c r="J211" s="8" t="s">
        <v>77</v>
      </c>
      <c r="K211" s="9" t="s">
        <v>998</v>
      </c>
      <c r="L211" s="8"/>
      <c r="M211" s="86" t="s">
        <v>77</v>
      </c>
      <c r="N211" s="9" t="s">
        <v>1230</v>
      </c>
      <c r="O211" s="123"/>
      <c r="P211" s="78" t="s">
        <v>77</v>
      </c>
      <c r="Q211" s="78" t="s">
        <v>77</v>
      </c>
      <c r="R211" s="8" t="s">
        <v>555</v>
      </c>
      <c r="S211" s="9" t="s">
        <v>77</v>
      </c>
      <c r="T211" s="78" t="s">
        <v>77</v>
      </c>
      <c r="U211" s="67"/>
      <c r="V211" s="67"/>
      <c r="W211" s="67"/>
      <c r="X211" s="67"/>
      <c r="Y211" s="67"/>
      <c r="Z211" s="67"/>
      <c r="AA211" s="67"/>
      <c r="AB211" s="67"/>
      <c r="AC211" s="67"/>
      <c r="AD211" s="67"/>
      <c r="AE211" s="67"/>
      <c r="AF211" s="67"/>
      <c r="AG211" s="67"/>
      <c r="AH211" s="67"/>
      <c r="AI211" s="67"/>
      <c r="AJ211" s="67"/>
      <c r="AK211" s="67"/>
      <c r="AL211" s="67"/>
      <c r="AM211" s="67"/>
      <c r="AN211" s="67"/>
      <c r="AO211" s="67"/>
      <c r="AP211" s="67"/>
      <c r="AQ211" s="67"/>
      <c r="AR211" s="67"/>
      <c r="AS211" s="67"/>
      <c r="AT211" s="67"/>
      <c r="AU211" s="67"/>
      <c r="AV211" s="67"/>
      <c r="AW211" s="67"/>
    </row>
    <row r="212" spans="1:55" ht="17" x14ac:dyDescent="0.2">
      <c r="A212" s="9" t="s">
        <v>1014</v>
      </c>
      <c r="B212" s="8"/>
      <c r="C212" s="69"/>
      <c r="D212" s="69"/>
      <c r="E212" s="77" t="s">
        <v>77</v>
      </c>
      <c r="F212" s="77" t="s">
        <v>77</v>
      </c>
      <c r="G212" s="62" t="s">
        <v>77</v>
      </c>
      <c r="H212" s="8" t="s">
        <v>77</v>
      </c>
      <c r="I212" s="8">
        <v>40561</v>
      </c>
      <c r="J212" s="8" t="s">
        <v>77</v>
      </c>
      <c r="K212" s="9" t="s">
        <v>470</v>
      </c>
      <c r="L212" s="8"/>
      <c r="M212" s="86" t="s">
        <v>77</v>
      </c>
      <c r="N212" s="9" t="s">
        <v>77</v>
      </c>
      <c r="O212" s="125"/>
      <c r="P212" s="78" t="s">
        <v>77</v>
      </c>
      <c r="Q212" s="78" t="s">
        <v>77</v>
      </c>
      <c r="R212" s="8" t="s">
        <v>555</v>
      </c>
      <c r="S212" s="9" t="s">
        <v>77</v>
      </c>
      <c r="T212" s="78" t="s">
        <v>77</v>
      </c>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73"/>
      <c r="AY212" s="73"/>
      <c r="AZ212" s="73"/>
      <c r="BA212" s="73"/>
      <c r="BB212" s="73"/>
      <c r="BC212" s="73"/>
    </row>
    <row r="213" spans="1:55" ht="20" x14ac:dyDescent="0.2">
      <c r="A213" s="9" t="s">
        <v>245</v>
      </c>
      <c r="B213" s="7"/>
      <c r="C213" s="96">
        <v>43101</v>
      </c>
      <c r="D213" s="96"/>
      <c r="E213" s="92"/>
      <c r="F213" s="92"/>
      <c r="G213" s="93"/>
      <c r="H213" s="90"/>
      <c r="I213" s="90"/>
      <c r="J213" s="90" t="s">
        <v>244</v>
      </c>
      <c r="K213" s="90"/>
      <c r="L213" s="90"/>
      <c r="M213" s="94"/>
      <c r="N213" s="95" t="s">
        <v>1186</v>
      </c>
      <c r="O213" s="90"/>
      <c r="P213" s="90"/>
      <c r="Q213" s="90"/>
      <c r="R213" s="90"/>
      <c r="S213" s="90"/>
      <c r="T213" s="90"/>
      <c r="U213" s="67"/>
      <c r="V213" s="67"/>
      <c r="W213" s="67"/>
      <c r="X213" s="67"/>
      <c r="Y213" s="67"/>
      <c r="Z213" s="67"/>
      <c r="AA213" s="67"/>
      <c r="AB213" s="67"/>
      <c r="AC213" s="67"/>
      <c r="AD213" s="67"/>
      <c r="AE213" s="67"/>
      <c r="AF213" s="67"/>
      <c r="AG213" s="67"/>
      <c r="AH213" s="67"/>
      <c r="AI213" s="67"/>
      <c r="AJ213" s="67"/>
      <c r="AK213" s="67"/>
      <c r="AL213" s="67"/>
      <c r="AM213" s="67"/>
      <c r="AN213" s="67"/>
      <c r="AO213" s="67"/>
      <c r="AP213" s="67"/>
      <c r="AQ213" s="67"/>
      <c r="AR213" s="67"/>
      <c r="AS213" s="67"/>
      <c r="AT213" s="67"/>
      <c r="AU213" s="67"/>
      <c r="AV213" s="67"/>
      <c r="AW213" s="67"/>
    </row>
    <row r="214" spans="1:55" ht="17" x14ac:dyDescent="0.2">
      <c r="A214" s="9" t="s">
        <v>1043</v>
      </c>
      <c r="B214" s="8"/>
      <c r="C214" s="69"/>
      <c r="D214" s="69"/>
      <c r="E214" s="77" t="s">
        <v>77</v>
      </c>
      <c r="F214" s="77" t="s">
        <v>77</v>
      </c>
      <c r="G214" s="62" t="s">
        <v>77</v>
      </c>
      <c r="H214" s="8" t="s">
        <v>77</v>
      </c>
      <c r="I214" s="8">
        <v>41352</v>
      </c>
      <c r="J214" s="8" t="s">
        <v>77</v>
      </c>
      <c r="K214" s="9" t="s">
        <v>470</v>
      </c>
      <c r="L214" s="8"/>
      <c r="M214" s="86" t="s">
        <v>77</v>
      </c>
      <c r="N214" s="9" t="s">
        <v>77</v>
      </c>
      <c r="O214" s="123"/>
      <c r="P214" s="78" t="s">
        <v>77</v>
      </c>
      <c r="Q214" s="78" t="s">
        <v>77</v>
      </c>
      <c r="R214" s="8" t="s">
        <v>555</v>
      </c>
      <c r="S214" s="9" t="s">
        <v>77</v>
      </c>
      <c r="T214" s="78" t="s">
        <v>77</v>
      </c>
      <c r="U214" s="67"/>
      <c r="V214" s="67"/>
      <c r="W214" s="67"/>
      <c r="X214" s="67"/>
      <c r="Y214" s="67"/>
      <c r="Z214" s="67"/>
      <c r="AA214" s="67"/>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row>
    <row r="215" spans="1:55" ht="17" x14ac:dyDescent="0.2">
      <c r="A215" s="9" t="s">
        <v>791</v>
      </c>
      <c r="B215" s="8"/>
      <c r="C215" s="69"/>
      <c r="D215" s="69"/>
      <c r="E215" s="77">
        <v>30.975000000000001</v>
      </c>
      <c r="F215" s="77">
        <v>-102.826944</v>
      </c>
      <c r="G215" s="62">
        <v>328.82502652718699</v>
      </c>
      <c r="H215" s="8" t="s">
        <v>77</v>
      </c>
      <c r="I215" s="8" t="s">
        <v>77</v>
      </c>
      <c r="J215" s="8" t="s">
        <v>77</v>
      </c>
      <c r="K215" s="9" t="s">
        <v>77</v>
      </c>
      <c r="L215" s="8"/>
      <c r="M215" s="86" t="s">
        <v>77</v>
      </c>
      <c r="N215" s="9" t="s">
        <v>77</v>
      </c>
      <c r="O215" s="125"/>
      <c r="P215" s="78" t="s">
        <v>77</v>
      </c>
      <c r="Q215" s="78" t="s">
        <v>77</v>
      </c>
      <c r="R215" s="8" t="s">
        <v>77</v>
      </c>
      <c r="S215" s="9" t="s">
        <v>77</v>
      </c>
      <c r="T215" s="78" t="s">
        <v>77</v>
      </c>
      <c r="U215" s="67"/>
      <c r="V215" s="67"/>
      <c r="W215" s="67"/>
      <c r="X215" s="67"/>
      <c r="Y215" s="67"/>
      <c r="Z215" s="67"/>
      <c r="AA215" s="67"/>
      <c r="AB215" s="67"/>
      <c r="AC215" s="67"/>
      <c r="AD215" s="67"/>
      <c r="AE215" s="67"/>
      <c r="AF215" s="67"/>
      <c r="AG215" s="67"/>
      <c r="AH215" s="67"/>
      <c r="AI215" s="67"/>
      <c r="AJ215" s="67"/>
      <c r="AK215" s="67"/>
      <c r="AL215" s="67"/>
      <c r="AM215" s="67"/>
      <c r="AN215" s="67"/>
      <c r="AO215" s="67"/>
      <c r="AP215" s="67"/>
      <c r="AQ215" s="67"/>
      <c r="AR215" s="67"/>
      <c r="AS215" s="67"/>
      <c r="AT215" s="67"/>
      <c r="AU215" s="67"/>
      <c r="AV215" s="67"/>
      <c r="AW215" s="67"/>
    </row>
    <row r="216" spans="1:55" ht="17" x14ac:dyDescent="0.2">
      <c r="A216" s="9" t="s">
        <v>1583</v>
      </c>
      <c r="B216" s="8"/>
      <c r="C216" s="97">
        <v>43221</v>
      </c>
      <c r="D216" s="97" t="s">
        <v>549</v>
      </c>
      <c r="E216" s="77">
        <v>36.166666999999997</v>
      </c>
      <c r="F216" s="77">
        <v>-101.25</v>
      </c>
      <c r="G216" s="62">
        <v>690.60061805718999</v>
      </c>
      <c r="H216" s="8" t="s">
        <v>77</v>
      </c>
      <c r="I216" s="8">
        <v>43365</v>
      </c>
      <c r="J216" s="8" t="s">
        <v>77</v>
      </c>
      <c r="K216" s="9" t="s">
        <v>1732</v>
      </c>
      <c r="L216" s="8"/>
      <c r="M216" s="86" t="s">
        <v>1731</v>
      </c>
      <c r="N216" s="9" t="s">
        <v>1584</v>
      </c>
      <c r="O216" s="123" t="s">
        <v>1682</v>
      </c>
      <c r="P216" s="78" t="s">
        <v>1733</v>
      </c>
      <c r="Q216" s="78" t="s">
        <v>77</v>
      </c>
      <c r="R216" s="8" t="s">
        <v>77</v>
      </c>
      <c r="S216" s="9" t="s">
        <v>77</v>
      </c>
      <c r="T216" s="78" t="s">
        <v>77</v>
      </c>
      <c r="U216" s="67"/>
      <c r="V216" s="67"/>
      <c r="W216" s="67"/>
      <c r="X216" s="67"/>
      <c r="Y216" s="67"/>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row>
    <row r="217" spans="1:55" ht="51" x14ac:dyDescent="0.2">
      <c r="A217" s="9" t="s">
        <v>970</v>
      </c>
      <c r="B217" s="8"/>
      <c r="C217" s="69"/>
      <c r="D217" s="69"/>
      <c r="E217" s="77">
        <v>35.616667</v>
      </c>
      <c r="F217" s="77">
        <v>-101.5</v>
      </c>
      <c r="G217" s="62">
        <v>637.62439814066795</v>
      </c>
      <c r="H217" s="8">
        <v>4163</v>
      </c>
      <c r="I217" s="8" t="s">
        <v>77</v>
      </c>
      <c r="J217" s="8"/>
      <c r="K217" s="9" t="s">
        <v>77</v>
      </c>
      <c r="L217" s="8"/>
      <c r="M217" s="86">
        <v>1.25</v>
      </c>
      <c r="N217" s="9" t="s">
        <v>971</v>
      </c>
      <c r="O217" s="123"/>
      <c r="P217" s="78" t="s">
        <v>972</v>
      </c>
      <c r="Q217" s="78" t="s">
        <v>973</v>
      </c>
      <c r="R217" s="8" t="s">
        <v>77</v>
      </c>
      <c r="S217" s="9"/>
      <c r="T217" s="78" t="s">
        <v>894</v>
      </c>
      <c r="U217" s="67"/>
      <c r="V217" s="67"/>
      <c r="W217" s="67"/>
      <c r="X217" s="67"/>
      <c r="Y217" s="67"/>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row>
    <row r="218" spans="1:55" ht="51" x14ac:dyDescent="0.2">
      <c r="A218" s="9" t="s">
        <v>323</v>
      </c>
      <c r="B218" s="8"/>
      <c r="C218" s="97" t="s">
        <v>1626</v>
      </c>
      <c r="D218" s="97" t="s">
        <v>549</v>
      </c>
      <c r="E218" s="77" t="s">
        <v>77</v>
      </c>
      <c r="F218" s="77" t="s">
        <v>77</v>
      </c>
      <c r="G218" s="62" t="s">
        <v>77</v>
      </c>
      <c r="H218" s="8" t="s">
        <v>77</v>
      </c>
      <c r="I218" s="8">
        <v>998</v>
      </c>
      <c r="J218" s="8" t="s">
        <v>324</v>
      </c>
      <c r="K218" s="9" t="s">
        <v>558</v>
      </c>
      <c r="L218" s="8"/>
      <c r="M218" s="86"/>
      <c r="N218" s="9"/>
      <c r="O218" s="123"/>
      <c r="P218" s="78" t="s">
        <v>999</v>
      </c>
      <c r="Q218" s="78"/>
      <c r="R218" s="8" t="s">
        <v>555</v>
      </c>
      <c r="S218" s="9" t="s">
        <v>77</v>
      </c>
      <c r="T218" s="78"/>
      <c r="U218" s="67"/>
      <c r="V218" s="67"/>
      <c r="W218" s="67"/>
      <c r="X218" s="67"/>
      <c r="Y218" s="67"/>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row>
    <row r="219" spans="1:55" ht="85" x14ac:dyDescent="0.2">
      <c r="A219" s="9" t="s">
        <v>574</v>
      </c>
      <c r="B219" s="8"/>
      <c r="C219" s="69"/>
      <c r="D219" s="69"/>
      <c r="E219" s="77">
        <v>30.25</v>
      </c>
      <c r="F219" s="77">
        <v>-99.87</v>
      </c>
      <c r="G219" s="62">
        <v>34.448219298600598</v>
      </c>
      <c r="H219" s="8">
        <v>3685</v>
      </c>
      <c r="I219" s="8" t="s">
        <v>77</v>
      </c>
      <c r="J219" s="8" t="s">
        <v>575</v>
      </c>
      <c r="K219" s="9" t="s">
        <v>77</v>
      </c>
      <c r="L219" s="8"/>
      <c r="M219" s="86" t="s">
        <v>576</v>
      </c>
      <c r="N219" s="9" t="s">
        <v>1752</v>
      </c>
      <c r="O219" s="123" t="s">
        <v>1842</v>
      </c>
      <c r="P219" s="78" t="s">
        <v>577</v>
      </c>
      <c r="Q219" s="78"/>
      <c r="R219" s="8" t="s">
        <v>77</v>
      </c>
      <c r="S219" s="9" t="s">
        <v>549</v>
      </c>
      <c r="T219" s="78" t="s">
        <v>578</v>
      </c>
      <c r="U219" s="67"/>
      <c r="V219" s="67"/>
      <c r="W219" s="67"/>
      <c r="X219" s="67"/>
      <c r="Y219" s="67"/>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row>
    <row r="220" spans="1:55" ht="102" x14ac:dyDescent="0.2">
      <c r="A220" s="9" t="s">
        <v>593</v>
      </c>
      <c r="B220" s="8"/>
      <c r="C220" s="69"/>
      <c r="D220" s="69"/>
      <c r="E220" s="77">
        <v>29.5</v>
      </c>
      <c r="F220" s="77">
        <v>-98.87</v>
      </c>
      <c r="G220" s="62">
        <v>95.424908168685405</v>
      </c>
      <c r="H220" s="8">
        <v>4213</v>
      </c>
      <c r="I220" s="8" t="s">
        <v>77</v>
      </c>
      <c r="J220" s="8" t="s">
        <v>215</v>
      </c>
      <c r="K220" s="9" t="s">
        <v>77</v>
      </c>
      <c r="L220" s="8"/>
      <c r="M220" s="86" t="s">
        <v>594</v>
      </c>
      <c r="N220" s="9" t="s">
        <v>595</v>
      </c>
      <c r="O220" s="123"/>
      <c r="P220" s="78" t="s">
        <v>596</v>
      </c>
      <c r="Q220" s="78" t="s">
        <v>597</v>
      </c>
      <c r="R220" s="8" t="s">
        <v>77</v>
      </c>
      <c r="S220" s="9" t="s">
        <v>549</v>
      </c>
      <c r="T220" s="78" t="s">
        <v>598</v>
      </c>
      <c r="U220" s="67"/>
      <c r="V220" s="67"/>
      <c r="W220" s="67"/>
      <c r="X220" s="67"/>
      <c r="Y220" s="67"/>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row>
    <row r="221" spans="1:55" ht="17" x14ac:dyDescent="0.2">
      <c r="A221" s="9" t="s">
        <v>1054</v>
      </c>
      <c r="B221" s="8"/>
      <c r="C221" s="69"/>
      <c r="D221" s="69"/>
      <c r="E221" s="77" t="s">
        <v>77</v>
      </c>
      <c r="F221" s="77" t="s">
        <v>77</v>
      </c>
      <c r="G221" s="62" t="s">
        <v>77</v>
      </c>
      <c r="H221" s="8" t="s">
        <v>77</v>
      </c>
      <c r="I221" s="8">
        <v>42487</v>
      </c>
      <c r="J221" s="8" t="s">
        <v>582</v>
      </c>
      <c r="K221" s="9" t="s">
        <v>470</v>
      </c>
      <c r="L221" s="8"/>
      <c r="M221" s="86" t="s">
        <v>77</v>
      </c>
      <c r="N221" s="9" t="s">
        <v>77</v>
      </c>
      <c r="O221" s="123"/>
      <c r="P221" s="78" t="s">
        <v>77</v>
      </c>
      <c r="Q221" s="78" t="s">
        <v>77</v>
      </c>
      <c r="R221" s="8" t="s">
        <v>555</v>
      </c>
      <c r="S221" s="9" t="s">
        <v>77</v>
      </c>
      <c r="T221" s="78" t="s">
        <v>77</v>
      </c>
      <c r="U221" s="67"/>
      <c r="V221" s="67"/>
      <c r="W221" s="67"/>
      <c r="X221" s="67"/>
      <c r="Y221" s="67"/>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row>
    <row r="222" spans="1:55" ht="68" x14ac:dyDescent="0.2">
      <c r="A222" s="9" t="s">
        <v>667</v>
      </c>
      <c r="B222" s="8"/>
      <c r="C222" s="69"/>
      <c r="D222" s="69"/>
      <c r="E222" s="77">
        <v>29.75</v>
      </c>
      <c r="F222" s="77">
        <v>-101.25</v>
      </c>
      <c r="G222" s="62">
        <v>170.28857283029001</v>
      </c>
      <c r="H222" s="8">
        <v>5843</v>
      </c>
      <c r="I222" s="8" t="s">
        <v>77</v>
      </c>
      <c r="J222" s="8" t="s">
        <v>582</v>
      </c>
      <c r="K222" s="9" t="s">
        <v>77</v>
      </c>
      <c r="L222" s="8"/>
      <c r="M222" s="86" t="s">
        <v>668</v>
      </c>
      <c r="N222" s="9" t="s">
        <v>669</v>
      </c>
      <c r="O222" s="123"/>
      <c r="P222" s="78" t="s">
        <v>670</v>
      </c>
      <c r="Q222" s="78" t="s">
        <v>671</v>
      </c>
      <c r="R222" s="8" t="s">
        <v>77</v>
      </c>
      <c r="S222" s="9" t="s">
        <v>672</v>
      </c>
      <c r="T222" s="78" t="s">
        <v>641</v>
      </c>
      <c r="U222" s="67"/>
      <c r="V222" s="67"/>
      <c r="W222" s="67"/>
      <c r="X222" s="67"/>
      <c r="Y222" s="67"/>
      <c r="Z222" s="67"/>
      <c r="AA222" s="67"/>
      <c r="AB222" s="67"/>
      <c r="AC222" s="67"/>
      <c r="AD222" s="67"/>
      <c r="AE222" s="67"/>
      <c r="AF222" s="67"/>
      <c r="AG222" s="67"/>
      <c r="AH222" s="67"/>
      <c r="AI222" s="67"/>
      <c r="AJ222" s="67"/>
      <c r="AK222" s="67"/>
      <c r="AL222" s="67"/>
      <c r="AM222" s="67"/>
      <c r="AN222" s="67"/>
      <c r="AO222" s="67"/>
      <c r="AP222" s="67"/>
      <c r="AQ222" s="67"/>
      <c r="AR222" s="67"/>
      <c r="AS222" s="67"/>
      <c r="AT222" s="67"/>
      <c r="AU222" s="67"/>
      <c r="AV222" s="67"/>
      <c r="AW222" s="67"/>
    </row>
    <row r="223" spans="1:55" ht="51" x14ac:dyDescent="0.2">
      <c r="A223" s="9" t="s">
        <v>1053</v>
      </c>
      <c r="B223" s="8"/>
      <c r="C223" s="69"/>
      <c r="D223" s="69"/>
      <c r="E223" s="77" t="s">
        <v>77</v>
      </c>
      <c r="F223" s="77" t="s">
        <v>77</v>
      </c>
      <c r="G223" s="62" t="s">
        <v>77</v>
      </c>
      <c r="H223" s="8" t="s">
        <v>77</v>
      </c>
      <c r="I223" s="8">
        <v>42387</v>
      </c>
      <c r="J223" s="8" t="s">
        <v>77</v>
      </c>
      <c r="K223" s="9" t="s">
        <v>1001</v>
      </c>
      <c r="L223" s="8"/>
      <c r="M223" s="86" t="s">
        <v>77</v>
      </c>
      <c r="N223" s="9" t="s">
        <v>77</v>
      </c>
      <c r="O223" s="123"/>
      <c r="P223" s="78" t="s">
        <v>77</v>
      </c>
      <c r="Q223" s="78" t="s">
        <v>77</v>
      </c>
      <c r="R223" s="8" t="s">
        <v>555</v>
      </c>
      <c r="S223" s="9" t="s">
        <v>77</v>
      </c>
      <c r="T223" s="78" t="s">
        <v>77</v>
      </c>
      <c r="U223" s="67"/>
      <c r="V223" s="67"/>
      <c r="W223" s="67"/>
      <c r="X223" s="67"/>
      <c r="Y223" s="67"/>
      <c r="Z223" s="67"/>
      <c r="AA223" s="67"/>
      <c r="AB223" s="67"/>
      <c r="AC223" s="67"/>
      <c r="AD223" s="67"/>
      <c r="AE223" s="67"/>
      <c r="AF223" s="67"/>
      <c r="AG223" s="67"/>
      <c r="AH223" s="67"/>
      <c r="AI223" s="67"/>
      <c r="AJ223" s="67"/>
      <c r="AK223" s="67"/>
      <c r="AL223" s="67"/>
      <c r="AM223" s="67"/>
      <c r="AN223" s="67"/>
      <c r="AO223" s="67"/>
      <c r="AP223" s="67"/>
      <c r="AQ223" s="67"/>
      <c r="AR223" s="67"/>
      <c r="AS223" s="67"/>
      <c r="AT223" s="67"/>
      <c r="AU223" s="67"/>
      <c r="AV223" s="67"/>
      <c r="AW223" s="67"/>
    </row>
    <row r="224" spans="1:55" ht="34" x14ac:dyDescent="0.2">
      <c r="A224" s="9" t="s">
        <v>1175</v>
      </c>
      <c r="B224" s="8"/>
      <c r="C224" s="69"/>
      <c r="D224" s="69"/>
      <c r="E224" s="77" t="s">
        <v>77</v>
      </c>
      <c r="F224" s="77" t="s">
        <v>77</v>
      </c>
      <c r="G224" s="62" t="s">
        <v>77</v>
      </c>
      <c r="H224" s="8" t="s">
        <v>77</v>
      </c>
      <c r="I224" s="8" t="s">
        <v>77</v>
      </c>
      <c r="J224" s="8" t="s">
        <v>773</v>
      </c>
      <c r="K224" s="9" t="s">
        <v>77</v>
      </c>
      <c r="L224" s="8"/>
      <c r="M224" s="86"/>
      <c r="N224" s="9"/>
      <c r="O224" s="123"/>
      <c r="P224" s="78"/>
      <c r="Q224" s="78"/>
      <c r="R224" s="8" t="s">
        <v>77</v>
      </c>
      <c r="S224" s="9" t="s">
        <v>77</v>
      </c>
      <c r="T224" s="78" t="s">
        <v>552</v>
      </c>
      <c r="U224" s="67"/>
      <c r="V224" s="67"/>
      <c r="W224" s="67"/>
      <c r="X224" s="67"/>
      <c r="Y224" s="67"/>
      <c r="Z224" s="67"/>
      <c r="AA224" s="67"/>
      <c r="AB224" s="67"/>
      <c r="AC224" s="67"/>
      <c r="AD224" s="67"/>
      <c r="AE224" s="67"/>
      <c r="AF224" s="67"/>
      <c r="AG224" s="67"/>
      <c r="AH224" s="67"/>
      <c r="AI224" s="67"/>
      <c r="AJ224" s="67"/>
      <c r="AK224" s="67"/>
      <c r="AL224" s="67"/>
      <c r="AM224" s="67"/>
      <c r="AN224" s="67"/>
      <c r="AO224" s="67"/>
      <c r="AP224" s="67"/>
      <c r="AQ224" s="67"/>
      <c r="AR224" s="67"/>
      <c r="AS224" s="67"/>
      <c r="AT224" s="67"/>
      <c r="AU224" s="67"/>
      <c r="AV224" s="67"/>
      <c r="AW224" s="67"/>
    </row>
    <row r="225" spans="1:55" ht="17" x14ac:dyDescent="0.2">
      <c r="A225" s="9" t="s">
        <v>1063</v>
      </c>
      <c r="B225" s="8"/>
      <c r="C225" s="69"/>
      <c r="D225" s="69"/>
      <c r="E225" s="77" t="s">
        <v>77</v>
      </c>
      <c r="F225" s="77" t="s">
        <v>77</v>
      </c>
      <c r="G225" s="62" t="s">
        <v>77</v>
      </c>
      <c r="H225" s="8" t="s">
        <v>77</v>
      </c>
      <c r="I225" s="8">
        <v>43137</v>
      </c>
      <c r="J225" s="8" t="s">
        <v>77</v>
      </c>
      <c r="K225" s="9" t="s">
        <v>470</v>
      </c>
      <c r="L225" s="8"/>
      <c r="M225" s="86" t="s">
        <v>77</v>
      </c>
      <c r="N225" s="9" t="s">
        <v>77</v>
      </c>
      <c r="O225" s="123"/>
      <c r="P225" s="78" t="s">
        <v>77</v>
      </c>
      <c r="Q225" s="78" t="s">
        <v>77</v>
      </c>
      <c r="R225" s="8" t="s">
        <v>555</v>
      </c>
      <c r="S225" s="9" t="s">
        <v>77</v>
      </c>
      <c r="T225" s="78" t="s">
        <v>77</v>
      </c>
      <c r="U225" s="67"/>
      <c r="V225" s="67"/>
      <c r="W225" s="67"/>
      <c r="X225" s="67"/>
      <c r="Y225" s="67"/>
      <c r="Z225" s="67"/>
      <c r="AA225" s="67"/>
      <c r="AB225" s="67"/>
      <c r="AC225" s="67"/>
      <c r="AD225" s="67"/>
      <c r="AE225" s="67"/>
      <c r="AF225" s="67"/>
      <c r="AG225" s="67"/>
      <c r="AH225" s="67"/>
      <c r="AI225" s="67"/>
      <c r="AJ225" s="67"/>
      <c r="AK225" s="67"/>
      <c r="AL225" s="67"/>
      <c r="AM225" s="67"/>
      <c r="AN225" s="67"/>
      <c r="AO225" s="67"/>
      <c r="AP225" s="67"/>
      <c r="AQ225" s="67"/>
      <c r="AR225" s="67"/>
      <c r="AS225" s="67"/>
      <c r="AT225" s="67"/>
      <c r="AU225" s="67"/>
      <c r="AV225" s="67"/>
      <c r="AW225" s="67"/>
    </row>
    <row r="226" spans="1:55" ht="51" x14ac:dyDescent="0.2">
      <c r="A226" s="9" t="s">
        <v>959</v>
      </c>
      <c r="B226" s="8"/>
      <c r="C226" s="69"/>
      <c r="D226" s="69"/>
      <c r="E226" s="77">
        <v>35</v>
      </c>
      <c r="F226" s="77">
        <v>-100.5</v>
      </c>
      <c r="G226" s="62">
        <v>549.54649261338102</v>
      </c>
      <c r="H226" s="8">
        <v>4305</v>
      </c>
      <c r="I226" s="8" t="s">
        <v>77</v>
      </c>
      <c r="J226" s="8"/>
      <c r="K226" s="9" t="s">
        <v>77</v>
      </c>
      <c r="L226" s="8"/>
      <c r="M226" s="86" t="s">
        <v>700</v>
      </c>
      <c r="N226" s="9" t="s">
        <v>1249</v>
      </c>
      <c r="O226" s="123"/>
      <c r="P226" s="78" t="s">
        <v>935</v>
      </c>
      <c r="Q226" s="78" t="s">
        <v>960</v>
      </c>
      <c r="R226" s="8" t="s">
        <v>77</v>
      </c>
      <c r="S226" s="9"/>
      <c r="T226" s="78" t="s">
        <v>894</v>
      </c>
      <c r="U226" s="67"/>
      <c r="V226" s="67"/>
      <c r="W226" s="67"/>
      <c r="X226" s="67"/>
      <c r="Y226" s="67"/>
      <c r="Z226" s="67"/>
      <c r="AA226" s="67"/>
      <c r="AB226" s="67"/>
      <c r="AC226" s="67"/>
      <c r="AD226" s="67"/>
      <c r="AE226" s="67"/>
      <c r="AF226" s="67"/>
      <c r="AG226" s="67"/>
      <c r="AH226" s="67"/>
      <c r="AI226" s="67"/>
      <c r="AJ226" s="67"/>
      <c r="AK226" s="67"/>
      <c r="AL226" s="67"/>
      <c r="AM226" s="67"/>
      <c r="AN226" s="67"/>
      <c r="AO226" s="67"/>
      <c r="AP226" s="67"/>
      <c r="AQ226" s="67"/>
      <c r="AR226" s="67"/>
      <c r="AS226" s="67"/>
      <c r="AT226" s="67"/>
      <c r="AU226" s="67"/>
      <c r="AV226" s="67"/>
      <c r="AW226" s="67"/>
    </row>
    <row r="227" spans="1:55" ht="34" x14ac:dyDescent="0.2">
      <c r="A227" s="111" t="s">
        <v>1567</v>
      </c>
      <c r="B227" s="109"/>
      <c r="C227" s="121">
        <v>43221</v>
      </c>
      <c r="D227" s="121" t="s">
        <v>549</v>
      </c>
      <c r="E227" s="109"/>
      <c r="F227" s="109"/>
      <c r="G227" s="109"/>
      <c r="H227" s="109"/>
      <c r="I227" s="109"/>
      <c r="J227" s="109" t="s">
        <v>1568</v>
      </c>
      <c r="K227" s="111" t="s">
        <v>470</v>
      </c>
      <c r="L227" s="109"/>
      <c r="M227" s="109"/>
      <c r="N227" s="111" t="s">
        <v>1569</v>
      </c>
      <c r="O227" s="112" t="s">
        <v>1574</v>
      </c>
      <c r="P227" s="110" t="s">
        <v>1579</v>
      </c>
      <c r="Q227" s="110"/>
      <c r="R227" s="110"/>
      <c r="S227" s="110"/>
      <c r="T227" s="110"/>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73"/>
      <c r="AY227" s="73"/>
      <c r="AZ227" s="73"/>
      <c r="BA227" s="73"/>
      <c r="BB227" s="73"/>
      <c r="BC227" s="73"/>
    </row>
    <row r="228" spans="1:55" ht="34" x14ac:dyDescent="0.2">
      <c r="A228" s="9" t="s">
        <v>818</v>
      </c>
      <c r="B228" s="8"/>
      <c r="C228" s="69"/>
      <c r="D228" s="69"/>
      <c r="E228" s="77">
        <v>33.369999999999997</v>
      </c>
      <c r="F228" s="77">
        <v>-101.62</v>
      </c>
      <c r="G228" s="62">
        <v>410.89000095020998</v>
      </c>
      <c r="H228" s="8">
        <v>4277</v>
      </c>
      <c r="I228" s="8" t="s">
        <v>77</v>
      </c>
      <c r="J228" s="8"/>
      <c r="K228" s="9" t="s">
        <v>77</v>
      </c>
      <c r="L228" s="8"/>
      <c r="M228" s="86" t="s">
        <v>788</v>
      </c>
      <c r="N228" s="9" t="s">
        <v>819</v>
      </c>
      <c r="O228" s="123"/>
      <c r="P228" s="78" t="s">
        <v>820</v>
      </c>
      <c r="Q228" s="78"/>
      <c r="R228" s="8" t="s">
        <v>77</v>
      </c>
      <c r="S228" s="9"/>
      <c r="T228" s="78" t="s">
        <v>704</v>
      </c>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73"/>
      <c r="AY228" s="73"/>
      <c r="AZ228" s="73"/>
      <c r="BA228" s="73"/>
      <c r="BB228" s="73"/>
      <c r="BC228" s="73"/>
    </row>
    <row r="229" spans="1:55" ht="17" x14ac:dyDescent="0.2">
      <c r="A229" s="9" t="s">
        <v>1019</v>
      </c>
      <c r="B229" s="8"/>
      <c r="C229" s="69"/>
      <c r="D229" s="69"/>
      <c r="E229" s="77">
        <v>30.12</v>
      </c>
      <c r="F229" s="77">
        <v>97.43</v>
      </c>
      <c r="G229" s="62" t="s">
        <v>77</v>
      </c>
      <c r="H229" s="8" t="s">
        <v>77</v>
      </c>
      <c r="I229" s="8">
        <v>40618</v>
      </c>
      <c r="J229" s="8" t="s">
        <v>244</v>
      </c>
      <c r="K229" s="9" t="s">
        <v>470</v>
      </c>
      <c r="L229" s="8"/>
      <c r="M229" s="86" t="s">
        <v>1020</v>
      </c>
      <c r="N229" s="9"/>
      <c r="O229" s="123"/>
      <c r="P229" s="78" t="s">
        <v>1021</v>
      </c>
      <c r="Q229" s="78"/>
      <c r="R229" s="8" t="s">
        <v>555</v>
      </c>
      <c r="S229" s="9" t="s">
        <v>77</v>
      </c>
      <c r="T229" s="78"/>
      <c r="U229" s="67"/>
      <c r="V229" s="67"/>
      <c r="W229" s="67"/>
      <c r="X229" s="67"/>
      <c r="Y229" s="67"/>
      <c r="Z229" s="67"/>
      <c r="AA229" s="67"/>
      <c r="AB229" s="67"/>
      <c r="AC229" s="67"/>
      <c r="AD229" s="67"/>
      <c r="AE229" s="67"/>
      <c r="AF229" s="67"/>
      <c r="AG229" s="67"/>
      <c r="AH229" s="67"/>
      <c r="AI229" s="67"/>
      <c r="AJ229" s="67"/>
      <c r="AK229" s="67"/>
      <c r="AL229" s="67"/>
      <c r="AM229" s="67"/>
      <c r="AN229" s="67"/>
      <c r="AO229" s="67"/>
      <c r="AP229" s="67"/>
      <c r="AQ229" s="67"/>
      <c r="AR229" s="67"/>
      <c r="AS229" s="67"/>
      <c r="AT229" s="67"/>
      <c r="AU229" s="67"/>
      <c r="AV229" s="67"/>
      <c r="AW229" s="67"/>
    </row>
    <row r="230" spans="1:55" ht="51" x14ac:dyDescent="0.2">
      <c r="A230" s="9" t="s">
        <v>895</v>
      </c>
      <c r="B230" s="8"/>
      <c r="C230" s="69"/>
      <c r="D230" s="69"/>
      <c r="E230" s="77">
        <v>33.119999999999997</v>
      </c>
      <c r="F230" s="77">
        <v>-95.87</v>
      </c>
      <c r="G230" s="62">
        <v>481.38515763892701</v>
      </c>
      <c r="H230" s="8">
        <v>5723</v>
      </c>
      <c r="I230" s="8" t="s">
        <v>77</v>
      </c>
      <c r="J230" s="8"/>
      <c r="K230" s="9" t="s">
        <v>77</v>
      </c>
      <c r="L230" s="8"/>
      <c r="M230" s="86" t="s">
        <v>788</v>
      </c>
      <c r="N230" s="9" t="s">
        <v>896</v>
      </c>
      <c r="O230" s="123"/>
      <c r="P230" s="78" t="s">
        <v>897</v>
      </c>
      <c r="Q230" s="78"/>
      <c r="R230" s="8" t="s">
        <v>77</v>
      </c>
      <c r="S230" s="9"/>
      <c r="T230" s="78" t="s">
        <v>898</v>
      </c>
      <c r="U230" s="102"/>
      <c r="V230" s="102"/>
      <c r="W230" s="102"/>
      <c r="X230" s="102"/>
      <c r="Y230" s="102"/>
      <c r="Z230" s="102"/>
      <c r="AA230" s="102"/>
      <c r="AB230" s="102"/>
      <c r="AC230" s="102"/>
      <c r="AD230" s="102"/>
      <c r="AE230" s="102"/>
      <c r="AF230" s="102"/>
      <c r="AG230" s="102"/>
      <c r="AH230" s="102"/>
      <c r="AI230" s="102"/>
      <c r="AJ230" s="102"/>
      <c r="AK230" s="102"/>
      <c r="AL230" s="102"/>
      <c r="AM230" s="102"/>
      <c r="AN230" s="102"/>
      <c r="AO230" s="102"/>
      <c r="AP230" s="102"/>
      <c r="AQ230" s="102"/>
      <c r="AR230" s="102"/>
      <c r="AS230" s="102"/>
      <c r="AT230" s="102"/>
      <c r="AU230" s="102"/>
      <c r="AV230" s="102"/>
      <c r="AW230" s="102"/>
      <c r="AX230" s="102"/>
      <c r="AY230" s="102"/>
      <c r="AZ230" s="102"/>
      <c r="BA230" s="102"/>
      <c r="BB230" s="102"/>
      <c r="BC230" s="102"/>
    </row>
    <row r="231" spans="1:55" ht="68" x14ac:dyDescent="0.2">
      <c r="A231" s="9" t="s">
        <v>997</v>
      </c>
      <c r="B231" s="8"/>
      <c r="C231" s="97">
        <v>43221</v>
      </c>
      <c r="D231" s="97" t="s">
        <v>549</v>
      </c>
      <c r="E231" s="77" t="s">
        <v>77</v>
      </c>
      <c r="F231" s="77" t="s">
        <v>77</v>
      </c>
      <c r="G231" s="62" t="s">
        <v>77</v>
      </c>
      <c r="H231" s="8" t="s">
        <v>77</v>
      </c>
      <c r="I231" s="8">
        <v>738</v>
      </c>
      <c r="J231" s="8" t="s">
        <v>77</v>
      </c>
      <c r="K231" s="9" t="s">
        <v>998</v>
      </c>
      <c r="L231" s="8"/>
      <c r="M231" s="86" t="s">
        <v>77</v>
      </c>
      <c r="N231" s="9" t="s">
        <v>77</v>
      </c>
      <c r="O231" s="125"/>
      <c r="P231" s="78" t="s">
        <v>77</v>
      </c>
      <c r="Q231" s="78" t="s">
        <v>77</v>
      </c>
      <c r="R231" s="8" t="s">
        <v>555</v>
      </c>
      <c r="S231" s="9" t="s">
        <v>77</v>
      </c>
      <c r="T231" s="78" t="s">
        <v>77</v>
      </c>
      <c r="U231" s="67"/>
      <c r="V231" s="67"/>
      <c r="W231" s="67"/>
      <c r="X231" s="67"/>
      <c r="Y231" s="67"/>
      <c r="Z231" s="67"/>
      <c r="AA231" s="67"/>
      <c r="AB231" s="67"/>
      <c r="AC231" s="67"/>
      <c r="AD231" s="67"/>
      <c r="AE231" s="67"/>
      <c r="AF231" s="67"/>
      <c r="AG231" s="67"/>
      <c r="AH231" s="67"/>
      <c r="AI231" s="67"/>
      <c r="AJ231" s="67"/>
      <c r="AK231" s="67"/>
      <c r="AL231" s="67"/>
      <c r="AM231" s="67"/>
      <c r="AN231" s="67"/>
      <c r="AO231" s="67"/>
      <c r="AP231" s="67"/>
      <c r="AQ231" s="67"/>
      <c r="AR231" s="67"/>
      <c r="AS231" s="67"/>
      <c r="AT231" s="67"/>
      <c r="AU231" s="67"/>
      <c r="AV231" s="67"/>
      <c r="AW231" s="67"/>
    </row>
    <row r="232" spans="1:55" ht="17" x14ac:dyDescent="0.2">
      <c r="A232" s="9" t="s">
        <v>1051</v>
      </c>
      <c r="B232" s="8"/>
      <c r="C232" s="69"/>
      <c r="D232" s="69"/>
      <c r="E232" s="77" t="s">
        <v>77</v>
      </c>
      <c r="F232" s="77" t="s">
        <v>77</v>
      </c>
      <c r="G232" s="62" t="s">
        <v>77</v>
      </c>
      <c r="H232" s="8" t="s">
        <v>77</v>
      </c>
      <c r="I232" s="8">
        <v>42192</v>
      </c>
      <c r="J232" s="8" t="s">
        <v>77</v>
      </c>
      <c r="K232" s="9" t="s">
        <v>470</v>
      </c>
      <c r="L232" s="8"/>
      <c r="M232" s="86" t="s">
        <v>77</v>
      </c>
      <c r="N232" s="9" t="s">
        <v>77</v>
      </c>
      <c r="O232" s="125"/>
      <c r="P232" s="78" t="s">
        <v>77</v>
      </c>
      <c r="Q232" s="78" t="s">
        <v>77</v>
      </c>
      <c r="R232" s="8" t="s">
        <v>555</v>
      </c>
      <c r="S232" s="9" t="s">
        <v>77</v>
      </c>
      <c r="T232" s="78" t="s">
        <v>77</v>
      </c>
      <c r="U232" s="67"/>
      <c r="V232" s="67"/>
      <c r="W232" s="67"/>
      <c r="X232" s="67"/>
      <c r="Y232" s="67"/>
      <c r="Z232" s="67"/>
      <c r="AA232" s="67"/>
      <c r="AB232" s="67"/>
      <c r="AC232" s="67"/>
      <c r="AD232" s="67"/>
      <c r="AE232" s="67"/>
      <c r="AF232" s="67"/>
      <c r="AG232" s="67"/>
      <c r="AH232" s="67"/>
      <c r="AI232" s="67"/>
      <c r="AJ232" s="67"/>
      <c r="AK232" s="67"/>
      <c r="AL232" s="67"/>
      <c r="AM232" s="67"/>
      <c r="AN232" s="67"/>
      <c r="AO232" s="67"/>
      <c r="AP232" s="67"/>
      <c r="AQ232" s="67"/>
      <c r="AR232" s="67"/>
      <c r="AS232" s="67"/>
      <c r="AT232" s="67"/>
      <c r="AU232" s="67"/>
      <c r="AV232" s="67"/>
      <c r="AW232" s="67"/>
    </row>
    <row r="233" spans="1:55" ht="51" x14ac:dyDescent="0.2">
      <c r="A233" s="9" t="s">
        <v>1104</v>
      </c>
      <c r="B233" s="8"/>
      <c r="C233" s="69"/>
      <c r="D233" s="69"/>
      <c r="E233" s="77" t="s">
        <v>77</v>
      </c>
      <c r="F233" s="77" t="s">
        <v>77</v>
      </c>
      <c r="G233" s="62" t="s">
        <v>77</v>
      </c>
      <c r="H233" s="8" t="s">
        <v>77</v>
      </c>
      <c r="I233" s="8">
        <v>43487</v>
      </c>
      <c r="J233" s="8" t="s">
        <v>77</v>
      </c>
      <c r="K233" s="9" t="s">
        <v>1001</v>
      </c>
      <c r="L233" s="8"/>
      <c r="M233" s="86" t="s">
        <v>77</v>
      </c>
      <c r="N233" s="9" t="s">
        <v>77</v>
      </c>
      <c r="O233" s="123"/>
      <c r="P233" s="78" t="s">
        <v>77</v>
      </c>
      <c r="Q233" s="78" t="s">
        <v>77</v>
      </c>
      <c r="R233" s="8" t="s">
        <v>555</v>
      </c>
      <c r="S233" s="9" t="s">
        <v>77</v>
      </c>
      <c r="T233" s="78" t="s">
        <v>77</v>
      </c>
      <c r="U233" s="72"/>
      <c r="V233" s="72"/>
      <c r="W233" s="72"/>
      <c r="X233" s="72"/>
      <c r="Y233" s="72"/>
      <c r="Z233" s="72"/>
      <c r="AA233" s="72"/>
      <c r="AB233" s="72"/>
      <c r="AC233" s="72"/>
      <c r="AD233" s="72"/>
      <c r="AE233" s="72"/>
      <c r="AF233" s="72"/>
      <c r="AG233" s="72"/>
      <c r="AH233" s="72"/>
      <c r="AI233" s="72"/>
      <c r="AJ233" s="72"/>
      <c r="AK233" s="72"/>
      <c r="AL233" s="72"/>
      <c r="AM233" s="72"/>
      <c r="AN233" s="72"/>
      <c r="AO233" s="72"/>
      <c r="AP233" s="72"/>
      <c r="AQ233" s="72"/>
      <c r="AR233" s="72"/>
      <c r="AS233" s="72"/>
      <c r="AT233" s="72"/>
      <c r="AU233" s="72"/>
      <c r="AV233" s="72"/>
      <c r="AW233" s="72"/>
      <c r="AX233" s="6"/>
      <c r="AY233" s="6"/>
      <c r="AZ233" s="6"/>
      <c r="BA233" s="6"/>
      <c r="BB233" s="6"/>
      <c r="BC233" s="6"/>
    </row>
    <row r="234" spans="1:55" ht="34" x14ac:dyDescent="0.2">
      <c r="A234" s="128" t="s">
        <v>1231</v>
      </c>
      <c r="B234" s="117" t="s">
        <v>1234</v>
      </c>
      <c r="C234" s="120">
        <v>43221</v>
      </c>
      <c r="D234" s="120"/>
      <c r="E234" s="117"/>
      <c r="F234" s="117"/>
      <c r="G234" s="117"/>
      <c r="H234" s="117"/>
      <c r="I234" s="117">
        <v>40541</v>
      </c>
      <c r="J234" s="117" t="s">
        <v>1232</v>
      </c>
      <c r="K234" s="117" t="s">
        <v>470</v>
      </c>
      <c r="L234" s="117"/>
      <c r="M234" s="117"/>
      <c r="N234" s="102" t="s">
        <v>1233</v>
      </c>
      <c r="O234" s="103" t="s">
        <v>1683</v>
      </c>
      <c r="P234" s="104"/>
      <c r="Q234" s="102"/>
      <c r="R234" s="102"/>
      <c r="S234" s="102"/>
      <c r="T234" s="102"/>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c r="AX234" s="73"/>
      <c r="AY234" s="73"/>
      <c r="AZ234" s="73"/>
      <c r="BA234" s="73"/>
      <c r="BB234" s="73"/>
      <c r="BC234" s="73"/>
    </row>
    <row r="235" spans="1:55" ht="51" x14ac:dyDescent="0.2">
      <c r="A235" s="9" t="s">
        <v>955</v>
      </c>
      <c r="B235" s="8"/>
      <c r="C235" s="69"/>
      <c r="D235" s="69"/>
      <c r="E235" s="77">
        <v>35</v>
      </c>
      <c r="F235" s="77">
        <v>-100.36666700000001</v>
      </c>
      <c r="G235" s="62">
        <v>547.63801666436405</v>
      </c>
      <c r="H235" s="8">
        <v>4307</v>
      </c>
      <c r="I235" s="8" t="s">
        <v>77</v>
      </c>
      <c r="J235" s="8"/>
      <c r="K235" s="9" t="s">
        <v>77</v>
      </c>
      <c r="L235" s="8"/>
      <c r="M235" s="86">
        <v>0.98</v>
      </c>
      <c r="N235" s="9" t="s">
        <v>956</v>
      </c>
      <c r="O235" s="123"/>
      <c r="P235" s="78" t="s">
        <v>957</v>
      </c>
      <c r="Q235" s="78" t="s">
        <v>958</v>
      </c>
      <c r="R235" s="8" t="s">
        <v>77</v>
      </c>
      <c r="S235" s="9"/>
      <c r="T235" s="78" t="s">
        <v>894</v>
      </c>
      <c r="U235" s="72"/>
      <c r="V235" s="72"/>
      <c r="W235" s="72"/>
      <c r="X235" s="72"/>
      <c r="Y235" s="72"/>
      <c r="Z235" s="72"/>
      <c r="AA235" s="72"/>
      <c r="AB235" s="72"/>
      <c r="AC235" s="72"/>
      <c r="AD235" s="72"/>
      <c r="AE235" s="72"/>
      <c r="AF235" s="72"/>
      <c r="AG235" s="72"/>
      <c r="AH235" s="72"/>
      <c r="AI235" s="72"/>
      <c r="AJ235" s="72"/>
      <c r="AK235" s="72"/>
      <c r="AL235" s="72"/>
      <c r="AM235" s="72"/>
      <c r="AN235" s="72"/>
      <c r="AO235" s="72"/>
      <c r="AP235" s="72"/>
      <c r="AQ235" s="72"/>
      <c r="AR235" s="72"/>
      <c r="AS235" s="72"/>
      <c r="AT235" s="72"/>
      <c r="AU235" s="72"/>
      <c r="AV235" s="72"/>
      <c r="AW235" s="72"/>
      <c r="AX235" s="6"/>
      <c r="AY235" s="6"/>
      <c r="AZ235" s="6"/>
      <c r="BA235" s="6"/>
      <c r="BB235" s="6"/>
      <c r="BC235" s="6"/>
    </row>
    <row r="236" spans="1:55" ht="34" x14ac:dyDescent="0.2">
      <c r="A236" s="9" t="s">
        <v>1176</v>
      </c>
      <c r="B236" s="8"/>
      <c r="C236" s="97">
        <v>43221</v>
      </c>
      <c r="D236" s="97" t="s">
        <v>549</v>
      </c>
      <c r="E236" s="77" t="s">
        <v>77</v>
      </c>
      <c r="F236" s="77" t="s">
        <v>77</v>
      </c>
      <c r="G236" s="62" t="s">
        <v>77</v>
      </c>
      <c r="H236" s="8" t="s">
        <v>77</v>
      </c>
      <c r="I236" s="8" t="s">
        <v>77</v>
      </c>
      <c r="J236" s="8" t="s">
        <v>201</v>
      </c>
      <c r="K236" s="9" t="s">
        <v>77</v>
      </c>
      <c r="L236" s="8"/>
      <c r="M236" s="86"/>
      <c r="N236" s="9" t="s">
        <v>1230</v>
      </c>
      <c r="O236" s="123"/>
      <c r="P236" s="78"/>
      <c r="Q236" s="78"/>
      <c r="R236" s="8" t="s">
        <v>77</v>
      </c>
      <c r="S236" s="9" t="s">
        <v>77</v>
      </c>
      <c r="T236" s="78" t="s">
        <v>552</v>
      </c>
      <c r="U236" s="67"/>
      <c r="V236" s="67"/>
      <c r="W236" s="67"/>
      <c r="X236" s="67"/>
      <c r="Y236" s="67"/>
      <c r="Z236" s="67"/>
      <c r="AA236" s="67"/>
      <c r="AB236" s="67"/>
      <c r="AC236" s="67"/>
      <c r="AD236" s="67"/>
      <c r="AE236" s="67"/>
      <c r="AF236" s="67"/>
      <c r="AG236" s="67"/>
      <c r="AH236" s="67"/>
      <c r="AI236" s="67"/>
      <c r="AJ236" s="67"/>
      <c r="AK236" s="67"/>
      <c r="AL236" s="67"/>
      <c r="AM236" s="67"/>
      <c r="AN236" s="67"/>
      <c r="AO236" s="67"/>
      <c r="AP236" s="67"/>
      <c r="AQ236" s="67"/>
      <c r="AR236" s="67"/>
      <c r="AS236" s="67"/>
      <c r="AT236" s="67"/>
      <c r="AU236" s="67"/>
      <c r="AV236" s="67"/>
      <c r="AW236" s="67"/>
    </row>
    <row r="237" spans="1:55" ht="51" x14ac:dyDescent="0.2">
      <c r="A237" s="9" t="s">
        <v>724</v>
      </c>
      <c r="B237" s="8"/>
      <c r="C237" s="69"/>
      <c r="D237" s="69"/>
      <c r="E237" s="77">
        <v>30.12</v>
      </c>
      <c r="F237" s="77">
        <v>-97.62</v>
      </c>
      <c r="G237" s="62">
        <v>184.866158275749</v>
      </c>
      <c r="H237" s="8">
        <v>4220</v>
      </c>
      <c r="I237" s="8" t="s">
        <v>77</v>
      </c>
      <c r="J237" s="8"/>
      <c r="K237" s="9" t="s">
        <v>77</v>
      </c>
      <c r="L237" s="8"/>
      <c r="M237" s="86" t="s">
        <v>725</v>
      </c>
      <c r="N237" s="9" t="s">
        <v>726</v>
      </c>
      <c r="O237" s="125"/>
      <c r="P237" s="78" t="s">
        <v>727</v>
      </c>
      <c r="Q237" s="78" t="s">
        <v>728</v>
      </c>
      <c r="R237" s="8" t="s">
        <v>77</v>
      </c>
      <c r="S237" s="9" t="s">
        <v>729</v>
      </c>
      <c r="T237" s="78" t="s">
        <v>730</v>
      </c>
      <c r="U237" s="67"/>
      <c r="V237" s="67"/>
      <c r="W237" s="67"/>
      <c r="X237" s="67"/>
      <c r="Y237" s="67"/>
      <c r="Z237" s="67"/>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row>
    <row r="238" spans="1:55" ht="68" x14ac:dyDescent="0.2">
      <c r="A238" s="9" t="s">
        <v>837</v>
      </c>
      <c r="B238" s="8"/>
      <c r="C238" s="69"/>
      <c r="D238" s="69"/>
      <c r="E238" s="77">
        <v>31.33</v>
      </c>
      <c r="F238" s="77">
        <v>-103.8</v>
      </c>
      <c r="G238" s="62">
        <v>428.92521818978798</v>
      </c>
      <c r="H238" s="8">
        <v>4177</v>
      </c>
      <c r="I238" s="8" t="s">
        <v>77</v>
      </c>
      <c r="J238" s="8" t="s">
        <v>800</v>
      </c>
      <c r="K238" s="9" t="s">
        <v>175</v>
      </c>
      <c r="L238" s="8"/>
      <c r="M238" s="86" t="s">
        <v>838</v>
      </c>
      <c r="N238" s="9" t="s">
        <v>839</v>
      </c>
      <c r="O238" s="124"/>
      <c r="P238" s="78" t="s">
        <v>840</v>
      </c>
      <c r="Q238" s="78"/>
      <c r="R238" s="8" t="s">
        <v>77</v>
      </c>
      <c r="S238" s="9"/>
      <c r="T238" s="78" t="s">
        <v>803</v>
      </c>
      <c r="U238" s="67"/>
      <c r="V238" s="67"/>
      <c r="W238" s="67"/>
      <c r="X238" s="67"/>
      <c r="Y238" s="67"/>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row>
    <row r="239" spans="1:55" ht="51" x14ac:dyDescent="0.2">
      <c r="A239" s="9" t="s">
        <v>899</v>
      </c>
      <c r="B239" s="8"/>
      <c r="C239" s="69"/>
      <c r="D239" s="69"/>
      <c r="E239" s="77">
        <v>34.366667</v>
      </c>
      <c r="F239" s="77">
        <v>-100.75</v>
      </c>
      <c r="G239" s="62">
        <v>485.17336716406402</v>
      </c>
      <c r="H239" s="8">
        <v>4309</v>
      </c>
      <c r="I239" s="8" t="s">
        <v>77</v>
      </c>
      <c r="J239" s="8"/>
      <c r="K239" s="9" t="s">
        <v>77</v>
      </c>
      <c r="L239" s="8"/>
      <c r="M239" s="86" t="s">
        <v>900</v>
      </c>
      <c r="N239" s="9" t="s">
        <v>901</v>
      </c>
      <c r="O239" s="123"/>
      <c r="P239" s="78" t="s">
        <v>892</v>
      </c>
      <c r="Q239" s="78" t="s">
        <v>902</v>
      </c>
      <c r="R239" s="8" t="s">
        <v>77</v>
      </c>
      <c r="S239" s="9"/>
      <c r="T239" s="78" t="s">
        <v>894</v>
      </c>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c r="AS239" s="90"/>
      <c r="AT239" s="90"/>
      <c r="AU239" s="90"/>
      <c r="AV239" s="90"/>
      <c r="AW239" s="90"/>
      <c r="AX239" s="90"/>
      <c r="AY239" s="90"/>
      <c r="AZ239" s="90"/>
      <c r="BA239" s="90"/>
      <c r="BB239" s="90"/>
      <c r="BC239" s="90"/>
    </row>
    <row r="240" spans="1:55" ht="17" x14ac:dyDescent="0.2">
      <c r="A240" s="9" t="s">
        <v>1083</v>
      </c>
      <c r="B240" s="8"/>
      <c r="C240" s="69"/>
      <c r="D240" s="69"/>
      <c r="E240" s="77" t="s">
        <v>77</v>
      </c>
      <c r="F240" s="77" t="s">
        <v>77</v>
      </c>
      <c r="G240" s="62" t="s">
        <v>77</v>
      </c>
      <c r="H240" s="8" t="s">
        <v>77</v>
      </c>
      <c r="I240" s="8">
        <v>43432</v>
      </c>
      <c r="J240" s="8" t="s">
        <v>77</v>
      </c>
      <c r="K240" s="9" t="s">
        <v>470</v>
      </c>
      <c r="L240" s="8"/>
      <c r="M240" s="86" t="s">
        <v>77</v>
      </c>
      <c r="N240" s="9" t="s">
        <v>77</v>
      </c>
      <c r="O240" s="123"/>
      <c r="P240" s="78" t="s">
        <v>77</v>
      </c>
      <c r="Q240" s="78" t="s">
        <v>77</v>
      </c>
      <c r="R240" s="8" t="s">
        <v>555</v>
      </c>
      <c r="S240" s="9" t="s">
        <v>77</v>
      </c>
      <c r="T240" s="78" t="s">
        <v>77</v>
      </c>
      <c r="U240" s="67"/>
      <c r="V240" s="67"/>
      <c r="W240" s="67"/>
      <c r="X240" s="67"/>
      <c r="Y240" s="67"/>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row>
    <row r="241" spans="1:55" ht="136" x14ac:dyDescent="0.2">
      <c r="A241" s="9" t="s">
        <v>946</v>
      </c>
      <c r="B241" s="8"/>
      <c r="C241" s="69"/>
      <c r="D241" s="69"/>
      <c r="E241" s="77">
        <v>31.87</v>
      </c>
      <c r="F241" s="77">
        <v>-104.75</v>
      </c>
      <c r="G241" s="62">
        <v>533.45736503305898</v>
      </c>
      <c r="H241" s="8">
        <v>3693</v>
      </c>
      <c r="I241" s="8" t="s">
        <v>77</v>
      </c>
      <c r="J241" s="8" t="s">
        <v>856</v>
      </c>
      <c r="K241" s="9" t="s">
        <v>175</v>
      </c>
      <c r="L241" s="8">
        <v>13634</v>
      </c>
      <c r="M241" s="86" t="s">
        <v>947</v>
      </c>
      <c r="N241" s="9" t="s">
        <v>948</v>
      </c>
      <c r="O241" s="123"/>
      <c r="P241" s="78" t="s">
        <v>949</v>
      </c>
      <c r="Q241" s="78" t="s">
        <v>950</v>
      </c>
      <c r="R241" s="8" t="s">
        <v>77</v>
      </c>
      <c r="S241" s="9"/>
      <c r="T241" s="78" t="s">
        <v>951</v>
      </c>
      <c r="U241" s="67"/>
      <c r="V241" s="67"/>
      <c r="W241" s="67"/>
      <c r="X241" s="67"/>
      <c r="Y241" s="67"/>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row>
    <row r="242" spans="1:55" ht="20" x14ac:dyDescent="0.2">
      <c r="A242" s="9" t="s">
        <v>1188</v>
      </c>
      <c r="B242" s="7"/>
      <c r="C242" s="96">
        <v>43101</v>
      </c>
      <c r="D242" s="96"/>
      <c r="E242" s="92"/>
      <c r="F242" s="92"/>
      <c r="G242" s="93"/>
      <c r="H242" s="90"/>
      <c r="I242" s="90"/>
      <c r="J242" s="90" t="s">
        <v>400</v>
      </c>
      <c r="K242" s="90"/>
      <c r="L242" s="90"/>
      <c r="M242" s="94"/>
      <c r="N242" s="95" t="s">
        <v>1186</v>
      </c>
      <c r="O242" s="90"/>
      <c r="P242" s="90"/>
      <c r="Q242" s="90"/>
      <c r="R242" s="90"/>
      <c r="S242" s="90"/>
      <c r="T242" s="90"/>
      <c r="U242" s="67"/>
      <c r="V242" s="67"/>
      <c r="W242" s="67"/>
      <c r="X242" s="67"/>
      <c r="Y242" s="67"/>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row>
    <row r="243" spans="1:55" ht="17" x14ac:dyDescent="0.2">
      <c r="A243" s="9" t="s">
        <v>1102</v>
      </c>
      <c r="B243" s="8"/>
      <c r="C243" s="69"/>
      <c r="D243" s="69"/>
      <c r="E243" s="77" t="s">
        <v>77</v>
      </c>
      <c r="F243" s="77" t="s">
        <v>77</v>
      </c>
      <c r="G243" s="62" t="s">
        <v>77</v>
      </c>
      <c r="H243" s="8" t="s">
        <v>77</v>
      </c>
      <c r="I243" s="8">
        <v>43481</v>
      </c>
      <c r="J243" s="8" t="s">
        <v>77</v>
      </c>
      <c r="K243" s="9" t="s">
        <v>470</v>
      </c>
      <c r="L243" s="8"/>
      <c r="M243" s="86" t="s">
        <v>77</v>
      </c>
      <c r="N243" s="9" t="s">
        <v>77</v>
      </c>
      <c r="O243" s="123"/>
      <c r="P243" s="78" t="s">
        <v>77</v>
      </c>
      <c r="Q243" s="78" t="s">
        <v>77</v>
      </c>
      <c r="R243" s="8" t="s">
        <v>555</v>
      </c>
      <c r="S243" s="9" t="s">
        <v>77</v>
      </c>
      <c r="T243" s="78" t="s">
        <v>77</v>
      </c>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c r="AX243" s="73"/>
      <c r="AY243" s="73"/>
      <c r="AZ243" s="73"/>
      <c r="BA243" s="73"/>
      <c r="BB243" s="73"/>
      <c r="BC243" s="73"/>
    </row>
    <row r="244" spans="1:55" ht="17" x14ac:dyDescent="0.2">
      <c r="A244" s="9" t="s">
        <v>1177</v>
      </c>
      <c r="B244" s="8"/>
      <c r="C244" s="69"/>
      <c r="D244" s="69"/>
      <c r="E244" s="77" t="s">
        <v>77</v>
      </c>
      <c r="F244" s="77" t="s">
        <v>77</v>
      </c>
      <c r="G244" s="62" t="s">
        <v>77</v>
      </c>
      <c r="H244" s="8" t="s">
        <v>77</v>
      </c>
      <c r="I244" s="8" t="s">
        <v>77</v>
      </c>
      <c r="J244" s="8"/>
      <c r="K244" s="9" t="s">
        <v>77</v>
      </c>
      <c r="L244" s="8"/>
      <c r="M244" s="86"/>
      <c r="N244" s="9"/>
      <c r="O244" s="123"/>
      <c r="P244" s="78" t="s">
        <v>1178</v>
      </c>
      <c r="Q244" s="78"/>
      <c r="R244" s="8" t="s">
        <v>77</v>
      </c>
      <c r="S244" s="9" t="s">
        <v>77</v>
      </c>
      <c r="T244" s="78"/>
      <c r="U244" s="67"/>
      <c r="V244" s="67"/>
      <c r="W244" s="67"/>
      <c r="X244" s="67"/>
      <c r="Y244" s="67"/>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row>
    <row r="245" spans="1:55" ht="34" x14ac:dyDescent="0.2">
      <c r="A245" s="9" t="s">
        <v>1179</v>
      </c>
      <c r="B245" s="8"/>
      <c r="C245" s="69"/>
      <c r="D245" s="69"/>
      <c r="E245" s="77" t="s">
        <v>77</v>
      </c>
      <c r="F245" s="77" t="s">
        <v>77</v>
      </c>
      <c r="G245" s="62" t="s">
        <v>77</v>
      </c>
      <c r="H245" s="8" t="s">
        <v>77</v>
      </c>
      <c r="I245" s="8" t="s">
        <v>77</v>
      </c>
      <c r="J245" s="8" t="s">
        <v>241</v>
      </c>
      <c r="K245" s="9" t="s">
        <v>77</v>
      </c>
      <c r="L245" s="8"/>
      <c r="M245" s="86"/>
      <c r="N245" s="9"/>
      <c r="O245" s="123"/>
      <c r="P245" s="78"/>
      <c r="Q245" s="78"/>
      <c r="R245" s="8" t="s">
        <v>77</v>
      </c>
      <c r="S245" s="9" t="s">
        <v>77</v>
      </c>
      <c r="T245" s="78" t="s">
        <v>552</v>
      </c>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c r="AX245" s="73"/>
      <c r="AY245" s="73"/>
      <c r="AZ245" s="73"/>
      <c r="BA245" s="73"/>
      <c r="BB245" s="73"/>
      <c r="BC245" s="73"/>
    </row>
    <row r="246" spans="1:55" ht="51" x14ac:dyDescent="0.2">
      <c r="A246" s="9" t="s">
        <v>1027</v>
      </c>
      <c r="B246" s="8"/>
      <c r="C246" s="69"/>
      <c r="D246" s="69"/>
      <c r="E246" s="77" t="s">
        <v>77</v>
      </c>
      <c r="F246" s="77" t="s">
        <v>77</v>
      </c>
      <c r="G246" s="62" t="s">
        <v>77</v>
      </c>
      <c r="H246" s="8" t="s">
        <v>77</v>
      </c>
      <c r="I246" s="8">
        <v>40873</v>
      </c>
      <c r="J246" s="8" t="s">
        <v>77</v>
      </c>
      <c r="K246" s="9" t="s">
        <v>1001</v>
      </c>
      <c r="L246" s="8"/>
      <c r="M246" s="86" t="s">
        <v>77</v>
      </c>
      <c r="N246" s="9" t="s">
        <v>77</v>
      </c>
      <c r="O246" s="125"/>
      <c r="P246" s="78" t="s">
        <v>77</v>
      </c>
      <c r="Q246" s="78" t="s">
        <v>77</v>
      </c>
      <c r="R246" s="8" t="s">
        <v>555</v>
      </c>
      <c r="S246" s="9" t="s">
        <v>77</v>
      </c>
      <c r="T246" s="78" t="s">
        <v>77</v>
      </c>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c r="AX246" s="73"/>
      <c r="AY246" s="73"/>
      <c r="AZ246" s="73"/>
      <c r="BA246" s="73"/>
      <c r="BB246" s="73"/>
      <c r="BC246" s="73"/>
    </row>
    <row r="247" spans="1:55" s="6" customFormat="1" ht="17" x14ac:dyDescent="0.2">
      <c r="A247" s="83" t="s">
        <v>1072</v>
      </c>
      <c r="B247" s="81"/>
      <c r="C247" s="69"/>
      <c r="D247" s="69"/>
      <c r="E247" s="80" t="s">
        <v>77</v>
      </c>
      <c r="F247" s="80" t="s">
        <v>77</v>
      </c>
      <c r="G247" s="62" t="s">
        <v>77</v>
      </c>
      <c r="H247" s="81" t="s">
        <v>77</v>
      </c>
      <c r="I247" s="81">
        <v>43394</v>
      </c>
      <c r="J247" s="81" t="s">
        <v>77</v>
      </c>
      <c r="K247" s="83" t="s">
        <v>470</v>
      </c>
      <c r="L247" s="81"/>
      <c r="M247" s="88" t="s">
        <v>77</v>
      </c>
      <c r="N247" s="83" t="s">
        <v>77</v>
      </c>
      <c r="O247" s="123"/>
      <c r="P247" s="82" t="s">
        <v>77</v>
      </c>
      <c r="Q247" s="82" t="s">
        <v>77</v>
      </c>
      <c r="R247" s="81" t="s">
        <v>555</v>
      </c>
      <c r="S247" s="83" t="s">
        <v>77</v>
      </c>
      <c r="T247" s="82" t="s">
        <v>77</v>
      </c>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73"/>
      <c r="AY247" s="73"/>
      <c r="AZ247" s="73"/>
      <c r="BA247" s="73"/>
      <c r="BB247" s="73"/>
      <c r="BC247" s="73"/>
    </row>
    <row r="248" spans="1:55" s="6" customFormat="1" ht="24" customHeight="1" x14ac:dyDescent="0.2">
      <c r="A248" s="83" t="s">
        <v>1180</v>
      </c>
      <c r="B248" s="81"/>
      <c r="C248" s="69"/>
      <c r="D248" s="69"/>
      <c r="E248" s="80" t="s">
        <v>77</v>
      </c>
      <c r="F248" s="80" t="s">
        <v>77</v>
      </c>
      <c r="G248" s="62" t="s">
        <v>77</v>
      </c>
      <c r="H248" s="81" t="s">
        <v>77</v>
      </c>
      <c r="I248" s="81" t="s">
        <v>77</v>
      </c>
      <c r="J248" s="81" t="s">
        <v>856</v>
      </c>
      <c r="K248" s="83" t="s">
        <v>175</v>
      </c>
      <c r="L248" s="81">
        <v>13082</v>
      </c>
      <c r="M248" s="88" t="s">
        <v>1181</v>
      </c>
      <c r="N248" s="83" t="s">
        <v>1182</v>
      </c>
      <c r="O248" s="125"/>
      <c r="P248" s="82" t="s">
        <v>1183</v>
      </c>
      <c r="Q248" s="82" t="s">
        <v>1144</v>
      </c>
      <c r="R248" s="81" t="s">
        <v>77</v>
      </c>
      <c r="S248" s="83" t="s">
        <v>77</v>
      </c>
      <c r="T248" s="82"/>
      <c r="U248" s="67"/>
      <c r="V248" s="67"/>
      <c r="W248" s="67"/>
      <c r="X248" s="67"/>
      <c r="Y248" s="67"/>
      <c r="Z248" s="67"/>
      <c r="AA248" s="67"/>
      <c r="AB248" s="67"/>
      <c r="AC248" s="67"/>
      <c r="AD248" s="67"/>
      <c r="AE248" s="67"/>
      <c r="AF248" s="67"/>
      <c r="AG248" s="67"/>
      <c r="AH248" s="67"/>
      <c r="AI248" s="67"/>
      <c r="AJ248" s="67"/>
      <c r="AK248" s="67"/>
      <c r="AL248" s="67"/>
      <c r="AM248" s="67"/>
      <c r="AN248" s="67"/>
      <c r="AO248" s="67"/>
      <c r="AP248" s="67"/>
      <c r="AQ248" s="67"/>
      <c r="AR248" s="67"/>
      <c r="AS248" s="67"/>
      <c r="AT248" s="67"/>
      <c r="AU248" s="67"/>
      <c r="AV248" s="67"/>
      <c r="AW248" s="67"/>
      <c r="AX248"/>
      <c r="AY248"/>
      <c r="AZ248"/>
      <c r="BA248"/>
      <c r="BB248"/>
      <c r="BC248"/>
    </row>
    <row r="249" spans="1:55" ht="68" x14ac:dyDescent="0.2">
      <c r="A249" s="9" t="s">
        <v>758</v>
      </c>
      <c r="B249" s="8"/>
      <c r="C249" s="69"/>
      <c r="D249" s="69"/>
      <c r="E249" s="77">
        <v>30.583333</v>
      </c>
      <c r="F249" s="77">
        <v>-97.5</v>
      </c>
      <c r="G249" s="62">
        <v>202.34684127361601</v>
      </c>
      <c r="H249" s="8">
        <v>6125</v>
      </c>
      <c r="I249" s="8" t="s">
        <v>77</v>
      </c>
      <c r="J249" s="8" t="s">
        <v>436</v>
      </c>
      <c r="K249" s="9" t="s">
        <v>77</v>
      </c>
      <c r="L249" s="8"/>
      <c r="M249" s="86">
        <v>43345</v>
      </c>
      <c r="N249" s="9" t="s">
        <v>759</v>
      </c>
      <c r="O249" s="125"/>
      <c r="P249" s="78" t="s">
        <v>760</v>
      </c>
      <c r="Q249" s="78" t="s">
        <v>761</v>
      </c>
      <c r="R249" s="8" t="s">
        <v>77</v>
      </c>
      <c r="S249" s="9" t="s">
        <v>762</v>
      </c>
      <c r="T249" s="78" t="s">
        <v>641</v>
      </c>
      <c r="U249" s="67"/>
      <c r="V249" s="67"/>
      <c r="W249" s="67"/>
      <c r="X249" s="67"/>
      <c r="Y249" s="67"/>
      <c r="Z249" s="67"/>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row>
    <row r="250" spans="1:55" ht="34" x14ac:dyDescent="0.2">
      <c r="A250" s="9" t="s">
        <v>778</v>
      </c>
      <c r="B250" s="8"/>
      <c r="C250" s="69"/>
      <c r="D250" s="69"/>
      <c r="E250" s="77">
        <v>30.5</v>
      </c>
      <c r="F250" s="77">
        <v>-96.5</v>
      </c>
      <c r="G250" s="62">
        <v>295.01764730977698</v>
      </c>
      <c r="H250" s="8">
        <v>4227</v>
      </c>
      <c r="I250" s="8" t="s">
        <v>77</v>
      </c>
      <c r="J250" s="8"/>
      <c r="K250" s="9" t="s">
        <v>77</v>
      </c>
      <c r="L250" s="8"/>
      <c r="M250" s="86" t="s">
        <v>779</v>
      </c>
      <c r="N250" s="9" t="s">
        <v>780</v>
      </c>
      <c r="O250" s="125"/>
      <c r="P250" s="78" t="s">
        <v>781</v>
      </c>
      <c r="Q250" s="78" t="s">
        <v>782</v>
      </c>
      <c r="R250" s="8" t="s">
        <v>77</v>
      </c>
      <c r="S250" s="9"/>
      <c r="T250" s="78" t="s">
        <v>736</v>
      </c>
      <c r="U250" s="67"/>
      <c r="V250" s="67"/>
      <c r="W250" s="67"/>
      <c r="X250" s="67"/>
      <c r="Y250" s="67"/>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row>
    <row r="251" spans="1:55" ht="17" x14ac:dyDescent="0.2">
      <c r="A251" s="9" t="s">
        <v>1080</v>
      </c>
      <c r="B251" s="8"/>
      <c r="C251" s="69"/>
      <c r="D251" s="69"/>
      <c r="E251" s="77" t="s">
        <v>77</v>
      </c>
      <c r="F251" s="77" t="s">
        <v>77</v>
      </c>
      <c r="G251" s="62" t="s">
        <v>77</v>
      </c>
      <c r="H251" s="8" t="s">
        <v>77</v>
      </c>
      <c r="I251" s="8">
        <v>43428</v>
      </c>
      <c r="J251" s="8" t="s">
        <v>77</v>
      </c>
      <c r="K251" s="9" t="s">
        <v>470</v>
      </c>
      <c r="L251" s="8"/>
      <c r="M251" s="86" t="s">
        <v>77</v>
      </c>
      <c r="N251" s="9" t="s">
        <v>77</v>
      </c>
      <c r="O251" s="123"/>
      <c r="P251" s="78" t="s">
        <v>77</v>
      </c>
      <c r="Q251" s="78" t="s">
        <v>77</v>
      </c>
      <c r="R251" s="8" t="s">
        <v>555</v>
      </c>
      <c r="S251" s="9" t="s">
        <v>77</v>
      </c>
      <c r="T251" s="78" t="s">
        <v>77</v>
      </c>
      <c r="U251" s="67"/>
      <c r="V251" s="67"/>
      <c r="W251" s="67"/>
      <c r="X251" s="67"/>
      <c r="Y251" s="67"/>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row>
    <row r="252" spans="1:55" s="110" customFormat="1" ht="34" x14ac:dyDescent="0.2">
      <c r="A252" s="9" t="s">
        <v>608</v>
      </c>
      <c r="B252" s="8"/>
      <c r="C252" s="97">
        <v>43101</v>
      </c>
      <c r="D252" s="97"/>
      <c r="E252" s="77">
        <v>29.916667</v>
      </c>
      <c r="F252" s="77">
        <v>-98.35</v>
      </c>
      <c r="G252" s="62">
        <v>117.12770020285301</v>
      </c>
      <c r="H252" s="8" t="s">
        <v>77</v>
      </c>
      <c r="I252" s="8">
        <v>40451</v>
      </c>
      <c r="J252" s="8" t="s">
        <v>399</v>
      </c>
      <c r="K252" s="9" t="s">
        <v>470</v>
      </c>
      <c r="L252" s="8"/>
      <c r="M252" s="86" t="s">
        <v>609</v>
      </c>
      <c r="N252" s="9" t="s">
        <v>77</v>
      </c>
      <c r="O252" s="123"/>
      <c r="P252" s="78" t="s">
        <v>610</v>
      </c>
      <c r="Q252" s="78"/>
      <c r="R252" s="8" t="s">
        <v>555</v>
      </c>
      <c r="S252" s="9" t="s">
        <v>77</v>
      </c>
      <c r="T252" s="78" t="s">
        <v>77</v>
      </c>
    </row>
    <row r="253" spans="1:55" s="114" customFormat="1" ht="102" x14ac:dyDescent="0.2">
      <c r="A253" s="69" t="s">
        <v>19</v>
      </c>
      <c r="B253" s="63"/>
      <c r="C253" s="97" t="s">
        <v>1626</v>
      </c>
      <c r="D253" s="97" t="s">
        <v>1823</v>
      </c>
      <c r="E253" s="61">
        <v>30.75</v>
      </c>
      <c r="F253" s="61">
        <v>-99.25</v>
      </c>
      <c r="G253" s="62">
        <v>74.418719873091902</v>
      </c>
      <c r="H253" s="63">
        <v>4255</v>
      </c>
      <c r="I253" s="63">
        <v>40685</v>
      </c>
      <c r="J253" s="63" t="s">
        <v>398</v>
      </c>
      <c r="K253" s="69" t="s">
        <v>175</v>
      </c>
      <c r="L253" s="63"/>
      <c r="M253" s="87" t="s">
        <v>579</v>
      </c>
      <c r="N253" s="69" t="s">
        <v>1637</v>
      </c>
      <c r="O253" s="78" t="s">
        <v>1729</v>
      </c>
      <c r="P253" s="64" t="s">
        <v>580</v>
      </c>
      <c r="Q253" s="64"/>
      <c r="R253" s="63" t="s">
        <v>555</v>
      </c>
      <c r="S253" s="69" t="s">
        <v>549</v>
      </c>
      <c r="T253" s="64" t="s">
        <v>552</v>
      </c>
      <c r="U253" s="110"/>
      <c r="V253" s="110"/>
      <c r="W253" s="110"/>
      <c r="X253" s="110"/>
      <c r="Y253" s="110"/>
      <c r="Z253" s="110"/>
      <c r="AA253" s="110"/>
      <c r="AB253" s="110"/>
      <c r="AC253" s="110"/>
      <c r="AD253" s="110"/>
      <c r="AE253" s="110"/>
      <c r="AF253" s="110"/>
      <c r="AG253" s="110"/>
      <c r="AH253" s="110"/>
      <c r="AI253" s="110"/>
      <c r="AJ253" s="110"/>
      <c r="AK253" s="110"/>
      <c r="AL253" s="110"/>
      <c r="AM253" s="110"/>
      <c r="AN253" s="110"/>
      <c r="AO253" s="110"/>
      <c r="AP253" s="110"/>
      <c r="AQ253" s="110"/>
      <c r="AR253" s="110"/>
      <c r="AS253" s="110"/>
      <c r="AT253" s="110"/>
      <c r="AU253" s="110"/>
      <c r="AV253" s="110"/>
      <c r="AW253" s="110"/>
      <c r="AX253" s="110"/>
      <c r="AY253" s="110"/>
      <c r="AZ253" s="110"/>
      <c r="BA253" s="110"/>
      <c r="BB253" s="110"/>
      <c r="BC253" s="110"/>
    </row>
    <row r="254" spans="1:55" s="115" customFormat="1" ht="68" x14ac:dyDescent="0.2">
      <c r="A254" s="9" t="s">
        <v>1184</v>
      </c>
      <c r="B254" s="8"/>
      <c r="C254" s="69"/>
      <c r="D254" s="69"/>
      <c r="E254" s="77" t="s">
        <v>77</v>
      </c>
      <c r="F254" s="77" t="s">
        <v>77</v>
      </c>
      <c r="G254" s="62" t="s">
        <v>77</v>
      </c>
      <c r="H254" s="8" t="s">
        <v>77</v>
      </c>
      <c r="I254" s="8" t="s">
        <v>77</v>
      </c>
      <c r="J254" s="8" t="s">
        <v>582</v>
      </c>
      <c r="K254" s="9" t="s">
        <v>77</v>
      </c>
      <c r="L254" s="8"/>
      <c r="M254" s="86">
        <v>43132</v>
      </c>
      <c r="N254" s="9"/>
      <c r="O254" s="123"/>
      <c r="P254" s="78" t="s">
        <v>1172</v>
      </c>
      <c r="Q254" s="78" t="s">
        <v>1185</v>
      </c>
      <c r="R254" s="8" t="s">
        <v>77</v>
      </c>
      <c r="S254" s="9" t="s">
        <v>77</v>
      </c>
      <c r="T254" s="78"/>
    </row>
  </sheetData>
  <sortState xmlns:xlrd2="http://schemas.microsoft.com/office/spreadsheetml/2017/richdata2" ref="A2:T254">
    <sortCondition ref="A2:A25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A269"/>
  <sheetViews>
    <sheetView workbookViewId="0"/>
  </sheetViews>
  <sheetFormatPr baseColWidth="10" defaultColWidth="5.1640625" defaultRowHeight="15" x14ac:dyDescent="0.2"/>
  <cols>
    <col min="1" max="2" width="7.33203125" style="149" customWidth="1"/>
    <col min="3" max="8" width="10.33203125" style="149" customWidth="1"/>
    <col min="9" max="9" width="11" style="149" customWidth="1"/>
    <col min="10" max="28" width="10.33203125" style="149" customWidth="1"/>
    <col min="29" max="29" width="19.1640625" style="149" customWidth="1"/>
    <col min="30" max="30" width="20" style="150" customWidth="1"/>
    <col min="31" max="36" width="5.1640625" style="149"/>
    <col min="37" max="54" width="6.6640625" style="149" customWidth="1"/>
    <col min="55" max="58" width="5.1640625" style="149"/>
    <col min="59" max="59" width="11.83203125" style="151" customWidth="1"/>
    <col min="60" max="65" width="11.83203125" style="152" customWidth="1"/>
    <col min="66" max="66" width="11.83203125" style="149" customWidth="1"/>
    <col min="67" max="68" width="11.83203125" style="152" customWidth="1"/>
    <col min="69" max="69" width="11" style="149" customWidth="1"/>
    <col min="70" max="72" width="7.33203125" style="149" customWidth="1"/>
    <col min="73" max="79" width="8.5" style="149" customWidth="1"/>
    <col min="80" max="80" width="7.33203125" style="149" customWidth="1"/>
    <col min="81" max="16384" width="5.1640625" style="149"/>
  </cols>
  <sheetData>
    <row r="1" spans="1:79" s="139" customFormat="1" ht="175" x14ac:dyDescent="0.2">
      <c r="A1" s="139" t="s">
        <v>1250</v>
      </c>
      <c r="B1" s="139" t="s">
        <v>1981</v>
      </c>
      <c r="C1" s="139" t="s">
        <v>9</v>
      </c>
      <c r="D1" s="139" t="s">
        <v>1982</v>
      </c>
      <c r="E1" s="139" t="s">
        <v>1983</v>
      </c>
      <c r="F1" s="139" t="s">
        <v>1984</v>
      </c>
      <c r="G1" s="139" t="s">
        <v>1985</v>
      </c>
      <c r="H1" s="139" t="s">
        <v>1</v>
      </c>
      <c r="I1" s="139" t="s">
        <v>562</v>
      </c>
      <c r="J1" s="139" t="s">
        <v>1251</v>
      </c>
      <c r="K1" s="139" t="s">
        <v>1986</v>
      </c>
      <c r="L1" s="140" t="s">
        <v>1852</v>
      </c>
      <c r="M1" s="141" t="s">
        <v>2</v>
      </c>
      <c r="N1" s="141" t="s">
        <v>3</v>
      </c>
      <c r="O1" s="142" t="s">
        <v>4</v>
      </c>
      <c r="P1" s="139" t="s">
        <v>1987</v>
      </c>
      <c r="Q1" s="142" t="s">
        <v>165</v>
      </c>
      <c r="R1" s="141" t="s">
        <v>6</v>
      </c>
      <c r="S1" s="141" t="s">
        <v>1878</v>
      </c>
      <c r="T1" s="141" t="s">
        <v>1879</v>
      </c>
      <c r="U1" s="143" t="s">
        <v>7</v>
      </c>
      <c r="V1" s="143" t="s">
        <v>8</v>
      </c>
      <c r="W1" s="144" t="s">
        <v>477</v>
      </c>
      <c r="X1" s="145" t="s">
        <v>1252</v>
      </c>
      <c r="Y1" s="145" t="s">
        <v>1253</v>
      </c>
      <c r="Z1" s="142" t="s">
        <v>570</v>
      </c>
      <c r="AA1" s="142"/>
      <c r="AB1" s="139" t="s">
        <v>1564</v>
      </c>
      <c r="AC1" s="139" t="s">
        <v>1565</v>
      </c>
      <c r="AD1" s="139" t="s">
        <v>1566</v>
      </c>
      <c r="AE1" s="146" t="s">
        <v>1910</v>
      </c>
      <c r="AF1" s="146" t="s">
        <v>1539</v>
      </c>
      <c r="AG1" s="139" t="s">
        <v>207</v>
      </c>
      <c r="AH1" s="139" t="s">
        <v>377</v>
      </c>
      <c r="AI1" s="139" t="s">
        <v>1208</v>
      </c>
      <c r="AJ1" s="146" t="s">
        <v>1911</v>
      </c>
      <c r="AK1" s="146" t="s">
        <v>1324</v>
      </c>
      <c r="AL1" s="146" t="s">
        <v>1912</v>
      </c>
      <c r="AM1" s="146" t="s">
        <v>1402</v>
      </c>
      <c r="AN1" s="146" t="s">
        <v>1913</v>
      </c>
      <c r="AO1" s="146" t="s">
        <v>1914</v>
      </c>
      <c r="AP1" s="146" t="s">
        <v>1540</v>
      </c>
      <c r="AQ1" s="146" t="s">
        <v>1541</v>
      </c>
      <c r="AR1" s="146" t="s">
        <v>1915</v>
      </c>
      <c r="AS1" s="146" t="s">
        <v>1331</v>
      </c>
      <c r="AT1" s="146" t="s">
        <v>1916</v>
      </c>
      <c r="AU1" s="146" t="s">
        <v>1319</v>
      </c>
      <c r="AV1" s="146" t="s">
        <v>1917</v>
      </c>
      <c r="AW1" s="146" t="s">
        <v>1542</v>
      </c>
      <c r="AX1" s="146" t="s">
        <v>1293</v>
      </c>
      <c r="AY1" s="146" t="s">
        <v>1918</v>
      </c>
      <c r="AZ1" s="146" t="s">
        <v>1919</v>
      </c>
      <c r="BA1" s="146" t="s">
        <v>1321</v>
      </c>
      <c r="BB1" s="146" t="s">
        <v>1920</v>
      </c>
      <c r="BC1" s="146" t="s">
        <v>1349</v>
      </c>
      <c r="BD1" s="146" t="s">
        <v>1423</v>
      </c>
      <c r="BE1" s="146" t="s">
        <v>1921</v>
      </c>
      <c r="BF1" s="146" t="s">
        <v>1922</v>
      </c>
      <c r="BG1" s="139" t="s">
        <v>1543</v>
      </c>
      <c r="BH1" s="147" t="s">
        <v>1544</v>
      </c>
      <c r="BI1" s="147" t="s">
        <v>1545</v>
      </c>
      <c r="BJ1" s="147" t="s">
        <v>1546</v>
      </c>
      <c r="BK1" s="147" t="s">
        <v>1547</v>
      </c>
      <c r="BL1" s="147" t="s">
        <v>1548</v>
      </c>
      <c r="BM1" s="147" t="s">
        <v>1549</v>
      </c>
      <c r="BN1" s="139" t="s">
        <v>1550</v>
      </c>
      <c r="BO1" s="147" t="s">
        <v>1551</v>
      </c>
      <c r="BP1" s="147" t="s">
        <v>1552</v>
      </c>
      <c r="BQ1" s="139" t="s">
        <v>1553</v>
      </c>
      <c r="BR1" s="139" t="s">
        <v>1554</v>
      </c>
      <c r="BS1" s="139" t="s">
        <v>1555</v>
      </c>
      <c r="BT1" s="139" t="s">
        <v>1556</v>
      </c>
      <c r="BU1" s="148" t="s">
        <v>1557</v>
      </c>
      <c r="BV1" s="148" t="s">
        <v>1558</v>
      </c>
      <c r="BW1" s="148" t="s">
        <v>1559</v>
      </c>
      <c r="BX1" s="148" t="s">
        <v>1560</v>
      </c>
      <c r="BY1" s="148" t="s">
        <v>1561</v>
      </c>
      <c r="BZ1" s="148" t="s">
        <v>1562</v>
      </c>
      <c r="CA1" s="148" t="s">
        <v>1563</v>
      </c>
    </row>
    <row r="2" spans="1:79" x14ac:dyDescent="0.2">
      <c r="A2" s="149" t="s">
        <v>1923</v>
      </c>
      <c r="C2" s="149" t="s">
        <v>296</v>
      </c>
      <c r="D2" s="149" t="s">
        <v>1262</v>
      </c>
      <c r="F2" s="149" t="s">
        <v>1924</v>
      </c>
      <c r="G2" s="149">
        <v>7187</v>
      </c>
      <c r="H2" s="149" t="s">
        <v>1925</v>
      </c>
      <c r="J2" s="149" t="s">
        <v>470</v>
      </c>
      <c r="K2" s="149" t="s">
        <v>1926</v>
      </c>
      <c r="P2" s="149" t="s">
        <v>1494</v>
      </c>
      <c r="AB2" s="149">
        <v>1</v>
      </c>
      <c r="AC2" s="149" t="s">
        <v>1259</v>
      </c>
      <c r="AM2" s="149">
        <v>18.61</v>
      </c>
      <c r="AN2" s="149">
        <v>27.98</v>
      </c>
      <c r="BG2" s="151" t="s">
        <v>1260</v>
      </c>
      <c r="BH2" s="152">
        <v>1.4468477101558088</v>
      </c>
      <c r="BI2" s="152">
        <v>3.9773081473779714</v>
      </c>
      <c r="BJ2" s="152">
        <v>1.5091642078342564E-2</v>
      </c>
      <c r="BK2" s="152">
        <v>4.0090145107927828</v>
      </c>
      <c r="BL2" s="152">
        <v>3.9456017839631601</v>
      </c>
      <c r="BM2" s="152">
        <v>9490.9163871809287</v>
      </c>
      <c r="BN2" s="149">
        <v>0.154</v>
      </c>
      <c r="BO2" s="152">
        <v>8029.3152635550659</v>
      </c>
      <c r="BP2" s="152">
        <v>10952.517510806792</v>
      </c>
      <c r="BQ2" s="149">
        <v>1</v>
      </c>
      <c r="BR2" s="149">
        <v>1</v>
      </c>
      <c r="BS2" s="149">
        <v>1</v>
      </c>
      <c r="BT2" s="149">
        <v>1</v>
      </c>
      <c r="BU2" s="153"/>
      <c r="BV2" s="153"/>
      <c r="BW2" s="153"/>
      <c r="BX2" s="153"/>
      <c r="BY2" s="153"/>
      <c r="BZ2" s="153"/>
      <c r="CA2" s="153"/>
    </row>
    <row r="3" spans="1:79" s="154" customFormat="1" x14ac:dyDescent="0.2">
      <c r="A3" s="149" t="s">
        <v>1923</v>
      </c>
      <c r="B3" s="149"/>
      <c r="C3" s="149" t="s">
        <v>296</v>
      </c>
      <c r="D3" s="149" t="s">
        <v>15</v>
      </c>
      <c r="E3" s="149"/>
      <c r="F3" s="149" t="s">
        <v>1924</v>
      </c>
      <c r="G3" s="149">
        <v>7211</v>
      </c>
      <c r="H3" s="149" t="s">
        <v>574</v>
      </c>
      <c r="I3" s="149"/>
      <c r="J3" s="149" t="s">
        <v>470</v>
      </c>
      <c r="K3" s="149"/>
      <c r="L3" s="149"/>
      <c r="M3" s="149"/>
      <c r="N3" s="149"/>
      <c r="O3" s="149"/>
      <c r="P3" s="149" t="s">
        <v>1485</v>
      </c>
      <c r="Q3" s="149"/>
      <c r="R3" s="149"/>
      <c r="S3" s="149"/>
      <c r="T3" s="149"/>
      <c r="U3" s="149"/>
      <c r="V3" s="149"/>
      <c r="W3" s="149"/>
      <c r="X3" s="149"/>
      <c r="Y3" s="149"/>
      <c r="Z3" s="149"/>
      <c r="AB3" s="154">
        <v>1</v>
      </c>
      <c r="AC3" s="154" t="s">
        <v>1259</v>
      </c>
      <c r="AD3" s="155"/>
      <c r="AI3" s="154">
        <v>14.84</v>
      </c>
      <c r="BG3" s="156" t="s">
        <v>138</v>
      </c>
      <c r="BH3" s="157">
        <v>1.1714339009430084</v>
      </c>
      <c r="BI3" s="157">
        <v>3.8552116954312163</v>
      </c>
      <c r="BJ3" s="157">
        <v>1.7376369340064104E-2</v>
      </c>
      <c r="BK3" s="157">
        <v>3.8913478335490734</v>
      </c>
      <c r="BL3" s="157">
        <v>3.8190755573133592</v>
      </c>
      <c r="BM3" s="157">
        <v>7164.9257707978477</v>
      </c>
      <c r="BN3" s="154">
        <v>0.20799999999999999</v>
      </c>
      <c r="BO3" s="157">
        <v>5674.6212104718952</v>
      </c>
      <c r="BP3" s="157">
        <v>8655.2303311237993</v>
      </c>
      <c r="BQ3" s="154">
        <v>1</v>
      </c>
      <c r="BR3" s="154">
        <v>2</v>
      </c>
      <c r="BS3" s="154">
        <v>5</v>
      </c>
      <c r="BT3" s="154">
        <v>2</v>
      </c>
      <c r="BU3" s="158"/>
      <c r="BV3" s="158"/>
      <c r="BW3" s="158"/>
      <c r="BX3" s="158"/>
      <c r="BY3" s="158"/>
      <c r="BZ3" s="158"/>
      <c r="CA3" s="158"/>
    </row>
    <row r="4" spans="1:79" s="154" customFormat="1" ht="32" x14ac:dyDescent="0.2">
      <c r="A4" s="149" t="s">
        <v>1923</v>
      </c>
      <c r="B4" s="149"/>
      <c r="C4" s="149" t="s">
        <v>296</v>
      </c>
      <c r="D4" s="149" t="s">
        <v>15</v>
      </c>
      <c r="E4" s="149"/>
      <c r="F4" s="149" t="s">
        <v>1924</v>
      </c>
      <c r="G4" s="149">
        <v>7212</v>
      </c>
      <c r="H4" s="149" t="s">
        <v>574</v>
      </c>
      <c r="I4" s="149"/>
      <c r="J4" s="149" t="s">
        <v>470</v>
      </c>
      <c r="K4" s="149"/>
      <c r="L4" s="149"/>
      <c r="M4" s="149"/>
      <c r="N4" s="149"/>
      <c r="O4" s="149"/>
      <c r="P4" s="149" t="s">
        <v>1484</v>
      </c>
      <c r="Q4" s="149"/>
      <c r="R4" s="149"/>
      <c r="S4" s="149"/>
      <c r="T4" s="149"/>
      <c r="U4" s="149"/>
      <c r="V4" s="149"/>
      <c r="W4" s="149"/>
      <c r="X4" s="149"/>
      <c r="Y4" s="149"/>
      <c r="Z4" s="149"/>
      <c r="AB4" s="154">
        <v>1</v>
      </c>
      <c r="AC4" s="154" t="s">
        <v>1259</v>
      </c>
      <c r="AD4" s="155" t="s">
        <v>1267</v>
      </c>
      <c r="AI4" s="154">
        <v>15.32</v>
      </c>
      <c r="BG4" s="156" t="s">
        <v>138</v>
      </c>
      <c r="BH4" s="157">
        <v>1.1852587652965851</v>
      </c>
      <c r="BI4" s="157">
        <v>3.8957359677804968</v>
      </c>
      <c r="BJ4" s="157">
        <v>1.761336519894964E-2</v>
      </c>
      <c r="BK4" s="157">
        <v>3.9323649657658239</v>
      </c>
      <c r="BL4" s="157">
        <v>3.8591069697951697</v>
      </c>
      <c r="BM4" s="157">
        <v>7865.6744539230949</v>
      </c>
      <c r="BN4" s="154">
        <v>0.20799999999999999</v>
      </c>
      <c r="BO4" s="157">
        <v>6229.6141675070912</v>
      </c>
      <c r="BP4" s="157">
        <v>9501.7347403390995</v>
      </c>
      <c r="BQ4" s="154">
        <v>0</v>
      </c>
      <c r="BT4" s="154">
        <v>3</v>
      </c>
      <c r="BU4" s="158"/>
      <c r="BV4" s="158"/>
      <c r="BW4" s="158"/>
      <c r="BX4" s="158"/>
      <c r="BY4" s="158"/>
      <c r="BZ4" s="158"/>
      <c r="CA4" s="158"/>
    </row>
    <row r="5" spans="1:79" s="154" customFormat="1" ht="32" x14ac:dyDescent="0.2">
      <c r="A5" s="154" t="s">
        <v>1923</v>
      </c>
      <c r="C5" s="154" t="s">
        <v>296</v>
      </c>
      <c r="D5" s="154" t="s">
        <v>297</v>
      </c>
      <c r="F5" s="154" t="s">
        <v>1924</v>
      </c>
      <c r="G5" s="154">
        <v>7297</v>
      </c>
      <c r="H5" s="154" t="s">
        <v>1927</v>
      </c>
      <c r="J5" s="154" t="s">
        <v>470</v>
      </c>
      <c r="K5" s="154" t="s">
        <v>1928</v>
      </c>
      <c r="P5" s="154" t="s">
        <v>1488</v>
      </c>
      <c r="AB5" s="154">
        <v>1</v>
      </c>
      <c r="AC5" s="154" t="s">
        <v>1259</v>
      </c>
      <c r="AD5" s="155" t="s">
        <v>1269</v>
      </c>
      <c r="AI5" s="154">
        <v>15.85</v>
      </c>
      <c r="BG5" s="156" t="s">
        <v>138</v>
      </c>
      <c r="BH5" s="157">
        <v>1.2000292665537702</v>
      </c>
      <c r="BI5" s="157">
        <v>3.9390321477916013</v>
      </c>
      <c r="BJ5" s="157">
        <v>1.8032419003157073E-2</v>
      </c>
      <c r="BK5" s="157">
        <v>3.9765326158666401</v>
      </c>
      <c r="BL5" s="157">
        <v>3.9015316797165625</v>
      </c>
      <c r="BM5" s="157">
        <v>8690.2475474725761</v>
      </c>
      <c r="BN5" s="154">
        <v>0.20799999999999999</v>
      </c>
      <c r="BO5" s="157">
        <v>6882.6760575982807</v>
      </c>
      <c r="BP5" s="157">
        <v>10497.819037346871</v>
      </c>
      <c r="BQ5" s="154">
        <v>1</v>
      </c>
      <c r="BT5" s="154">
        <v>4</v>
      </c>
      <c r="BU5" s="158"/>
      <c r="BV5" s="158"/>
      <c r="BW5" s="158"/>
      <c r="BX5" s="158"/>
      <c r="BY5" s="158"/>
      <c r="BZ5" s="158"/>
      <c r="CA5" s="158"/>
    </row>
    <row r="6" spans="1:79" s="154" customFormat="1" x14ac:dyDescent="0.2">
      <c r="A6" s="154" t="s">
        <v>1923</v>
      </c>
      <c r="C6" s="154" t="s">
        <v>296</v>
      </c>
      <c r="D6" s="154" t="s">
        <v>297</v>
      </c>
      <c r="F6" s="154" t="s">
        <v>1924</v>
      </c>
      <c r="G6" s="154">
        <v>7301</v>
      </c>
      <c r="H6" s="154" t="s">
        <v>1927</v>
      </c>
      <c r="J6" s="154" t="s">
        <v>470</v>
      </c>
      <c r="K6" s="154" t="s">
        <v>1928</v>
      </c>
      <c r="P6" s="154" t="s">
        <v>1929</v>
      </c>
      <c r="AB6" s="154">
        <v>1</v>
      </c>
      <c r="AC6" s="154" t="s">
        <v>1259</v>
      </c>
      <c r="AD6" s="155"/>
      <c r="AG6" s="154">
        <v>18.329999999999998</v>
      </c>
      <c r="BG6" s="156" t="s">
        <v>1271</v>
      </c>
      <c r="BH6" s="157">
        <v>1.2631624649622166</v>
      </c>
      <c r="BI6" s="157">
        <v>3.960849247556113</v>
      </c>
      <c r="BJ6" s="157">
        <v>1.6793499901725496E-2</v>
      </c>
      <c r="BK6" s="157">
        <v>3.9958798744025126</v>
      </c>
      <c r="BL6" s="157">
        <v>3.9258186207097134</v>
      </c>
      <c r="BM6" s="157">
        <v>9137.9598924572365</v>
      </c>
      <c r="BN6" s="154">
        <v>0.22900000000000001</v>
      </c>
      <c r="BO6" s="157">
        <v>7045.3670770845292</v>
      </c>
      <c r="BP6" s="157">
        <v>11230.552707829944</v>
      </c>
      <c r="BQ6" s="154">
        <v>0</v>
      </c>
      <c r="BT6" s="154">
        <v>5</v>
      </c>
      <c r="BU6" s="158"/>
      <c r="BV6" s="158"/>
      <c r="BW6" s="158"/>
      <c r="BX6" s="158"/>
      <c r="BY6" s="158"/>
      <c r="BZ6" s="158"/>
      <c r="CA6" s="158"/>
    </row>
    <row r="7" spans="1:79" s="154" customFormat="1" x14ac:dyDescent="0.2">
      <c r="A7" s="154" t="s">
        <v>1923</v>
      </c>
      <c r="C7" s="154" t="s">
        <v>296</v>
      </c>
      <c r="D7" s="154" t="s">
        <v>297</v>
      </c>
      <c r="F7" s="154" t="s">
        <v>1924</v>
      </c>
      <c r="G7" s="154">
        <v>7303</v>
      </c>
      <c r="H7" s="154" t="s">
        <v>1927</v>
      </c>
      <c r="J7" s="154" t="s">
        <v>470</v>
      </c>
      <c r="K7" s="154" t="s">
        <v>1928</v>
      </c>
      <c r="P7" s="154" t="s">
        <v>1318</v>
      </c>
      <c r="AB7" s="154">
        <v>1</v>
      </c>
      <c r="AC7" s="154" t="s">
        <v>1259</v>
      </c>
      <c r="AD7" s="155"/>
      <c r="AG7" s="154">
        <v>19.41</v>
      </c>
      <c r="BG7" s="156" t="s">
        <v>1271</v>
      </c>
      <c r="BH7" s="157">
        <v>1.2880255353883627</v>
      </c>
      <c r="BI7" s="157">
        <v>4.0321208511715181</v>
      </c>
      <c r="BJ7" s="157">
        <v>1.7761524403078217E-2</v>
      </c>
      <c r="BK7" s="157">
        <v>4.0691707417380183</v>
      </c>
      <c r="BL7" s="157">
        <v>3.9950709606050183</v>
      </c>
      <c r="BM7" s="157">
        <v>10767.648034004516</v>
      </c>
      <c r="BN7" s="154">
        <v>0.22900000000000001</v>
      </c>
      <c r="BO7" s="157">
        <v>8301.8566342174818</v>
      </c>
      <c r="BP7" s="157">
        <v>13233.439433791551</v>
      </c>
      <c r="BQ7" s="154">
        <v>0</v>
      </c>
      <c r="BT7" s="154">
        <v>6</v>
      </c>
      <c r="BU7" s="158"/>
      <c r="BV7" s="158"/>
      <c r="BW7" s="158"/>
      <c r="BX7" s="158"/>
      <c r="BY7" s="158"/>
      <c r="BZ7" s="158"/>
      <c r="CA7" s="158"/>
    </row>
    <row r="8" spans="1:79" x14ac:dyDescent="0.2">
      <c r="A8" s="154" t="s">
        <v>1923</v>
      </c>
      <c r="B8" s="154"/>
      <c r="C8" s="154" t="s">
        <v>296</v>
      </c>
      <c r="D8" s="154" t="s">
        <v>297</v>
      </c>
      <c r="E8" s="154"/>
      <c r="F8" s="154" t="s">
        <v>1924</v>
      </c>
      <c r="G8" s="154">
        <v>7304</v>
      </c>
      <c r="H8" s="154" t="s">
        <v>1927</v>
      </c>
      <c r="I8" s="154"/>
      <c r="J8" s="154" t="s">
        <v>470</v>
      </c>
      <c r="K8" s="154" t="s">
        <v>1928</v>
      </c>
      <c r="L8" s="154"/>
      <c r="M8" s="154"/>
      <c r="N8" s="154"/>
      <c r="O8" s="154"/>
      <c r="P8" s="154" t="s">
        <v>1486</v>
      </c>
      <c r="Q8" s="154"/>
      <c r="R8" s="154"/>
      <c r="S8" s="154"/>
      <c r="T8" s="154"/>
      <c r="U8" s="154"/>
      <c r="V8" s="154"/>
      <c r="W8" s="154"/>
      <c r="X8" s="154"/>
      <c r="Y8" s="154"/>
      <c r="Z8" s="154"/>
      <c r="AB8" s="149">
        <v>1</v>
      </c>
      <c r="AG8" s="149">
        <v>19.170000000000002</v>
      </c>
      <c r="BG8" s="151" t="s">
        <v>1271</v>
      </c>
      <c r="BH8" s="152">
        <v>1.2826221128780626</v>
      </c>
      <c r="BI8" s="152">
        <v>4.0166315901623193</v>
      </c>
      <c r="BJ8" s="152">
        <v>1.7519388516794247E-2</v>
      </c>
      <c r="BK8" s="152">
        <v>4.0531763941222048</v>
      </c>
      <c r="BL8" s="152">
        <v>3.9800867862024334</v>
      </c>
      <c r="BM8" s="152">
        <v>10390.383808114062</v>
      </c>
      <c r="BN8" s="149">
        <v>0.22900000000000001</v>
      </c>
      <c r="BO8" s="152">
        <v>8010.9859160559417</v>
      </c>
      <c r="BP8" s="152">
        <v>12769.781700172181</v>
      </c>
      <c r="BQ8" s="159">
        <v>0</v>
      </c>
      <c r="BR8" s="159">
        <v>3</v>
      </c>
      <c r="BS8" s="159">
        <v>4</v>
      </c>
      <c r="BT8" s="154">
        <v>7</v>
      </c>
      <c r="BU8" s="158"/>
      <c r="BV8" s="158"/>
      <c r="BW8" s="158"/>
      <c r="BX8" s="158"/>
      <c r="BY8" s="158"/>
      <c r="BZ8" s="158"/>
      <c r="CA8" s="158"/>
    </row>
    <row r="9" spans="1:79" x14ac:dyDescent="0.2">
      <c r="A9" s="154" t="s">
        <v>1923</v>
      </c>
      <c r="B9" s="154"/>
      <c r="C9" s="154" t="s">
        <v>296</v>
      </c>
      <c r="D9" s="154" t="s">
        <v>297</v>
      </c>
      <c r="E9" s="154"/>
      <c r="F9" s="154" t="s">
        <v>1924</v>
      </c>
      <c r="G9" s="154">
        <v>7305</v>
      </c>
      <c r="H9" s="154" t="s">
        <v>1927</v>
      </c>
      <c r="I9" s="154"/>
      <c r="J9" s="154" t="s">
        <v>470</v>
      </c>
      <c r="K9" s="154" t="s">
        <v>1928</v>
      </c>
      <c r="L9" s="154"/>
      <c r="M9" s="154"/>
      <c r="N9" s="154"/>
      <c r="O9" s="154"/>
      <c r="P9" s="154" t="s">
        <v>374</v>
      </c>
      <c r="Q9" s="154"/>
      <c r="R9" s="154"/>
      <c r="S9" s="154"/>
      <c r="T9" s="154"/>
      <c r="U9" s="154"/>
      <c r="V9" s="154"/>
      <c r="W9" s="154"/>
      <c r="X9" s="154"/>
      <c r="Y9" s="154"/>
      <c r="Z9" s="154"/>
      <c r="AB9" s="149">
        <v>1</v>
      </c>
      <c r="AI9" s="149">
        <v>17.760000000000002</v>
      </c>
      <c r="BG9" s="151" t="s">
        <v>138</v>
      </c>
      <c r="BH9" s="152">
        <v>1.2494429614425822</v>
      </c>
      <c r="BI9" s="152">
        <v>4.0838765367306067</v>
      </c>
      <c r="BJ9" s="152">
        <v>2.0512910193197897E-2</v>
      </c>
      <c r="BK9" s="152">
        <v>4.1265354686072167</v>
      </c>
      <c r="BL9" s="152">
        <v>4.0412176048539967</v>
      </c>
      <c r="BM9" s="152">
        <v>12130.439516265465</v>
      </c>
      <c r="BN9" s="149">
        <v>0.20799999999999999</v>
      </c>
      <c r="BO9" s="152">
        <v>9607.3080968822487</v>
      </c>
      <c r="BP9" s="152">
        <v>14653.570935648682</v>
      </c>
      <c r="BQ9" s="159">
        <v>1</v>
      </c>
      <c r="BT9" s="154">
        <v>8</v>
      </c>
      <c r="BU9" s="158"/>
      <c r="BV9" s="158"/>
      <c r="BW9" s="158"/>
      <c r="BX9" s="158"/>
      <c r="BY9" s="158"/>
      <c r="BZ9" s="158"/>
      <c r="CA9" s="158"/>
    </row>
    <row r="10" spans="1:79" x14ac:dyDescent="0.2">
      <c r="A10" s="154" t="s">
        <v>1923</v>
      </c>
      <c r="B10" s="154"/>
      <c r="C10" s="154" t="s">
        <v>1235</v>
      </c>
      <c r="D10" s="154" t="s">
        <v>1491</v>
      </c>
      <c r="E10" s="154"/>
      <c r="F10" s="154" t="s">
        <v>1924</v>
      </c>
      <c r="G10" s="154">
        <v>7371</v>
      </c>
      <c r="H10" s="154" t="s">
        <v>1927</v>
      </c>
      <c r="I10" s="154"/>
      <c r="J10" s="154" t="s">
        <v>470</v>
      </c>
      <c r="K10" s="154" t="s">
        <v>1930</v>
      </c>
      <c r="L10" s="154"/>
      <c r="M10" s="154"/>
      <c r="N10" s="154"/>
      <c r="O10" s="154"/>
      <c r="P10" s="154" t="s">
        <v>1492</v>
      </c>
      <c r="Q10" s="154"/>
      <c r="R10" s="154"/>
      <c r="S10" s="154"/>
      <c r="T10" s="154"/>
      <c r="U10" s="154"/>
      <c r="V10" s="154"/>
      <c r="W10" s="154"/>
      <c r="X10" s="154"/>
      <c r="Y10" s="154"/>
      <c r="Z10" s="154"/>
      <c r="AB10" s="149">
        <v>1</v>
      </c>
      <c r="AI10" s="149">
        <v>18.38</v>
      </c>
      <c r="BG10" s="151" t="s">
        <v>138</v>
      </c>
      <c r="BH10" s="152">
        <v>1.2643455070500924</v>
      </c>
      <c r="BI10" s="152">
        <v>4.1275597730684801</v>
      </c>
      <c r="BJ10" s="152">
        <v>2.1526892731092588E-2</v>
      </c>
      <c r="BK10" s="152">
        <v>4.1723273970614558</v>
      </c>
      <c r="BL10" s="152">
        <v>4.0827921490755044</v>
      </c>
      <c r="BM10" s="152">
        <v>13414.045436644261</v>
      </c>
      <c r="BN10" s="149">
        <v>0.20799999999999999</v>
      </c>
      <c r="BO10" s="152">
        <v>10623.923985822255</v>
      </c>
      <c r="BP10" s="152">
        <v>16204.166887466266</v>
      </c>
      <c r="BQ10" s="159">
        <v>1</v>
      </c>
      <c r="BT10" s="154">
        <v>9</v>
      </c>
      <c r="BU10" s="158"/>
      <c r="BV10" s="158"/>
      <c r="BW10" s="158"/>
      <c r="BX10" s="158"/>
      <c r="BY10" s="158"/>
      <c r="BZ10" s="158"/>
      <c r="CA10" s="158"/>
    </row>
    <row r="11" spans="1:79" x14ac:dyDescent="0.2">
      <c r="A11" s="149" t="s">
        <v>1923</v>
      </c>
      <c r="C11" s="149" t="s">
        <v>1235</v>
      </c>
      <c r="D11" s="149" t="s">
        <v>1236</v>
      </c>
      <c r="F11" s="149" t="s">
        <v>1924</v>
      </c>
      <c r="G11" s="149">
        <v>7372</v>
      </c>
      <c r="H11" s="149" t="s">
        <v>1927</v>
      </c>
      <c r="J11" s="149" t="s">
        <v>470</v>
      </c>
      <c r="K11" s="149" t="s">
        <v>1930</v>
      </c>
      <c r="P11" s="149" t="s">
        <v>1380</v>
      </c>
      <c r="AB11" s="149">
        <v>1</v>
      </c>
      <c r="AI11" s="149">
        <v>18.43</v>
      </c>
      <c r="BG11" s="151" t="s">
        <v>138</v>
      </c>
      <c r="BH11" s="152">
        <v>1.2655253352190738</v>
      </c>
      <c r="BI11" s="152">
        <v>4.1310181562267045</v>
      </c>
      <c r="BJ11" s="152">
        <v>2.1611454451046386E-2</v>
      </c>
      <c r="BK11" s="152">
        <v>4.175961635942584</v>
      </c>
      <c r="BL11" s="152">
        <v>4.0860746765108251</v>
      </c>
      <c r="BM11" s="152">
        <v>13521.290894688453</v>
      </c>
      <c r="BN11" s="149">
        <v>0.20799999999999999</v>
      </c>
      <c r="BO11" s="152">
        <v>10708.862388593254</v>
      </c>
      <c r="BP11" s="152">
        <v>16333.719400783652</v>
      </c>
      <c r="BQ11" s="159">
        <v>1</v>
      </c>
      <c r="BT11" s="154">
        <v>10</v>
      </c>
      <c r="BU11" s="158"/>
      <c r="BV11" s="158"/>
      <c r="BW11" s="158"/>
      <c r="BX11" s="158"/>
      <c r="BY11" s="158"/>
      <c r="BZ11" s="158"/>
      <c r="CA11" s="158"/>
    </row>
    <row r="12" spans="1:79" s="154" customFormat="1" x14ac:dyDescent="0.2">
      <c r="A12" s="149" t="s">
        <v>1923</v>
      </c>
      <c r="B12" s="149"/>
      <c r="C12" s="149" t="s">
        <v>1235</v>
      </c>
      <c r="D12" s="149" t="s">
        <v>1236</v>
      </c>
      <c r="E12" s="149"/>
      <c r="F12" s="149" t="s">
        <v>1924</v>
      </c>
      <c r="G12" s="149">
        <v>7374</v>
      </c>
      <c r="H12" s="149" t="s">
        <v>1927</v>
      </c>
      <c r="I12" s="149"/>
      <c r="J12" s="149" t="s">
        <v>470</v>
      </c>
      <c r="K12" s="149" t="s">
        <v>1930</v>
      </c>
      <c r="L12" s="149"/>
      <c r="M12" s="149"/>
      <c r="N12" s="149"/>
      <c r="O12" s="149"/>
      <c r="P12" s="149" t="s">
        <v>1489</v>
      </c>
      <c r="Q12" s="149"/>
      <c r="R12" s="149"/>
      <c r="S12" s="149"/>
      <c r="T12" s="149"/>
      <c r="U12" s="149"/>
      <c r="V12" s="149"/>
      <c r="W12" s="149"/>
      <c r="X12" s="149"/>
      <c r="Y12" s="149"/>
      <c r="Z12" s="149"/>
      <c r="AB12" s="154">
        <v>1</v>
      </c>
      <c r="AC12" s="154" t="s">
        <v>1259</v>
      </c>
      <c r="AD12" s="155"/>
      <c r="AG12" s="154">
        <v>24.53</v>
      </c>
      <c r="BG12" s="156" t="s">
        <v>1271</v>
      </c>
      <c r="BH12" s="157">
        <v>1.3896975482063858</v>
      </c>
      <c r="BI12" s="157">
        <v>4.3235702688076572</v>
      </c>
      <c r="BJ12" s="157">
        <v>2.4658278073068481E-2</v>
      </c>
      <c r="BK12" s="157">
        <v>4.3750065353933776</v>
      </c>
      <c r="BL12" s="157">
        <v>4.2721340022219367</v>
      </c>
      <c r="BM12" s="157">
        <v>21065.427098377055</v>
      </c>
      <c r="BN12" s="154">
        <v>0.22900000000000001</v>
      </c>
      <c r="BO12" s="157">
        <v>16241.444292848708</v>
      </c>
      <c r="BP12" s="157">
        <v>25889.409903905402</v>
      </c>
      <c r="BQ12" s="154">
        <v>0</v>
      </c>
      <c r="BR12" s="154">
        <v>3</v>
      </c>
      <c r="BS12" s="154">
        <v>5</v>
      </c>
      <c r="BT12" s="149">
        <v>11</v>
      </c>
      <c r="BU12" s="158"/>
      <c r="BV12" s="158"/>
      <c r="BW12" s="158"/>
      <c r="BX12" s="158"/>
      <c r="BY12" s="158"/>
      <c r="BZ12" s="158"/>
      <c r="CA12" s="158"/>
    </row>
    <row r="13" spans="1:79" s="154" customFormat="1" x14ac:dyDescent="0.2">
      <c r="A13" s="154" t="s">
        <v>1923</v>
      </c>
      <c r="C13" s="154" t="s">
        <v>296</v>
      </c>
      <c r="D13" s="154" t="s">
        <v>297</v>
      </c>
      <c r="F13" s="154" t="s">
        <v>1924</v>
      </c>
      <c r="G13" s="154" t="s">
        <v>1497</v>
      </c>
      <c r="H13" s="154" t="s">
        <v>1931</v>
      </c>
      <c r="J13" s="154" t="s">
        <v>470</v>
      </c>
      <c r="K13" s="154" t="s">
        <v>1932</v>
      </c>
      <c r="P13" s="154" t="s">
        <v>1406</v>
      </c>
      <c r="AB13" s="154">
        <v>1</v>
      </c>
      <c r="AC13" s="154" t="s">
        <v>1259</v>
      </c>
      <c r="AD13" s="155"/>
      <c r="AG13" s="154">
        <v>24.64</v>
      </c>
      <c r="BG13" s="156" t="s">
        <v>1271</v>
      </c>
      <c r="BH13" s="157">
        <v>1.3916407034923879</v>
      </c>
      <c r="BI13" s="157">
        <v>4.3291404494383441</v>
      </c>
      <c r="BJ13" s="157">
        <v>2.4820554384975772E-2</v>
      </c>
      <c r="BK13" s="157">
        <v>4.3809152184780915</v>
      </c>
      <c r="BL13" s="157">
        <v>4.2773656803985967</v>
      </c>
      <c r="BM13" s="157">
        <v>21337.348445643795</v>
      </c>
      <c r="BN13" s="154">
        <v>0.22900000000000001</v>
      </c>
      <c r="BO13" s="157">
        <v>16451.095651591364</v>
      </c>
      <c r="BP13" s="157">
        <v>26223.601239696225</v>
      </c>
      <c r="BQ13" s="154">
        <v>1</v>
      </c>
      <c r="BT13" s="154">
        <v>12</v>
      </c>
      <c r="BU13" s="158"/>
      <c r="BV13" s="158"/>
      <c r="BW13" s="158"/>
      <c r="BX13" s="158"/>
      <c r="BY13" s="158"/>
      <c r="BZ13" s="158"/>
      <c r="CA13" s="158"/>
    </row>
    <row r="14" spans="1:79" s="154" customFormat="1" x14ac:dyDescent="0.2">
      <c r="A14" s="154" t="s">
        <v>1923</v>
      </c>
      <c r="C14" s="154" t="s">
        <v>296</v>
      </c>
      <c r="D14" s="154" t="s">
        <v>297</v>
      </c>
      <c r="F14" s="154" t="s">
        <v>1924</v>
      </c>
      <c r="G14" s="154" t="s">
        <v>1497</v>
      </c>
      <c r="H14" s="154" t="s">
        <v>1931</v>
      </c>
      <c r="J14" s="154" t="s">
        <v>470</v>
      </c>
      <c r="K14" s="154" t="s">
        <v>1932</v>
      </c>
      <c r="P14" s="154" t="s">
        <v>1498</v>
      </c>
      <c r="AB14" s="154">
        <v>1</v>
      </c>
      <c r="AC14" s="154" t="s">
        <v>1259</v>
      </c>
      <c r="AD14" s="155"/>
      <c r="AG14" s="154">
        <v>26.1</v>
      </c>
      <c r="BG14" s="156" t="s">
        <v>1271</v>
      </c>
      <c r="BH14" s="157">
        <v>1.4166405073382811</v>
      </c>
      <c r="BI14" s="157">
        <v>4.4008040082678956</v>
      </c>
      <c r="BJ14" s="157">
        <v>2.6972511521253489E-2</v>
      </c>
      <c r="BK14" s="157">
        <v>4.4570676812211536</v>
      </c>
      <c r="BL14" s="157">
        <v>4.3445403353146377</v>
      </c>
      <c r="BM14" s="157">
        <v>25165.409876152546</v>
      </c>
      <c r="BN14" s="154">
        <v>0.22900000000000001</v>
      </c>
      <c r="BO14" s="157">
        <v>19402.531014513614</v>
      </c>
      <c r="BP14" s="157">
        <v>30928.288737791478</v>
      </c>
      <c r="BQ14" s="154">
        <v>0</v>
      </c>
      <c r="BT14" s="154">
        <v>13</v>
      </c>
      <c r="BU14" s="158"/>
      <c r="BV14" s="158"/>
      <c r="BW14" s="158"/>
      <c r="BX14" s="158"/>
      <c r="BY14" s="158"/>
      <c r="BZ14" s="158"/>
      <c r="CA14" s="158"/>
    </row>
    <row r="15" spans="1:79" s="154" customFormat="1" x14ac:dyDescent="0.2">
      <c r="A15" s="149" t="s">
        <v>1288</v>
      </c>
      <c r="B15" s="149"/>
      <c r="C15" s="149" t="s">
        <v>296</v>
      </c>
      <c r="D15" s="149" t="s">
        <v>297</v>
      </c>
      <c r="E15" s="149"/>
      <c r="F15" s="149" t="s">
        <v>1933</v>
      </c>
      <c r="G15" s="149">
        <v>1</v>
      </c>
      <c r="H15" s="149" t="s">
        <v>624</v>
      </c>
      <c r="I15" s="149"/>
      <c r="J15" s="149" t="s">
        <v>175</v>
      </c>
      <c r="K15" s="149"/>
      <c r="L15" s="149"/>
      <c r="M15" s="149"/>
      <c r="N15" s="149"/>
      <c r="O15" s="149"/>
      <c r="P15" s="149" t="s">
        <v>1294</v>
      </c>
      <c r="Q15" s="149"/>
      <c r="R15" s="149"/>
      <c r="S15" s="149"/>
      <c r="T15" s="149"/>
      <c r="U15" s="149"/>
      <c r="V15" s="149"/>
      <c r="W15" s="149"/>
      <c r="X15" s="149"/>
      <c r="Y15" s="149"/>
      <c r="Z15" s="149"/>
      <c r="AB15" s="154">
        <v>1</v>
      </c>
      <c r="AC15" s="154" t="s">
        <v>1259</v>
      </c>
      <c r="AD15" s="155"/>
      <c r="AE15" s="154">
        <v>219.76</v>
      </c>
      <c r="AI15" s="154">
        <v>21.51</v>
      </c>
      <c r="BG15" s="156" t="s">
        <v>1281</v>
      </c>
      <c r="BH15" s="157">
        <v>2.3419486464125057</v>
      </c>
      <c r="BI15" s="157">
        <v>4.4011598362560687</v>
      </c>
      <c r="BJ15" s="157">
        <v>1.522905335873101E-2</v>
      </c>
      <c r="BK15" s="157">
        <v>4.432927084807921</v>
      </c>
      <c r="BL15" s="157">
        <v>4.3693925877042163</v>
      </c>
      <c r="BM15" s="157">
        <v>25186.036954980169</v>
      </c>
      <c r="BN15" s="154">
        <v>0.13800000000000001</v>
      </c>
      <c r="BO15" s="157">
        <v>21710.363855192903</v>
      </c>
      <c r="BP15" s="157">
        <v>28661.710054767434</v>
      </c>
      <c r="BQ15" s="154">
        <v>1</v>
      </c>
      <c r="BT15" s="154">
        <v>14</v>
      </c>
      <c r="BU15" s="158"/>
      <c r="BV15" s="158"/>
      <c r="BW15" s="158"/>
      <c r="BX15" s="158"/>
      <c r="BY15" s="158"/>
      <c r="BZ15" s="158"/>
      <c r="CA15" s="158"/>
    </row>
    <row r="16" spans="1:79" s="154" customFormat="1" x14ac:dyDescent="0.2">
      <c r="A16" s="159" t="s">
        <v>1288</v>
      </c>
      <c r="B16" s="159"/>
      <c r="C16" s="159" t="s">
        <v>1235</v>
      </c>
      <c r="D16" s="159" t="s">
        <v>15</v>
      </c>
      <c r="E16" s="159"/>
      <c r="F16" s="159" t="s">
        <v>1933</v>
      </c>
      <c r="G16" s="159">
        <v>2</v>
      </c>
      <c r="H16" s="159" t="s">
        <v>624</v>
      </c>
      <c r="I16" s="159"/>
      <c r="J16" s="159" t="s">
        <v>175</v>
      </c>
      <c r="K16" s="159"/>
      <c r="L16" s="159"/>
      <c r="M16" s="159"/>
      <c r="N16" s="159"/>
      <c r="O16" s="159"/>
      <c r="P16" s="159" t="s">
        <v>1300</v>
      </c>
      <c r="Q16" s="159"/>
      <c r="R16" s="159"/>
      <c r="S16" s="159"/>
      <c r="T16" s="159"/>
      <c r="U16" s="159"/>
      <c r="V16" s="159"/>
      <c r="W16" s="159"/>
      <c r="X16" s="159"/>
      <c r="Y16" s="159"/>
      <c r="Z16" s="159"/>
      <c r="AB16" s="154">
        <v>1</v>
      </c>
      <c r="AC16" s="154" t="s">
        <v>1259</v>
      </c>
      <c r="AD16" s="155"/>
      <c r="AG16" s="154">
        <v>29.43</v>
      </c>
      <c r="BG16" s="156" t="s">
        <v>1271</v>
      </c>
      <c r="BH16" s="157">
        <v>1.4687902620996109</v>
      </c>
      <c r="BI16" s="157">
        <v>4.5502946619275306</v>
      </c>
      <c r="BJ16" s="157">
        <v>3.1760515118565771E-2</v>
      </c>
      <c r="BK16" s="157">
        <v>4.6165459353415734</v>
      </c>
      <c r="BL16" s="157">
        <v>4.4840433885134878</v>
      </c>
      <c r="BM16" s="157">
        <v>35505.420618457239</v>
      </c>
      <c r="BN16" s="154">
        <v>0.22900000000000001</v>
      </c>
      <c r="BO16" s="157">
        <v>27374.679296830531</v>
      </c>
      <c r="BP16" s="157">
        <v>43636.161940083948</v>
      </c>
      <c r="BQ16" s="154">
        <v>1</v>
      </c>
      <c r="BT16" s="154">
        <v>15</v>
      </c>
      <c r="BU16" s="158"/>
      <c r="BV16" s="158"/>
      <c r="BW16" s="158"/>
      <c r="BX16" s="158"/>
      <c r="BY16" s="158"/>
      <c r="BZ16" s="158"/>
      <c r="CA16" s="158"/>
    </row>
    <row r="17" spans="1:79" x14ac:dyDescent="0.2">
      <c r="A17" s="149" t="s">
        <v>1288</v>
      </c>
      <c r="C17" s="149" t="s">
        <v>296</v>
      </c>
      <c r="D17" s="149" t="s">
        <v>297</v>
      </c>
      <c r="F17" s="149" t="s">
        <v>1933</v>
      </c>
      <c r="G17" s="149">
        <v>3</v>
      </c>
      <c r="H17" s="149" t="s">
        <v>624</v>
      </c>
      <c r="J17" s="149" t="s">
        <v>175</v>
      </c>
      <c r="P17" s="149" t="s">
        <v>1296</v>
      </c>
      <c r="AB17" s="149">
        <v>1</v>
      </c>
      <c r="AC17" s="149" t="s">
        <v>1259</v>
      </c>
      <c r="AI17" s="149">
        <v>16.18</v>
      </c>
      <c r="BG17" s="151" t="s">
        <v>138</v>
      </c>
      <c r="BH17" s="152">
        <v>1.2089785172762535</v>
      </c>
      <c r="BI17" s="152">
        <v>3.9652647287648879</v>
      </c>
      <c r="BJ17" s="152">
        <v>1.8364999020515315E-2</v>
      </c>
      <c r="BK17" s="152">
        <v>4.003456834845962</v>
      </c>
      <c r="BL17" s="152">
        <v>3.9270726226838137</v>
      </c>
      <c r="BM17" s="152">
        <v>9231.3396169430798</v>
      </c>
      <c r="BN17" s="149">
        <v>0.20799999999999999</v>
      </c>
      <c r="BO17" s="152">
        <v>7311.2209766189189</v>
      </c>
      <c r="BP17" s="152">
        <v>11151.458257267241</v>
      </c>
      <c r="BQ17" s="149">
        <v>1</v>
      </c>
      <c r="BR17" s="149">
        <v>2</v>
      </c>
      <c r="BS17" s="149">
        <v>2</v>
      </c>
      <c r="BT17" s="154">
        <v>16</v>
      </c>
      <c r="BU17" s="158"/>
      <c r="BV17" s="158"/>
      <c r="BW17" s="158"/>
      <c r="BX17" s="158"/>
      <c r="BY17" s="158"/>
      <c r="BZ17" s="158"/>
      <c r="CA17" s="158"/>
    </row>
    <row r="18" spans="1:79" x14ac:dyDescent="0.2">
      <c r="A18" s="159" t="s">
        <v>1288</v>
      </c>
      <c r="B18" s="159"/>
      <c r="C18" s="159" t="s">
        <v>1235</v>
      </c>
      <c r="D18" s="159" t="s">
        <v>15</v>
      </c>
      <c r="E18" s="159"/>
      <c r="F18" s="159" t="s">
        <v>1933</v>
      </c>
      <c r="G18" s="159">
        <v>6</v>
      </c>
      <c r="H18" s="159" t="s">
        <v>624</v>
      </c>
      <c r="I18" s="159"/>
      <c r="J18" s="159" t="s">
        <v>175</v>
      </c>
      <c r="K18" s="159"/>
      <c r="L18" s="159"/>
      <c r="M18" s="159"/>
      <c r="N18" s="159"/>
      <c r="O18" s="159"/>
      <c r="P18" s="159" t="s">
        <v>1301</v>
      </c>
      <c r="Q18" s="159"/>
      <c r="R18" s="159"/>
      <c r="S18" s="159"/>
      <c r="T18" s="159"/>
      <c r="U18" s="159"/>
      <c r="V18" s="159"/>
      <c r="W18" s="159"/>
      <c r="X18" s="159"/>
      <c r="Y18" s="159"/>
      <c r="Z18" s="159"/>
      <c r="AB18" s="149">
        <v>1</v>
      </c>
      <c r="AC18" s="149" t="s">
        <v>1259</v>
      </c>
      <c r="AI18" s="149">
        <v>16.27</v>
      </c>
      <c r="BG18" s="151" t="s">
        <v>138</v>
      </c>
      <c r="BH18" s="152">
        <v>1.2113875529368587</v>
      </c>
      <c r="BI18" s="152">
        <v>3.9723262387162852</v>
      </c>
      <c r="BJ18" s="152">
        <v>1.8464167377541169E-2</v>
      </c>
      <c r="BK18" s="152">
        <v>4.0107245766848312</v>
      </c>
      <c r="BL18" s="152">
        <v>3.9339279007477392</v>
      </c>
      <c r="BM18" s="152">
        <v>9382.6656097927917</v>
      </c>
      <c r="BN18" s="149">
        <v>0.20799999999999999</v>
      </c>
      <c r="BO18" s="152">
        <v>7431.0711629558909</v>
      </c>
      <c r="BP18" s="152">
        <v>11334.260056629691</v>
      </c>
      <c r="BQ18" s="149">
        <v>1</v>
      </c>
      <c r="BT18" s="154">
        <v>17</v>
      </c>
      <c r="BU18" s="158"/>
      <c r="BV18" s="158"/>
      <c r="BW18" s="158"/>
      <c r="BX18" s="158"/>
      <c r="BY18" s="158"/>
      <c r="BZ18" s="158"/>
      <c r="CA18" s="158"/>
    </row>
    <row r="19" spans="1:79" s="154" customFormat="1" x14ac:dyDescent="0.2">
      <c r="A19" s="159" t="s">
        <v>1288</v>
      </c>
      <c r="B19" s="159"/>
      <c r="C19" s="159" t="s">
        <v>1235</v>
      </c>
      <c r="D19" s="159" t="s">
        <v>15</v>
      </c>
      <c r="E19" s="159"/>
      <c r="F19" s="159" t="s">
        <v>1933</v>
      </c>
      <c r="G19" s="159">
        <v>8</v>
      </c>
      <c r="H19" s="159" t="s">
        <v>624</v>
      </c>
      <c r="I19" s="159"/>
      <c r="J19" s="159" t="s">
        <v>175</v>
      </c>
      <c r="K19" s="159"/>
      <c r="L19" s="159"/>
      <c r="M19" s="159"/>
      <c r="N19" s="159"/>
      <c r="O19" s="159"/>
      <c r="P19" s="159" t="s">
        <v>1299</v>
      </c>
      <c r="Q19" s="159"/>
      <c r="R19" s="159"/>
      <c r="S19" s="159"/>
      <c r="T19" s="159"/>
      <c r="U19" s="159"/>
      <c r="V19" s="159"/>
      <c r="W19" s="159"/>
      <c r="X19" s="159"/>
      <c r="Y19" s="159"/>
      <c r="Z19" s="159"/>
      <c r="AB19" s="154">
        <v>1</v>
      </c>
      <c r="AC19" s="154" t="s">
        <v>1259</v>
      </c>
      <c r="AD19" s="155"/>
      <c r="AG19" s="154">
        <v>17.41</v>
      </c>
      <c r="BG19" s="156" t="s">
        <v>1271</v>
      </c>
      <c r="BH19" s="157">
        <v>1.2407987711173312</v>
      </c>
      <c r="BI19" s="157">
        <v>3.8967422689822673</v>
      </c>
      <c r="BJ19" s="157">
        <v>1.6270289283224423E-2</v>
      </c>
      <c r="BK19" s="157">
        <v>3.930681497606376</v>
      </c>
      <c r="BL19" s="157">
        <v>3.8628030403581586</v>
      </c>
      <c r="BM19" s="157">
        <v>7883.9210935839064</v>
      </c>
      <c r="BN19" s="154">
        <v>0.22900000000000001</v>
      </c>
      <c r="BO19" s="157">
        <v>6078.503163153192</v>
      </c>
      <c r="BP19" s="157">
        <v>9689.3390240146218</v>
      </c>
      <c r="BQ19" s="154">
        <v>1</v>
      </c>
      <c r="BR19" s="154">
        <v>1</v>
      </c>
      <c r="BS19" s="154">
        <v>1</v>
      </c>
      <c r="BT19" s="154">
        <v>18</v>
      </c>
      <c r="BU19" s="158"/>
      <c r="BV19" s="158"/>
      <c r="BW19" s="158"/>
      <c r="BX19" s="158"/>
      <c r="BY19" s="158"/>
      <c r="BZ19" s="158"/>
      <c r="CA19" s="158"/>
    </row>
    <row r="20" spans="1:79" x14ac:dyDescent="0.2">
      <c r="A20" s="159" t="s">
        <v>1288</v>
      </c>
      <c r="B20" s="159"/>
      <c r="C20" s="159" t="s">
        <v>1235</v>
      </c>
      <c r="D20" s="159" t="s">
        <v>15</v>
      </c>
      <c r="E20" s="159"/>
      <c r="F20" s="159" t="s">
        <v>1933</v>
      </c>
      <c r="G20" s="159">
        <v>9</v>
      </c>
      <c r="H20" s="159" t="s">
        <v>624</v>
      </c>
      <c r="I20" s="159"/>
      <c r="J20" s="159" t="s">
        <v>175</v>
      </c>
      <c r="K20" s="159"/>
      <c r="L20" s="159"/>
      <c r="M20" s="159"/>
      <c r="N20" s="159"/>
      <c r="O20" s="159"/>
      <c r="P20" s="159" t="s">
        <v>1303</v>
      </c>
      <c r="Q20" s="159"/>
      <c r="R20" s="159"/>
      <c r="S20" s="159"/>
      <c r="T20" s="159"/>
      <c r="U20" s="159"/>
      <c r="V20" s="159"/>
      <c r="W20" s="159"/>
      <c r="X20" s="159"/>
      <c r="Y20" s="159"/>
      <c r="Z20" s="159"/>
      <c r="AB20" s="149">
        <v>1</v>
      </c>
      <c r="AC20" s="149" t="s">
        <v>1363</v>
      </c>
      <c r="AG20" s="149">
        <v>19.77</v>
      </c>
      <c r="BG20" s="151" t="s">
        <v>1271</v>
      </c>
      <c r="BH20" s="152">
        <v>1.2960066693136723</v>
      </c>
      <c r="BI20" s="152">
        <v>4.0549992891028186</v>
      </c>
      <c r="BJ20" s="152">
        <v>1.8148920293893419E-2</v>
      </c>
      <c r="BK20" s="152">
        <v>4.0928572733348672</v>
      </c>
      <c r="BL20" s="152">
        <v>4.01714130487077</v>
      </c>
      <c r="BM20" s="152">
        <v>11350.0895777321</v>
      </c>
      <c r="BN20" s="149">
        <v>0.22900000000000001</v>
      </c>
      <c r="BO20" s="152">
        <v>8750.9190644314494</v>
      </c>
      <c r="BP20" s="152">
        <v>13949.260091032751</v>
      </c>
      <c r="BQ20" s="159">
        <v>1</v>
      </c>
      <c r="BR20" s="159">
        <v>1</v>
      </c>
      <c r="BS20" s="159">
        <v>1</v>
      </c>
      <c r="BT20" s="154">
        <v>19</v>
      </c>
      <c r="BU20" s="158"/>
      <c r="BV20" s="158"/>
      <c r="BW20" s="158"/>
      <c r="BX20" s="158"/>
      <c r="BY20" s="158"/>
      <c r="BZ20" s="158"/>
      <c r="CA20" s="158"/>
    </row>
    <row r="21" spans="1:79" s="154" customFormat="1" ht="16" x14ac:dyDescent="0.2">
      <c r="A21" s="159" t="s">
        <v>1288</v>
      </c>
      <c r="B21" s="159"/>
      <c r="C21" s="159" t="s">
        <v>1235</v>
      </c>
      <c r="D21" s="159" t="s">
        <v>15</v>
      </c>
      <c r="E21" s="159"/>
      <c r="F21" s="159" t="s">
        <v>1933</v>
      </c>
      <c r="G21" s="159">
        <v>50</v>
      </c>
      <c r="H21" s="159" t="s">
        <v>624</v>
      </c>
      <c r="I21" s="159"/>
      <c r="J21" s="159" t="s">
        <v>175</v>
      </c>
      <c r="K21" s="159"/>
      <c r="L21" s="159"/>
      <c r="M21" s="159"/>
      <c r="N21" s="159"/>
      <c r="O21" s="159"/>
      <c r="P21" s="159" t="s">
        <v>1270</v>
      </c>
      <c r="Q21" s="159"/>
      <c r="R21" s="159"/>
      <c r="S21" s="159"/>
      <c r="T21" s="159"/>
      <c r="U21" s="159"/>
      <c r="V21" s="159"/>
      <c r="W21" s="159"/>
      <c r="X21" s="159"/>
      <c r="Y21" s="159"/>
      <c r="Z21" s="159"/>
      <c r="AB21" s="154">
        <v>3</v>
      </c>
      <c r="AC21" s="154" t="s">
        <v>1366</v>
      </c>
      <c r="AD21" s="155" t="s">
        <v>1367</v>
      </c>
      <c r="BD21" s="154">
        <v>21.7</v>
      </c>
      <c r="BE21" s="154">
        <v>11.23</v>
      </c>
      <c r="BF21" s="154">
        <v>36.83</v>
      </c>
      <c r="BG21" s="156" t="s">
        <v>1368</v>
      </c>
      <c r="BH21" s="157">
        <v>1.5662017188549129</v>
      </c>
      <c r="BI21" s="157">
        <v>3.8769241310674074</v>
      </c>
      <c r="BJ21" s="157">
        <v>1.6169530397082767E-2</v>
      </c>
      <c r="BK21" s="157">
        <v>3.9113886691243676</v>
      </c>
      <c r="BL21" s="157">
        <v>3.8424595930104473</v>
      </c>
      <c r="BM21" s="157">
        <v>7532.2396802457133</v>
      </c>
      <c r="BN21" s="154">
        <v>0.16800000000000001</v>
      </c>
      <c r="BO21" s="157">
        <v>6266.8234139644337</v>
      </c>
      <c r="BP21" s="157">
        <v>8797.6559465269929</v>
      </c>
      <c r="BQ21" s="154">
        <v>1</v>
      </c>
      <c r="BR21" s="154">
        <v>1</v>
      </c>
      <c r="BS21" s="154">
        <v>1</v>
      </c>
      <c r="BT21" s="154">
        <v>20</v>
      </c>
      <c r="BU21" s="158"/>
      <c r="BV21" s="158"/>
      <c r="BW21" s="158"/>
      <c r="BX21" s="158"/>
      <c r="BY21" s="158"/>
      <c r="BZ21" s="158"/>
      <c r="CA21" s="158"/>
    </row>
    <row r="22" spans="1:79" x14ac:dyDescent="0.2">
      <c r="A22" s="154" t="s">
        <v>1288</v>
      </c>
      <c r="B22" s="154"/>
      <c r="C22" s="154" t="s">
        <v>296</v>
      </c>
      <c r="D22" s="154" t="s">
        <v>15</v>
      </c>
      <c r="E22" s="154"/>
      <c r="F22" s="154" t="s">
        <v>1933</v>
      </c>
      <c r="G22" s="154">
        <v>100</v>
      </c>
      <c r="H22" s="154" t="s">
        <v>624</v>
      </c>
      <c r="I22" s="154"/>
      <c r="J22" s="154" t="s">
        <v>175</v>
      </c>
      <c r="K22" s="154"/>
      <c r="L22" s="154"/>
      <c r="M22" s="154"/>
      <c r="N22" s="154"/>
      <c r="O22" s="154"/>
      <c r="P22" s="154" t="s">
        <v>1257</v>
      </c>
      <c r="Q22" s="154"/>
      <c r="R22" s="154"/>
      <c r="S22" s="154"/>
      <c r="T22" s="154"/>
      <c r="U22" s="154"/>
      <c r="V22" s="154"/>
      <c r="W22" s="154"/>
      <c r="X22" s="154"/>
      <c r="Y22" s="154"/>
      <c r="Z22" s="154"/>
      <c r="AB22" s="149">
        <v>1</v>
      </c>
      <c r="AC22" s="149" t="s">
        <v>1371</v>
      </c>
      <c r="AG22" s="149">
        <v>26.27</v>
      </c>
      <c r="BG22" s="151" t="s">
        <v>1271</v>
      </c>
      <c r="BH22" s="152">
        <v>1.4194600727860702</v>
      </c>
      <c r="BI22" s="152">
        <v>4.4088864754579173</v>
      </c>
      <c r="BJ22" s="152">
        <v>2.7221986923236251E-2</v>
      </c>
      <c r="BK22" s="152">
        <v>4.4656705449792131</v>
      </c>
      <c r="BL22" s="152">
        <v>4.3521024059366216</v>
      </c>
      <c r="BM22" s="152">
        <v>25638.1376820798</v>
      </c>
      <c r="BN22" s="149">
        <v>0.22900000000000001</v>
      </c>
      <c r="BO22" s="152">
        <v>19767.004152883525</v>
      </c>
      <c r="BP22" s="152">
        <v>31509.271211276075</v>
      </c>
      <c r="BQ22" s="159">
        <v>1</v>
      </c>
      <c r="BR22" s="159">
        <v>1</v>
      </c>
      <c r="BS22" s="159">
        <v>1</v>
      </c>
      <c r="BT22" s="149">
        <v>21</v>
      </c>
      <c r="BU22" s="158"/>
      <c r="BV22" s="158"/>
      <c r="BW22" s="158"/>
      <c r="BX22" s="158"/>
      <c r="BY22" s="158"/>
      <c r="BZ22" s="158"/>
      <c r="CA22" s="158"/>
    </row>
    <row r="23" spans="1:79" s="154" customFormat="1" ht="32" x14ac:dyDescent="0.2">
      <c r="A23" s="154" t="s">
        <v>1288</v>
      </c>
      <c r="C23" s="154" t="s">
        <v>296</v>
      </c>
      <c r="D23" s="154" t="s">
        <v>15</v>
      </c>
      <c r="F23" s="154" t="s">
        <v>1933</v>
      </c>
      <c r="G23" s="154">
        <v>101</v>
      </c>
      <c r="H23" s="154" t="s">
        <v>624</v>
      </c>
      <c r="J23" s="154" t="s">
        <v>175</v>
      </c>
      <c r="P23" s="154" t="s">
        <v>1297</v>
      </c>
      <c r="AB23" s="154">
        <v>1</v>
      </c>
      <c r="AC23" s="154" t="s">
        <v>1375</v>
      </c>
      <c r="AD23" s="155" t="s">
        <v>1376</v>
      </c>
      <c r="AO23" s="154">
        <v>142.01</v>
      </c>
      <c r="BG23" s="156" t="s">
        <v>1322</v>
      </c>
      <c r="BH23" s="157">
        <v>2.1523189274246453</v>
      </c>
      <c r="BI23" s="157">
        <v>3.9535072445206172</v>
      </c>
      <c r="BJ23" s="157">
        <v>1.9272794087463598E-2</v>
      </c>
      <c r="BK23" s="157">
        <v>3.9951435847084147</v>
      </c>
      <c r="BL23" s="157">
        <v>3.9118709043328197</v>
      </c>
      <c r="BM23" s="157">
        <v>8984.7758006266595</v>
      </c>
      <c r="BN23" s="154">
        <v>0.19700000000000001</v>
      </c>
      <c r="BO23" s="157">
        <v>7214.7749679032077</v>
      </c>
      <c r="BP23" s="157">
        <v>10754.776633350111</v>
      </c>
      <c r="BQ23" s="154">
        <v>1</v>
      </c>
      <c r="BR23" s="154">
        <v>1</v>
      </c>
      <c r="BS23" s="154">
        <v>1</v>
      </c>
      <c r="BT23" s="154">
        <v>22</v>
      </c>
      <c r="BU23" s="153"/>
      <c r="BV23" s="153"/>
      <c r="BW23" s="153"/>
      <c r="BX23" s="153"/>
      <c r="BY23" s="153"/>
      <c r="BZ23" s="153"/>
      <c r="CA23" s="153"/>
    </row>
    <row r="24" spans="1:79" x14ac:dyDescent="0.2">
      <c r="A24" s="154" t="s">
        <v>1288</v>
      </c>
      <c r="B24" s="154"/>
      <c r="C24" s="154" t="s">
        <v>296</v>
      </c>
      <c r="D24" s="154" t="s">
        <v>1289</v>
      </c>
      <c r="E24" s="154"/>
      <c r="F24" s="154" t="s">
        <v>1933</v>
      </c>
      <c r="G24" s="154">
        <v>104</v>
      </c>
      <c r="H24" s="154" t="s">
        <v>624</v>
      </c>
      <c r="I24" s="154"/>
      <c r="J24" s="154" t="s">
        <v>175</v>
      </c>
      <c r="K24" s="154"/>
      <c r="L24" s="154"/>
      <c r="M24" s="154"/>
      <c r="N24" s="154"/>
      <c r="O24" s="154"/>
      <c r="P24" s="154" t="s">
        <v>1290</v>
      </c>
      <c r="Q24" s="154"/>
      <c r="R24" s="154"/>
      <c r="S24" s="154"/>
      <c r="T24" s="154"/>
      <c r="U24" s="154"/>
      <c r="V24" s="154"/>
      <c r="W24" s="154"/>
      <c r="X24" s="154"/>
      <c r="Y24" s="154"/>
      <c r="Z24" s="154"/>
      <c r="AB24" s="149">
        <v>1</v>
      </c>
      <c r="AC24" s="149" t="s">
        <v>1382</v>
      </c>
      <c r="AG24" s="149">
        <v>12.14</v>
      </c>
      <c r="BG24" s="151" t="s">
        <v>1271</v>
      </c>
      <c r="BH24" s="152">
        <v>1.0842186867392387</v>
      </c>
      <c r="BI24" s="152">
        <v>3.4478953037206241</v>
      </c>
      <c r="BJ24" s="152">
        <v>2.1974049649147429E-2</v>
      </c>
      <c r="BK24" s="152">
        <v>3.4937323679459587</v>
      </c>
      <c r="BL24" s="152">
        <v>3.4020582394952896</v>
      </c>
      <c r="BM24" s="152">
        <v>2804.7574077085305</v>
      </c>
      <c r="BN24" s="149">
        <v>0.22900000000000001</v>
      </c>
      <c r="BO24" s="152">
        <v>2162.4679613432772</v>
      </c>
      <c r="BP24" s="152">
        <v>3447.0468540737838</v>
      </c>
      <c r="BQ24" s="159">
        <v>1</v>
      </c>
      <c r="BR24" s="159">
        <v>1</v>
      </c>
      <c r="BS24" s="159">
        <v>1</v>
      </c>
      <c r="BT24" s="154">
        <v>23</v>
      </c>
      <c r="BU24" s="158"/>
      <c r="BV24" s="158"/>
      <c r="BW24" s="158"/>
      <c r="BX24" s="158"/>
      <c r="BY24" s="158"/>
      <c r="BZ24" s="158"/>
      <c r="CA24" s="158"/>
    </row>
    <row r="25" spans="1:79" s="154" customFormat="1" x14ac:dyDescent="0.2">
      <c r="A25" s="149" t="s">
        <v>1399</v>
      </c>
      <c r="B25" s="149"/>
      <c r="C25" s="149" t="s">
        <v>296</v>
      </c>
      <c r="D25" s="149" t="s">
        <v>15</v>
      </c>
      <c r="E25" s="149"/>
      <c r="F25" s="149" t="s">
        <v>1934</v>
      </c>
      <c r="G25" s="149">
        <v>22</v>
      </c>
      <c r="H25" s="149" t="s">
        <v>996</v>
      </c>
      <c r="I25" s="149"/>
      <c r="J25" s="149" t="s">
        <v>470</v>
      </c>
      <c r="K25" s="149"/>
      <c r="L25" s="149"/>
      <c r="M25" s="149"/>
      <c r="N25" s="149"/>
      <c r="O25" s="149"/>
      <c r="P25" s="149" t="s">
        <v>1401</v>
      </c>
      <c r="Q25" s="149"/>
      <c r="R25" s="149"/>
      <c r="S25" s="149"/>
      <c r="T25" s="149"/>
      <c r="U25" s="149"/>
      <c r="V25" s="149"/>
      <c r="W25" s="149"/>
      <c r="X25" s="149"/>
      <c r="Y25" s="149"/>
      <c r="Z25" s="149"/>
      <c r="AB25" s="154">
        <v>1</v>
      </c>
      <c r="AC25" s="154" t="s">
        <v>1259</v>
      </c>
      <c r="AD25" s="155"/>
      <c r="AG25" s="154">
        <v>19.829999999999998</v>
      </c>
      <c r="BG25" s="156" t="s">
        <v>1271</v>
      </c>
      <c r="BH25" s="157">
        <v>1.2973227142053025</v>
      </c>
      <c r="BI25" s="157">
        <v>4.0587718171232403</v>
      </c>
      <c r="BJ25" s="157">
        <v>1.8216075213591042E-2</v>
      </c>
      <c r="BK25" s="157">
        <v>4.0967698840626809</v>
      </c>
      <c r="BL25" s="157">
        <v>4.0207737501837997</v>
      </c>
      <c r="BM25" s="157">
        <v>11449.11235014372</v>
      </c>
      <c r="BN25" s="154">
        <v>0.22900000000000001</v>
      </c>
      <c r="BO25" s="157">
        <v>8827.265621960807</v>
      </c>
      <c r="BP25" s="157">
        <v>14070.959078326632</v>
      </c>
      <c r="BQ25" s="154">
        <v>1</v>
      </c>
      <c r="BR25" s="154">
        <v>1</v>
      </c>
      <c r="BS25" s="154">
        <v>1</v>
      </c>
      <c r="BT25" s="154">
        <v>24</v>
      </c>
      <c r="BU25" s="158"/>
      <c r="BV25" s="158"/>
      <c r="BW25" s="158"/>
      <c r="BX25" s="158"/>
      <c r="BY25" s="158"/>
      <c r="BZ25" s="158"/>
      <c r="CA25" s="158"/>
    </row>
    <row r="26" spans="1:79" x14ac:dyDescent="0.2">
      <c r="A26" s="149" t="s">
        <v>1399</v>
      </c>
      <c r="C26" s="149" t="s">
        <v>296</v>
      </c>
      <c r="D26" s="149" t="s">
        <v>15</v>
      </c>
      <c r="F26" s="149" t="s">
        <v>1934</v>
      </c>
      <c r="G26" s="149">
        <v>27</v>
      </c>
      <c r="H26" s="149" t="s">
        <v>996</v>
      </c>
      <c r="J26" s="149" t="s">
        <v>470</v>
      </c>
      <c r="P26" s="149" t="s">
        <v>1406</v>
      </c>
      <c r="AB26" s="149">
        <v>1</v>
      </c>
      <c r="AC26" s="149" t="s">
        <v>1259</v>
      </c>
      <c r="AM26" s="149">
        <v>11.89</v>
      </c>
      <c r="BG26" s="151" t="s">
        <v>1402</v>
      </c>
      <c r="BH26" s="152">
        <v>1.0751818546186915</v>
      </c>
      <c r="BI26" s="152">
        <v>3.5368899648143572</v>
      </c>
      <c r="BJ26" s="152">
        <v>1.9420266153495565E-2</v>
      </c>
      <c r="BK26" s="152">
        <v>3.5776904299379453</v>
      </c>
      <c r="BL26" s="152">
        <v>3.4960894996907692</v>
      </c>
      <c r="BM26" s="152">
        <v>3442.6269546457866</v>
      </c>
      <c r="BN26" s="149">
        <v>0.193</v>
      </c>
      <c r="BO26" s="152">
        <v>2778.1999523991499</v>
      </c>
      <c r="BP26" s="152">
        <v>4107.0539568924232</v>
      </c>
      <c r="BQ26" s="159">
        <v>1</v>
      </c>
      <c r="BR26" s="159">
        <v>2</v>
      </c>
      <c r="BS26" s="159">
        <v>4</v>
      </c>
      <c r="BT26" s="154">
        <v>25</v>
      </c>
      <c r="BU26" s="158"/>
      <c r="BV26" s="158"/>
      <c r="BW26" s="158"/>
      <c r="BX26" s="158"/>
      <c r="BY26" s="158"/>
      <c r="BZ26" s="158"/>
      <c r="CA26" s="158"/>
    </row>
    <row r="27" spans="1:79" ht="16" x14ac:dyDescent="0.2">
      <c r="A27" s="154" t="s">
        <v>1399</v>
      </c>
      <c r="B27" s="154"/>
      <c r="C27" s="154" t="s">
        <v>296</v>
      </c>
      <c r="D27" s="154" t="s">
        <v>297</v>
      </c>
      <c r="E27" s="154"/>
      <c r="F27" s="154" t="s">
        <v>1934</v>
      </c>
      <c r="G27" s="154">
        <v>36</v>
      </c>
      <c r="H27" s="154" t="s">
        <v>996</v>
      </c>
      <c r="I27" s="154"/>
      <c r="J27" s="154" t="s">
        <v>470</v>
      </c>
      <c r="K27" s="154"/>
      <c r="L27" s="154"/>
      <c r="M27" s="154"/>
      <c r="N27" s="154"/>
      <c r="O27" s="154"/>
      <c r="P27" s="154" t="s">
        <v>1400</v>
      </c>
      <c r="Q27" s="154"/>
      <c r="R27" s="154"/>
      <c r="S27" s="154"/>
      <c r="T27" s="154"/>
      <c r="U27" s="154"/>
      <c r="V27" s="154"/>
      <c r="W27" s="154"/>
      <c r="X27" s="154"/>
      <c r="Y27" s="154"/>
      <c r="Z27" s="154"/>
      <c r="AB27" s="149">
        <v>1</v>
      </c>
      <c r="AC27" s="149" t="s">
        <v>1259</v>
      </c>
      <c r="AD27" s="150" t="s">
        <v>1404</v>
      </c>
      <c r="AR27" s="149">
        <v>145.08000000000001</v>
      </c>
      <c r="AS27" s="149">
        <v>15.86</v>
      </c>
      <c r="BG27" s="151" t="s">
        <v>1337</v>
      </c>
      <c r="BH27" s="152">
        <v>2.1616075469083968</v>
      </c>
      <c r="BI27" s="152">
        <v>3.7713723437856141</v>
      </c>
      <c r="BJ27" s="152">
        <v>1.1592096403933558E-2</v>
      </c>
      <c r="BK27" s="152">
        <v>3.7960803122832893</v>
      </c>
      <c r="BL27" s="152">
        <v>3.7466643752879389</v>
      </c>
      <c r="BM27" s="152">
        <v>5907.0730796322869</v>
      </c>
      <c r="BN27" s="149">
        <v>0.11799999999999999</v>
      </c>
      <c r="BO27" s="152">
        <v>5210.0384562356767</v>
      </c>
      <c r="BP27" s="152">
        <v>6604.107703028897</v>
      </c>
      <c r="BQ27" s="159">
        <v>1</v>
      </c>
      <c r="BT27" s="154">
        <v>26</v>
      </c>
      <c r="BU27" s="153">
        <v>2.1325889445439199E-10</v>
      </c>
      <c r="BV27" s="153">
        <v>6.3636468188595902E-13</v>
      </c>
      <c r="BW27" s="153">
        <v>1.01714920947917E-4</v>
      </c>
      <c r="BX27" s="153">
        <v>6.6745517611959597E-15</v>
      </c>
      <c r="BY27" s="153">
        <v>2.5408165889030099E-2</v>
      </c>
      <c r="BZ27" s="153">
        <v>8.1345711853864598E-3</v>
      </c>
      <c r="CA27" s="160">
        <v>0.96635554779073396</v>
      </c>
    </row>
    <row r="28" spans="1:79" ht="16" x14ac:dyDescent="0.2">
      <c r="A28" s="149" t="s">
        <v>1399</v>
      </c>
      <c r="C28" s="149" t="s">
        <v>296</v>
      </c>
      <c r="D28" s="149" t="s">
        <v>15</v>
      </c>
      <c r="F28" s="149" t="s">
        <v>1934</v>
      </c>
      <c r="G28" s="149">
        <v>49</v>
      </c>
      <c r="H28" s="149" t="s">
        <v>996</v>
      </c>
      <c r="J28" s="149" t="s">
        <v>470</v>
      </c>
      <c r="P28" s="149" t="s">
        <v>1327</v>
      </c>
      <c r="AB28" s="149">
        <v>1</v>
      </c>
      <c r="AC28" s="149" t="s">
        <v>1259</v>
      </c>
      <c r="AD28" s="150" t="s">
        <v>1405</v>
      </c>
      <c r="AK28" s="149">
        <v>10.46</v>
      </c>
      <c r="AL28" s="149">
        <v>8.34</v>
      </c>
      <c r="AM28" s="149">
        <v>16.8</v>
      </c>
      <c r="AN28" s="149">
        <v>23.89</v>
      </c>
      <c r="BG28" s="151" t="s">
        <v>1324</v>
      </c>
      <c r="BH28" s="152">
        <v>1.0195316845312554</v>
      </c>
      <c r="BI28" s="152">
        <v>3.7994559790275253</v>
      </c>
      <c r="BJ28" s="152">
        <v>1.0452053083175402E-2</v>
      </c>
      <c r="BK28" s="152">
        <v>3.8216133415993485</v>
      </c>
      <c r="BL28" s="152">
        <v>3.7772986164557021</v>
      </c>
      <c r="BM28" s="152">
        <v>6301.6746769657411</v>
      </c>
      <c r="BN28" s="149">
        <v>0.20300000000000001</v>
      </c>
      <c r="BO28" s="152">
        <v>5022.4347175416951</v>
      </c>
      <c r="BP28" s="152">
        <v>7580.9146363897871</v>
      </c>
      <c r="BQ28" s="159">
        <v>0</v>
      </c>
      <c r="BT28" s="154">
        <v>27</v>
      </c>
      <c r="BU28" s="158"/>
      <c r="BV28" s="158"/>
      <c r="BW28" s="158"/>
      <c r="BX28" s="158"/>
      <c r="BY28" s="158"/>
      <c r="BZ28" s="158"/>
      <c r="CA28" s="158"/>
    </row>
    <row r="29" spans="1:79" x14ac:dyDescent="0.2">
      <c r="A29" s="149" t="s">
        <v>1399</v>
      </c>
      <c r="C29" s="149" t="s">
        <v>296</v>
      </c>
      <c r="D29" s="149" t="s">
        <v>15</v>
      </c>
      <c r="F29" s="149" t="s">
        <v>1934</v>
      </c>
      <c r="G29" s="149">
        <v>53</v>
      </c>
      <c r="H29" s="149" t="s">
        <v>996</v>
      </c>
      <c r="J29" s="149" t="s">
        <v>470</v>
      </c>
      <c r="P29" s="149" t="s">
        <v>1403</v>
      </c>
      <c r="AB29" s="149">
        <v>1</v>
      </c>
      <c r="AC29" s="149" t="s">
        <v>1259</v>
      </c>
      <c r="AT29" s="149">
        <v>121.16</v>
      </c>
      <c r="AU29" s="149">
        <v>9.06</v>
      </c>
      <c r="AV29" s="149">
        <v>10.48</v>
      </c>
      <c r="AX29" s="149">
        <v>14.12</v>
      </c>
      <c r="AY29" s="149">
        <v>24.3</v>
      </c>
      <c r="BG29" s="151" t="s">
        <v>1319</v>
      </c>
      <c r="BH29" s="152">
        <v>0.95712819767681312</v>
      </c>
      <c r="BI29" s="152">
        <v>3.8045072787069287</v>
      </c>
      <c r="BJ29" s="152">
        <v>1.0307894745010095E-2</v>
      </c>
      <c r="BK29" s="152">
        <v>3.8263590392557751</v>
      </c>
      <c r="BL29" s="152">
        <v>3.7826555181580823</v>
      </c>
      <c r="BM29" s="152">
        <v>6375.3976601115974</v>
      </c>
      <c r="BN29" s="149">
        <v>0.17399999999999999</v>
      </c>
      <c r="BO29" s="152">
        <v>5266.0784672521795</v>
      </c>
      <c r="BP29" s="152">
        <v>7484.7168529710152</v>
      </c>
      <c r="BQ29" s="159">
        <v>0</v>
      </c>
      <c r="BT29" s="154">
        <v>28</v>
      </c>
      <c r="BU29" s="158">
        <v>1.47934601035381E-26</v>
      </c>
      <c r="BV29" s="158">
        <v>6.4172604047944404E-34</v>
      </c>
      <c r="BW29" s="158">
        <v>1.09052790242114E-10</v>
      </c>
      <c r="BX29" s="158">
        <v>4.1858565517599799E-33</v>
      </c>
      <c r="BY29" s="161">
        <v>0.99135395170476603</v>
      </c>
      <c r="BZ29" s="158">
        <v>7.5738180748382699E-4</v>
      </c>
      <c r="CA29" s="158">
        <v>7.8886663786977493E-3</v>
      </c>
    </row>
    <row r="30" spans="1:79" s="154" customFormat="1" x14ac:dyDescent="0.2">
      <c r="A30" s="159" t="s">
        <v>1463</v>
      </c>
      <c r="B30" s="159"/>
      <c r="C30" s="159" t="s">
        <v>296</v>
      </c>
      <c r="D30" s="159" t="s">
        <v>297</v>
      </c>
      <c r="E30" s="159"/>
      <c r="F30" s="159" t="s">
        <v>1935</v>
      </c>
      <c r="G30" s="159">
        <v>68</v>
      </c>
      <c r="H30" s="159" t="s">
        <v>1464</v>
      </c>
      <c r="I30" s="159"/>
      <c r="J30" s="159" t="s">
        <v>175</v>
      </c>
      <c r="K30" s="159" t="s">
        <v>1466</v>
      </c>
      <c r="L30" s="159"/>
      <c r="M30" s="159"/>
      <c r="N30" s="159"/>
      <c r="O30" s="159"/>
      <c r="P30" s="159" t="s">
        <v>1400</v>
      </c>
      <c r="Q30" s="159"/>
      <c r="R30" s="159"/>
      <c r="S30" s="159"/>
      <c r="T30" s="159"/>
      <c r="U30" s="159"/>
      <c r="V30" s="159"/>
      <c r="W30" s="159"/>
      <c r="X30" s="159"/>
      <c r="Y30" s="159"/>
      <c r="Z30" s="159"/>
      <c r="AB30" s="154">
        <v>1</v>
      </c>
      <c r="AC30" s="154" t="s">
        <v>1259</v>
      </c>
      <c r="AD30" s="155"/>
      <c r="AG30" s="154">
        <v>18</v>
      </c>
      <c r="BG30" s="156" t="s">
        <v>1271</v>
      </c>
      <c r="BH30" s="157">
        <v>1.255272505103306</v>
      </c>
      <c r="BI30" s="157">
        <v>3.9382321659983019</v>
      </c>
      <c r="BJ30" s="157">
        <v>1.6569118384347135E-2</v>
      </c>
      <c r="BK30" s="157">
        <v>3.9727947412025477</v>
      </c>
      <c r="BL30" s="157">
        <v>3.9036695907940562</v>
      </c>
      <c r="BM30" s="157">
        <v>8674.2546184423318</v>
      </c>
      <c r="BN30" s="154">
        <v>0.22900000000000001</v>
      </c>
      <c r="BO30" s="157">
        <v>6687.850310819038</v>
      </c>
      <c r="BP30" s="157">
        <v>10660.658926065626</v>
      </c>
      <c r="BQ30" s="154">
        <v>1</v>
      </c>
      <c r="BR30" s="154">
        <v>1</v>
      </c>
      <c r="BS30" s="154">
        <v>1</v>
      </c>
      <c r="BT30" s="154">
        <v>29</v>
      </c>
      <c r="BU30" s="158"/>
      <c r="BV30" s="158"/>
      <c r="BW30" s="158"/>
      <c r="BX30" s="158"/>
      <c r="BY30" s="158"/>
      <c r="BZ30" s="158"/>
      <c r="CA30" s="158"/>
    </row>
    <row r="31" spans="1:79" x14ac:dyDescent="0.2">
      <c r="A31" s="159" t="s">
        <v>1463</v>
      </c>
      <c r="B31" s="159"/>
      <c r="C31" s="159" t="s">
        <v>296</v>
      </c>
      <c r="D31" s="159" t="s">
        <v>297</v>
      </c>
      <c r="E31" s="159"/>
      <c r="F31" s="159" t="s">
        <v>1935</v>
      </c>
      <c r="G31" s="159">
        <v>97</v>
      </c>
      <c r="H31" s="159" t="s">
        <v>1936</v>
      </c>
      <c r="I31" s="159"/>
      <c r="J31" s="159" t="s">
        <v>175</v>
      </c>
      <c r="K31" s="159"/>
      <c r="L31" s="159"/>
      <c r="M31" s="159"/>
      <c r="N31" s="159"/>
      <c r="O31" s="159"/>
      <c r="P31" s="159" t="s">
        <v>1467</v>
      </c>
      <c r="Q31" s="159"/>
      <c r="R31" s="159"/>
      <c r="S31" s="159"/>
      <c r="T31" s="159"/>
      <c r="U31" s="159"/>
      <c r="V31" s="159"/>
      <c r="W31" s="159"/>
      <c r="X31" s="159"/>
      <c r="Y31" s="159"/>
      <c r="Z31" s="159"/>
      <c r="AB31" s="149">
        <v>1</v>
      </c>
      <c r="AC31" s="149" t="s">
        <v>1259</v>
      </c>
      <c r="AO31" s="149">
        <v>120.3</v>
      </c>
      <c r="BG31" s="151" t="s">
        <v>1322</v>
      </c>
      <c r="BH31" s="152">
        <v>2.0802656273398448</v>
      </c>
      <c r="BI31" s="152">
        <v>3.7275146234268313</v>
      </c>
      <c r="BJ31" s="152">
        <v>1.7791788755060382E-2</v>
      </c>
      <c r="BK31" s="152">
        <v>3.7659514461206918</v>
      </c>
      <c r="BL31" s="152">
        <v>3.6890778007329708</v>
      </c>
      <c r="BM31" s="152">
        <v>5339.6725284842023</v>
      </c>
      <c r="BN31" s="149">
        <v>0.19700000000000001</v>
      </c>
      <c r="BO31" s="152">
        <v>4287.7570403728141</v>
      </c>
      <c r="BP31" s="152">
        <v>6391.5880165955905</v>
      </c>
      <c r="BQ31" s="149">
        <v>0</v>
      </c>
      <c r="BR31" s="149">
        <v>2</v>
      </c>
      <c r="BS31" s="149">
        <v>7</v>
      </c>
      <c r="BT31" s="154">
        <v>30</v>
      </c>
      <c r="BU31" s="153"/>
      <c r="BV31" s="153"/>
      <c r="BW31" s="153"/>
      <c r="BX31" s="153"/>
      <c r="BY31" s="153"/>
      <c r="BZ31" s="153"/>
      <c r="CA31" s="153"/>
    </row>
    <row r="32" spans="1:79" x14ac:dyDescent="0.2">
      <c r="A32" s="154" t="s">
        <v>1463</v>
      </c>
      <c r="B32" s="154"/>
      <c r="C32" s="154" t="s">
        <v>296</v>
      </c>
      <c r="D32" s="154" t="s">
        <v>15</v>
      </c>
      <c r="E32" s="154"/>
      <c r="F32" s="154" t="s">
        <v>1935</v>
      </c>
      <c r="G32" s="154">
        <v>98</v>
      </c>
      <c r="H32" s="154" t="s">
        <v>1936</v>
      </c>
      <c r="I32" s="154"/>
      <c r="J32" s="154" t="s">
        <v>175</v>
      </c>
      <c r="K32" s="154"/>
      <c r="L32" s="154"/>
      <c r="M32" s="154"/>
      <c r="N32" s="154"/>
      <c r="O32" s="154"/>
      <c r="P32" s="154" t="s">
        <v>1468</v>
      </c>
      <c r="Q32" s="154"/>
      <c r="R32" s="154"/>
      <c r="S32" s="154"/>
      <c r="T32" s="154"/>
      <c r="U32" s="154"/>
      <c r="V32" s="154"/>
      <c r="W32" s="154"/>
      <c r="X32" s="154"/>
      <c r="Y32" s="154"/>
      <c r="Z32" s="154"/>
      <c r="AB32" s="149">
        <v>1</v>
      </c>
      <c r="AC32" s="149" t="s">
        <v>1259</v>
      </c>
      <c r="AS32" s="149">
        <v>15.17</v>
      </c>
      <c r="BG32" s="151" t="s">
        <v>1331</v>
      </c>
      <c r="BH32" s="152">
        <v>1.1809855807867304</v>
      </c>
      <c r="BI32" s="152">
        <v>3.7721758382544768</v>
      </c>
      <c r="BJ32" s="152">
        <v>1.527052839161696E-2</v>
      </c>
      <c r="BK32" s="152">
        <v>3.8042580278669393</v>
      </c>
      <c r="BL32" s="152">
        <v>3.7400936486420142</v>
      </c>
      <c r="BM32" s="152">
        <v>5918.0119564843471</v>
      </c>
      <c r="BN32" s="149">
        <v>0.22800000000000001</v>
      </c>
      <c r="BO32" s="152">
        <v>4568.7052304059162</v>
      </c>
      <c r="BP32" s="152">
        <v>7267.3186825627781</v>
      </c>
      <c r="BQ32" s="149">
        <v>0</v>
      </c>
      <c r="BT32" s="149">
        <v>31</v>
      </c>
      <c r="BU32" s="158"/>
      <c r="BV32" s="158"/>
      <c r="BW32" s="158"/>
      <c r="BX32" s="158"/>
      <c r="BY32" s="158"/>
      <c r="BZ32" s="158"/>
      <c r="CA32" s="158"/>
    </row>
    <row r="33" spans="1:79" x14ac:dyDescent="0.2">
      <c r="A33" s="154" t="s">
        <v>1463</v>
      </c>
      <c r="B33" s="154"/>
      <c r="C33" s="154" t="s">
        <v>296</v>
      </c>
      <c r="D33" s="154" t="s">
        <v>15</v>
      </c>
      <c r="E33" s="154"/>
      <c r="F33" s="154" t="s">
        <v>1935</v>
      </c>
      <c r="G33" s="154">
        <v>102</v>
      </c>
      <c r="H33" s="154" t="s">
        <v>1936</v>
      </c>
      <c r="I33" s="154"/>
      <c r="J33" s="154" t="s">
        <v>175</v>
      </c>
      <c r="K33" s="154"/>
      <c r="L33" s="154"/>
      <c r="M33" s="154"/>
      <c r="N33" s="154"/>
      <c r="O33" s="154"/>
      <c r="P33" s="154" t="s">
        <v>1422</v>
      </c>
      <c r="Q33" s="154"/>
      <c r="R33" s="154"/>
      <c r="S33" s="154"/>
      <c r="T33" s="154"/>
      <c r="U33" s="154"/>
      <c r="V33" s="154"/>
      <c r="W33" s="154"/>
      <c r="X33" s="154"/>
      <c r="Y33" s="154"/>
      <c r="Z33" s="154"/>
      <c r="AB33" s="149">
        <v>1</v>
      </c>
      <c r="AC33" s="149" t="s">
        <v>1259</v>
      </c>
      <c r="AG33" s="149">
        <v>16.809999999999999</v>
      </c>
      <c r="BG33" s="151" t="s">
        <v>1271</v>
      </c>
      <c r="BH33" s="152">
        <v>1.2255677134394709</v>
      </c>
      <c r="BI33" s="152">
        <v>3.8530814544949994</v>
      </c>
      <c r="BJ33" s="152">
        <v>1.6120596080209749E-2</v>
      </c>
      <c r="BK33" s="152">
        <v>3.8867084285702092</v>
      </c>
      <c r="BL33" s="152">
        <v>3.8194544804197896</v>
      </c>
      <c r="BM33" s="152">
        <v>7129.8674246126611</v>
      </c>
      <c r="BN33" s="149">
        <v>0.22900000000000001</v>
      </c>
      <c r="BO33" s="152">
        <v>5497.1277843763619</v>
      </c>
      <c r="BP33" s="152">
        <v>8762.6070648489604</v>
      </c>
      <c r="BQ33" s="149">
        <v>0</v>
      </c>
      <c r="BT33" s="154">
        <v>32</v>
      </c>
      <c r="BU33" s="158"/>
      <c r="BV33" s="158"/>
      <c r="BW33" s="158"/>
      <c r="BX33" s="158"/>
      <c r="BY33" s="158"/>
      <c r="BZ33" s="158"/>
      <c r="CA33" s="158"/>
    </row>
    <row r="34" spans="1:79" x14ac:dyDescent="0.2">
      <c r="A34" s="154" t="s">
        <v>1463</v>
      </c>
      <c r="B34" s="154"/>
      <c r="C34" s="154" t="s">
        <v>296</v>
      </c>
      <c r="D34" s="154" t="s">
        <v>1289</v>
      </c>
      <c r="E34" s="154"/>
      <c r="F34" s="154" t="s">
        <v>1935</v>
      </c>
      <c r="G34" s="154">
        <v>563</v>
      </c>
      <c r="H34" s="154" t="s">
        <v>1464</v>
      </c>
      <c r="I34" s="154"/>
      <c r="J34" s="154" t="s">
        <v>175</v>
      </c>
      <c r="K34" s="154"/>
      <c r="L34" s="154"/>
      <c r="M34" s="154"/>
      <c r="N34" s="154"/>
      <c r="O34" s="154"/>
      <c r="P34" s="154" t="s">
        <v>1465</v>
      </c>
      <c r="Q34" s="154"/>
      <c r="R34" s="154"/>
      <c r="S34" s="154"/>
      <c r="T34" s="154"/>
      <c r="U34" s="154"/>
      <c r="V34" s="154"/>
      <c r="W34" s="154"/>
      <c r="X34" s="154"/>
      <c r="Y34" s="154"/>
      <c r="Z34" s="154"/>
      <c r="AB34" s="149">
        <v>1</v>
      </c>
      <c r="AC34" s="149" t="s">
        <v>1259</v>
      </c>
      <c r="AI34" s="149">
        <v>15.04</v>
      </c>
      <c r="BG34" s="151" t="s">
        <v>138</v>
      </c>
      <c r="BH34" s="152">
        <v>1.1772478362556233</v>
      </c>
      <c r="BI34" s="152">
        <v>3.872253851650894</v>
      </c>
      <c r="BJ34" s="152">
        <v>1.7457242303714812E-2</v>
      </c>
      <c r="BK34" s="152">
        <v>3.9085581743030051</v>
      </c>
      <c r="BL34" s="152">
        <v>3.8359495289987828</v>
      </c>
      <c r="BM34" s="152">
        <v>7451.6740818250128</v>
      </c>
      <c r="BN34" s="149">
        <v>0.20799999999999999</v>
      </c>
      <c r="BO34" s="152">
        <v>5901.7258728054103</v>
      </c>
      <c r="BP34" s="152">
        <v>9001.6222908446143</v>
      </c>
      <c r="BQ34" s="149">
        <v>1</v>
      </c>
      <c r="BT34" s="154">
        <v>33</v>
      </c>
      <c r="BU34" s="158"/>
      <c r="BV34" s="158"/>
      <c r="BW34" s="158"/>
      <c r="BX34" s="158"/>
      <c r="BY34" s="158"/>
      <c r="BZ34" s="158"/>
      <c r="CA34" s="158"/>
    </row>
    <row r="35" spans="1:79" x14ac:dyDescent="0.2">
      <c r="A35" s="149" t="s">
        <v>1499</v>
      </c>
      <c r="C35" s="149" t="s">
        <v>296</v>
      </c>
      <c r="D35" s="149" t="s">
        <v>15</v>
      </c>
      <c r="F35" s="149" t="s">
        <v>1937</v>
      </c>
      <c r="G35" s="149">
        <v>225</v>
      </c>
      <c r="H35" s="149" t="s">
        <v>1019</v>
      </c>
      <c r="J35" s="149" t="s">
        <v>470</v>
      </c>
      <c r="K35" s="149" t="s">
        <v>1500</v>
      </c>
      <c r="P35" s="149" t="s">
        <v>1286</v>
      </c>
      <c r="AB35" s="149">
        <v>1</v>
      </c>
      <c r="AC35" s="149" t="s">
        <v>1259</v>
      </c>
      <c r="AM35" s="149">
        <v>17.399999999999999</v>
      </c>
      <c r="AN35" s="149">
        <v>26.87</v>
      </c>
      <c r="BG35" s="151" t="s">
        <v>1260</v>
      </c>
      <c r="BH35" s="152">
        <v>1.4292676664331685</v>
      </c>
      <c r="BI35" s="152">
        <v>3.9344067276034749</v>
      </c>
      <c r="BJ35" s="152">
        <v>1.4513285016265845E-2</v>
      </c>
      <c r="BK35" s="152">
        <v>3.9648980079213949</v>
      </c>
      <c r="BL35" s="152">
        <v>3.9039154472855548</v>
      </c>
      <c r="BM35" s="152">
        <v>8598.1838590099687</v>
      </c>
      <c r="BN35" s="149">
        <v>0.154</v>
      </c>
      <c r="BO35" s="152">
        <v>7274.063544722434</v>
      </c>
      <c r="BP35" s="152">
        <v>9922.3041732975034</v>
      </c>
      <c r="BQ35" s="149">
        <v>0</v>
      </c>
      <c r="BT35" s="154">
        <v>34</v>
      </c>
      <c r="BU35" s="158"/>
      <c r="BV35" s="158"/>
      <c r="BW35" s="158"/>
      <c r="BX35" s="158"/>
      <c r="BY35" s="158"/>
      <c r="BZ35" s="158"/>
      <c r="CA35" s="158"/>
    </row>
    <row r="36" spans="1:79" x14ac:dyDescent="0.2">
      <c r="A36" s="149" t="s">
        <v>1499</v>
      </c>
      <c r="C36" s="149" t="s">
        <v>296</v>
      </c>
      <c r="D36" s="149" t="s">
        <v>15</v>
      </c>
      <c r="F36" s="149" t="s">
        <v>1937</v>
      </c>
      <c r="G36" s="149">
        <v>227</v>
      </c>
      <c r="H36" s="149" t="s">
        <v>1019</v>
      </c>
      <c r="J36" s="149" t="s">
        <v>470</v>
      </c>
      <c r="K36" s="149" t="s">
        <v>1503</v>
      </c>
      <c r="P36" s="149" t="s">
        <v>1270</v>
      </c>
      <c r="AB36" s="149">
        <v>1</v>
      </c>
      <c r="AC36" s="149" t="s">
        <v>1259</v>
      </c>
      <c r="AG36" s="149">
        <v>18.2</v>
      </c>
      <c r="BG36" s="151" t="s">
        <v>1271</v>
      </c>
      <c r="BH36" s="152">
        <v>1.2600713879850747</v>
      </c>
      <c r="BI36" s="152">
        <v>3.9519884749611123</v>
      </c>
      <c r="BJ36" s="152">
        <v>1.6700575789761057E-2</v>
      </c>
      <c r="BK36" s="152">
        <v>3.9868252655071394</v>
      </c>
      <c r="BL36" s="152">
        <v>3.9171516844150851</v>
      </c>
      <c r="BM36" s="152">
        <v>8953.4100522738991</v>
      </c>
      <c r="BN36" s="149">
        <v>0.22900000000000001</v>
      </c>
      <c r="BO36" s="152">
        <v>6903.079150303176</v>
      </c>
      <c r="BP36" s="152">
        <v>11003.740954244622</v>
      </c>
      <c r="BQ36" s="149">
        <v>0</v>
      </c>
      <c r="BT36" s="154">
        <v>35</v>
      </c>
      <c r="BU36" s="158"/>
      <c r="BV36" s="158"/>
      <c r="BW36" s="158"/>
      <c r="BX36" s="158"/>
      <c r="BY36" s="158"/>
      <c r="BZ36" s="158"/>
      <c r="CA36" s="158"/>
    </row>
    <row r="37" spans="1:79" ht="16" x14ac:dyDescent="0.2">
      <c r="A37" s="149" t="s">
        <v>1499</v>
      </c>
      <c r="C37" s="149" t="s">
        <v>296</v>
      </c>
      <c r="D37" s="149" t="s">
        <v>15</v>
      </c>
      <c r="F37" s="149" t="s">
        <v>1937</v>
      </c>
      <c r="G37" s="149">
        <v>244</v>
      </c>
      <c r="H37" s="149" t="s">
        <v>1019</v>
      </c>
      <c r="J37" s="149" t="s">
        <v>470</v>
      </c>
      <c r="K37" s="149" t="s">
        <v>1501</v>
      </c>
      <c r="P37" s="149" t="s">
        <v>1297</v>
      </c>
      <c r="AB37" s="149">
        <v>1</v>
      </c>
      <c r="AC37" s="149" t="s">
        <v>1259</v>
      </c>
      <c r="AD37" s="150" t="s">
        <v>1480</v>
      </c>
      <c r="AK37" s="149">
        <v>12.83</v>
      </c>
      <c r="AL37" s="149">
        <v>9.82</v>
      </c>
      <c r="BG37" s="151" t="s">
        <v>1324</v>
      </c>
      <c r="BH37" s="152">
        <v>1.1082266563749286</v>
      </c>
      <c r="BI37" s="152">
        <v>4.0164484282840407</v>
      </c>
      <c r="BJ37" s="152">
        <v>1.2231197233376293E-2</v>
      </c>
      <c r="BK37" s="152">
        <v>4.0423774079429409</v>
      </c>
      <c r="BL37" s="152">
        <v>3.9905194486251405</v>
      </c>
      <c r="BM37" s="152">
        <v>10386.002631209643</v>
      </c>
      <c r="BN37" s="149">
        <v>0.20300000000000001</v>
      </c>
      <c r="BO37" s="152">
        <v>8277.6440970740859</v>
      </c>
      <c r="BP37" s="152">
        <v>12494.361165345201</v>
      </c>
      <c r="BQ37" s="149">
        <v>1</v>
      </c>
      <c r="BT37" s="154">
        <v>36</v>
      </c>
      <c r="BU37" s="158"/>
      <c r="BV37" s="158"/>
      <c r="BW37" s="158"/>
      <c r="BX37" s="158"/>
      <c r="BY37" s="158"/>
      <c r="BZ37" s="158"/>
      <c r="CA37" s="158"/>
    </row>
    <row r="38" spans="1:79" s="154" customFormat="1" x14ac:dyDescent="0.2">
      <c r="A38" s="154" t="s">
        <v>1520</v>
      </c>
      <c r="C38" s="154" t="s">
        <v>1235</v>
      </c>
      <c r="D38" s="154" t="s">
        <v>1491</v>
      </c>
      <c r="F38" s="154" t="s">
        <v>1938</v>
      </c>
      <c r="G38" s="154">
        <v>184</v>
      </c>
      <c r="H38" s="154" t="s">
        <v>19</v>
      </c>
      <c r="J38" s="154" t="s">
        <v>175</v>
      </c>
      <c r="P38" s="154" t="s">
        <v>1315</v>
      </c>
      <c r="AB38" s="154">
        <v>1</v>
      </c>
      <c r="AC38" s="154" t="s">
        <v>1259</v>
      </c>
      <c r="AD38" s="155"/>
      <c r="AY38" s="154">
        <v>24.79</v>
      </c>
      <c r="BG38" s="156" t="s">
        <v>1298</v>
      </c>
      <c r="BH38" s="157">
        <v>1.3942765267678214</v>
      </c>
      <c r="BI38" s="157">
        <v>3.8722082720392312</v>
      </c>
      <c r="BJ38" s="157">
        <v>1.2186962471845983E-2</v>
      </c>
      <c r="BK38" s="157">
        <v>3.8979205150743166</v>
      </c>
      <c r="BL38" s="157">
        <v>3.8464960290041459</v>
      </c>
      <c r="BM38" s="157">
        <v>7450.892062705122</v>
      </c>
      <c r="BN38" s="154">
        <v>0.14299999999999999</v>
      </c>
      <c r="BO38" s="157">
        <v>6385.4144977382894</v>
      </c>
      <c r="BP38" s="157">
        <v>8516.3696276719547</v>
      </c>
      <c r="BQ38" s="154">
        <v>0</v>
      </c>
      <c r="BR38" s="154">
        <v>1</v>
      </c>
      <c r="BS38" s="154">
        <v>3</v>
      </c>
      <c r="BT38" s="154">
        <v>37</v>
      </c>
      <c r="BU38" s="158"/>
      <c r="BV38" s="158"/>
      <c r="BW38" s="158"/>
      <c r="BX38" s="158"/>
      <c r="BY38" s="158"/>
      <c r="BZ38" s="158"/>
      <c r="CA38" s="158"/>
    </row>
    <row r="39" spans="1:79" s="154" customFormat="1" x14ac:dyDescent="0.2">
      <c r="A39" s="149" t="s">
        <v>1520</v>
      </c>
      <c r="B39" s="149"/>
      <c r="C39" s="149" t="s">
        <v>1389</v>
      </c>
      <c r="D39" s="149" t="s">
        <v>15</v>
      </c>
      <c r="E39" s="149"/>
      <c r="F39" s="149" t="s">
        <v>1938</v>
      </c>
      <c r="G39" s="149">
        <v>247</v>
      </c>
      <c r="H39" s="149" t="s">
        <v>19</v>
      </c>
      <c r="I39" s="149"/>
      <c r="J39" s="149" t="s">
        <v>175</v>
      </c>
      <c r="K39" s="149"/>
      <c r="L39" s="149"/>
      <c r="M39" s="149"/>
      <c r="N39" s="149"/>
      <c r="O39" s="149"/>
      <c r="P39" s="149" t="s">
        <v>1527</v>
      </c>
      <c r="Q39" s="149"/>
      <c r="R39" s="149"/>
      <c r="S39" s="149"/>
      <c r="T39" s="149"/>
      <c r="U39" s="149"/>
      <c r="V39" s="149"/>
      <c r="W39" s="149"/>
      <c r="X39" s="149"/>
      <c r="Y39" s="149"/>
      <c r="Z39" s="149"/>
      <c r="AB39" s="154">
        <v>1</v>
      </c>
      <c r="AC39" s="154" t="s">
        <v>1259</v>
      </c>
      <c r="AD39" s="155"/>
      <c r="AY39" s="154">
        <v>24.87</v>
      </c>
      <c r="BG39" s="156" t="s">
        <v>1298</v>
      </c>
      <c r="BH39" s="157">
        <v>1.395675785269936</v>
      </c>
      <c r="BI39" s="157">
        <v>3.8761199128370434</v>
      </c>
      <c r="BJ39" s="157">
        <v>1.2217137284384949E-2</v>
      </c>
      <c r="BK39" s="157">
        <v>3.9018958191611013</v>
      </c>
      <c r="BL39" s="157">
        <v>3.8503440065129855</v>
      </c>
      <c r="BM39" s="157">
        <v>7518.3045290112805</v>
      </c>
      <c r="BN39" s="154">
        <v>0.14299999999999999</v>
      </c>
      <c r="BO39" s="157">
        <v>6443.1869813626672</v>
      </c>
      <c r="BP39" s="157">
        <v>8593.4220766598937</v>
      </c>
      <c r="BQ39" s="154">
        <v>1</v>
      </c>
      <c r="BT39" s="154">
        <v>38</v>
      </c>
      <c r="BU39" s="158"/>
      <c r="BV39" s="158"/>
      <c r="BW39" s="158"/>
      <c r="BX39" s="158"/>
      <c r="BY39" s="158"/>
      <c r="BZ39" s="158"/>
      <c r="CA39" s="158"/>
    </row>
    <row r="40" spans="1:79" s="154" customFormat="1" x14ac:dyDescent="0.2">
      <c r="A40" s="149" t="s">
        <v>1520</v>
      </c>
      <c r="B40" s="149"/>
      <c r="C40" s="149" t="s">
        <v>1389</v>
      </c>
      <c r="D40" s="149" t="s">
        <v>15</v>
      </c>
      <c r="E40" s="149"/>
      <c r="F40" s="149" t="s">
        <v>1938</v>
      </c>
      <c r="G40" s="149">
        <v>249</v>
      </c>
      <c r="H40" s="149" t="s">
        <v>19</v>
      </c>
      <c r="I40" s="149"/>
      <c r="J40" s="149" t="s">
        <v>175</v>
      </c>
      <c r="K40" s="149"/>
      <c r="L40" s="149"/>
      <c r="M40" s="149"/>
      <c r="N40" s="149"/>
      <c r="O40" s="149"/>
      <c r="P40" s="149" t="s">
        <v>1528</v>
      </c>
      <c r="Q40" s="149"/>
      <c r="R40" s="149"/>
      <c r="S40" s="149"/>
      <c r="T40" s="149"/>
      <c r="U40" s="149"/>
      <c r="V40" s="149"/>
      <c r="W40" s="149"/>
      <c r="X40" s="149"/>
      <c r="Y40" s="149"/>
      <c r="Z40" s="149"/>
      <c r="AB40" s="154">
        <v>1</v>
      </c>
      <c r="AC40" s="154" t="s">
        <v>1259</v>
      </c>
      <c r="AD40" s="155"/>
      <c r="AI40" s="154">
        <v>16.53</v>
      </c>
      <c r="BG40" s="156" t="s">
        <v>138</v>
      </c>
      <c r="BH40" s="157">
        <v>1.2182728535714475</v>
      </c>
      <c r="BI40" s="157">
        <v>3.9925088452856263</v>
      </c>
      <c r="BJ40" s="157">
        <v>1.876925710896039E-2</v>
      </c>
      <c r="BK40" s="157">
        <v>4.0315416520811835</v>
      </c>
      <c r="BL40" s="157">
        <v>3.9534760384900691</v>
      </c>
      <c r="BM40" s="157">
        <v>9828.9889152033247</v>
      </c>
      <c r="BN40" s="154">
        <v>0.20799999999999999</v>
      </c>
      <c r="BO40" s="157">
        <v>7784.5592208410335</v>
      </c>
      <c r="BP40" s="157">
        <v>11873.418609565617</v>
      </c>
      <c r="BQ40" s="154">
        <v>0</v>
      </c>
      <c r="BT40" s="154">
        <v>39</v>
      </c>
      <c r="BU40" s="158"/>
      <c r="BV40" s="158"/>
      <c r="BW40" s="158"/>
      <c r="BX40" s="158"/>
      <c r="BY40" s="158"/>
      <c r="BZ40" s="158"/>
      <c r="CA40" s="158"/>
    </row>
    <row r="41" spans="1:79" x14ac:dyDescent="0.2">
      <c r="A41" s="149" t="s">
        <v>1520</v>
      </c>
      <c r="C41" s="149" t="s">
        <v>1389</v>
      </c>
      <c r="D41" s="149" t="s">
        <v>15</v>
      </c>
      <c r="F41" s="149" t="s">
        <v>1938</v>
      </c>
      <c r="G41" s="149">
        <v>257</v>
      </c>
      <c r="H41" s="149" t="s">
        <v>19</v>
      </c>
      <c r="J41" s="149" t="s">
        <v>175</v>
      </c>
      <c r="P41" s="149" t="s">
        <v>1526</v>
      </c>
      <c r="AB41" s="149">
        <v>1</v>
      </c>
      <c r="AG41" s="149">
        <v>17.8</v>
      </c>
      <c r="BG41" s="151" t="s">
        <v>1271</v>
      </c>
      <c r="BH41" s="152">
        <v>1.2504200023088941</v>
      </c>
      <c r="BI41" s="152">
        <v>3.9243221520789318</v>
      </c>
      <c r="BJ41" s="152">
        <v>1.6452365600891701E-2</v>
      </c>
      <c r="BK41" s="152">
        <v>3.9586411852452201</v>
      </c>
      <c r="BL41" s="152">
        <v>3.8900031189126434</v>
      </c>
      <c r="BM41" s="152">
        <v>8400.8291431942362</v>
      </c>
      <c r="BN41" s="149">
        <v>0.22900000000000001</v>
      </c>
      <c r="BO41" s="152">
        <v>6477.039269402756</v>
      </c>
      <c r="BP41" s="152">
        <v>10324.619016985716</v>
      </c>
      <c r="BQ41" s="159">
        <v>0</v>
      </c>
      <c r="BR41" s="159">
        <v>1</v>
      </c>
      <c r="BS41" s="159">
        <v>3</v>
      </c>
      <c r="BT41" s="154">
        <v>40</v>
      </c>
      <c r="BU41" s="158"/>
      <c r="BV41" s="158"/>
      <c r="BW41" s="158"/>
      <c r="BX41" s="158"/>
      <c r="BY41" s="158"/>
      <c r="BZ41" s="158"/>
      <c r="CA41" s="158"/>
    </row>
    <row r="42" spans="1:79" x14ac:dyDescent="0.2">
      <c r="A42" s="149" t="s">
        <v>1520</v>
      </c>
      <c r="C42" s="149" t="s">
        <v>1356</v>
      </c>
      <c r="D42" s="149" t="s">
        <v>1458</v>
      </c>
      <c r="F42" s="149" t="s">
        <v>1938</v>
      </c>
      <c r="G42" s="149">
        <v>827</v>
      </c>
      <c r="H42" s="149" t="s">
        <v>19</v>
      </c>
      <c r="J42" s="149" t="s">
        <v>175</v>
      </c>
      <c r="P42" s="149" t="s">
        <v>1279</v>
      </c>
      <c r="AB42" s="149">
        <v>1</v>
      </c>
      <c r="AC42" s="149" t="s">
        <v>1259</v>
      </c>
      <c r="AS42" s="149">
        <v>18.47</v>
      </c>
      <c r="BG42" s="151" t="s">
        <v>1331</v>
      </c>
      <c r="BH42" s="152">
        <v>1.2664668954402414</v>
      </c>
      <c r="BI42" s="152">
        <v>3.9909891950941034</v>
      </c>
      <c r="BJ42" s="152">
        <v>1.7486792277903944E-2</v>
      </c>
      <c r="BK42" s="152">
        <v>4.0277275823447658</v>
      </c>
      <c r="BL42" s="152">
        <v>3.9542508078434411</v>
      </c>
      <c r="BM42" s="152">
        <v>9794.6561676965612</v>
      </c>
      <c r="BN42" s="149">
        <v>0.22800000000000001</v>
      </c>
      <c r="BO42" s="152">
        <v>7561.474561461745</v>
      </c>
      <c r="BP42" s="152">
        <v>12027.837773931376</v>
      </c>
      <c r="BQ42" s="159">
        <v>0</v>
      </c>
      <c r="BT42" s="149">
        <v>41</v>
      </c>
      <c r="BU42" s="158"/>
      <c r="BV42" s="158"/>
      <c r="BW42" s="158"/>
      <c r="BX42" s="158"/>
      <c r="BY42" s="158"/>
      <c r="BZ42" s="158"/>
      <c r="CA42" s="158"/>
    </row>
    <row r="43" spans="1:79" x14ac:dyDescent="0.2">
      <c r="A43" s="154" t="s">
        <v>1520</v>
      </c>
      <c r="B43" s="154"/>
      <c r="C43" s="154" t="s">
        <v>1235</v>
      </c>
      <c r="D43" s="154" t="s">
        <v>1236</v>
      </c>
      <c r="E43" s="154"/>
      <c r="F43" s="154" t="s">
        <v>1938</v>
      </c>
      <c r="G43" s="154">
        <v>828</v>
      </c>
      <c r="H43" s="154" t="s">
        <v>19</v>
      </c>
      <c r="I43" s="154"/>
      <c r="J43" s="154" t="s">
        <v>175</v>
      </c>
      <c r="K43" s="154"/>
      <c r="L43" s="154"/>
      <c r="M43" s="154"/>
      <c r="N43" s="154"/>
      <c r="O43" s="154"/>
      <c r="P43" s="154" t="s">
        <v>1416</v>
      </c>
      <c r="Q43" s="154"/>
      <c r="R43" s="154"/>
      <c r="S43" s="154"/>
      <c r="T43" s="154"/>
      <c r="U43" s="154"/>
      <c r="V43" s="154"/>
      <c r="W43" s="154"/>
      <c r="X43" s="154"/>
      <c r="Y43" s="154"/>
      <c r="Z43" s="154"/>
      <c r="AB43" s="149">
        <v>1</v>
      </c>
      <c r="AC43" s="149" t="s">
        <v>1259</v>
      </c>
      <c r="AG43" s="149">
        <v>20.69</v>
      </c>
      <c r="BG43" s="151" t="s">
        <v>1271</v>
      </c>
      <c r="BH43" s="152">
        <v>1.3157604906657345</v>
      </c>
      <c r="BI43" s="152">
        <v>4.1116248989395334</v>
      </c>
      <c r="BJ43" s="152">
        <v>1.924705211115214E-2</v>
      </c>
      <c r="BK43" s="152">
        <v>4.1517735459961074</v>
      </c>
      <c r="BL43" s="152">
        <v>4.0714762518829595</v>
      </c>
      <c r="BM43" s="152">
        <v>12930.785243547443</v>
      </c>
      <c r="BN43" s="149">
        <v>0.22900000000000001</v>
      </c>
      <c r="BO43" s="152">
        <v>9969.635422775078</v>
      </c>
      <c r="BP43" s="152">
        <v>15891.935064319809</v>
      </c>
      <c r="BQ43" s="159">
        <v>1</v>
      </c>
      <c r="BT43" s="154">
        <v>42</v>
      </c>
      <c r="BU43" s="158"/>
      <c r="BV43" s="158"/>
      <c r="BW43" s="158"/>
      <c r="BX43" s="158"/>
      <c r="BY43" s="158"/>
      <c r="BZ43" s="158"/>
      <c r="CA43" s="158"/>
    </row>
    <row r="44" spans="1:79" s="154" customFormat="1" x14ac:dyDescent="0.2">
      <c r="A44" s="154" t="s">
        <v>1520</v>
      </c>
      <c r="C44" s="154" t="s">
        <v>1235</v>
      </c>
      <c r="D44" s="154" t="s">
        <v>1491</v>
      </c>
      <c r="F44" s="154" t="s">
        <v>1938</v>
      </c>
      <c r="G44" s="154">
        <v>830</v>
      </c>
      <c r="H44" s="154" t="s">
        <v>19</v>
      </c>
      <c r="J44" s="154" t="s">
        <v>175</v>
      </c>
      <c r="K44" s="154" t="s">
        <v>1531</v>
      </c>
      <c r="P44" s="154" t="s">
        <v>1530</v>
      </c>
      <c r="AD44" s="155"/>
      <c r="AI44" s="154">
        <v>17.34</v>
      </c>
      <c r="BG44" s="156" t="s">
        <v>138</v>
      </c>
      <c r="BH44" s="157">
        <v>1.2390490931401914</v>
      </c>
      <c r="BI44" s="157">
        <v>4.0534094059815331</v>
      </c>
      <c r="BJ44" s="157">
        <v>1.9870382981783223E-2</v>
      </c>
      <c r="BK44" s="157">
        <v>4.0947321293785821</v>
      </c>
      <c r="BL44" s="157">
        <v>4.0120866825844841</v>
      </c>
      <c r="BM44" s="157">
        <v>11308.614665322941</v>
      </c>
      <c r="BN44" s="154">
        <v>0.20799999999999999</v>
      </c>
      <c r="BO44" s="157">
        <v>8956.4228149357696</v>
      </c>
      <c r="BP44" s="157">
        <v>13660.806515710112</v>
      </c>
      <c r="BQ44" s="154">
        <v>1</v>
      </c>
      <c r="BR44" s="154">
        <v>1</v>
      </c>
      <c r="BS44" s="154">
        <v>1</v>
      </c>
      <c r="BT44" s="154">
        <v>43</v>
      </c>
      <c r="BU44" s="158"/>
      <c r="BV44" s="158"/>
      <c r="BW44" s="158"/>
      <c r="BX44" s="158"/>
      <c r="BY44" s="158"/>
      <c r="BZ44" s="158"/>
      <c r="CA44" s="158"/>
    </row>
    <row r="45" spans="1:79" x14ac:dyDescent="0.2">
      <c r="A45" s="149" t="s">
        <v>1520</v>
      </c>
      <c r="C45" s="149" t="s">
        <v>1389</v>
      </c>
      <c r="D45" s="149" t="s">
        <v>15</v>
      </c>
      <c r="F45" s="149" t="s">
        <v>1938</v>
      </c>
      <c r="G45" s="149">
        <v>1035</v>
      </c>
      <c r="H45" s="149" t="s">
        <v>19</v>
      </c>
      <c r="J45" s="149" t="s">
        <v>175</v>
      </c>
      <c r="P45" s="149" t="s">
        <v>1527</v>
      </c>
      <c r="AB45" s="149">
        <v>1</v>
      </c>
      <c r="AS45" s="149">
        <v>19.68</v>
      </c>
      <c r="BG45" s="151" t="s">
        <v>1331</v>
      </c>
      <c r="BH45" s="152">
        <v>1.2940250940953226</v>
      </c>
      <c r="BI45" s="152">
        <v>4.0615321199498329</v>
      </c>
      <c r="BJ45" s="152">
        <v>1.8856580919357116E-2</v>
      </c>
      <c r="BK45" s="152">
        <v>4.1011483263431661</v>
      </c>
      <c r="BL45" s="152">
        <v>4.0219159135564997</v>
      </c>
      <c r="BM45" s="152">
        <v>11522.112729733133</v>
      </c>
      <c r="BN45" s="149">
        <v>0.22800000000000001</v>
      </c>
      <c r="BO45" s="152">
        <v>8895.0710273539789</v>
      </c>
      <c r="BP45" s="152">
        <v>14149.154432112287</v>
      </c>
      <c r="BQ45" s="159">
        <v>0</v>
      </c>
      <c r="BR45" s="159">
        <v>1</v>
      </c>
      <c r="BS45" s="159">
        <v>2</v>
      </c>
      <c r="BT45" s="154">
        <v>44</v>
      </c>
      <c r="BU45" s="158"/>
      <c r="BV45" s="158"/>
      <c r="BW45" s="158"/>
      <c r="BX45" s="158"/>
      <c r="BY45" s="158"/>
      <c r="BZ45" s="158"/>
      <c r="CA45" s="158"/>
    </row>
    <row r="46" spans="1:79" x14ac:dyDescent="0.2">
      <c r="A46" s="149" t="s">
        <v>1520</v>
      </c>
      <c r="C46" s="149" t="s">
        <v>1389</v>
      </c>
      <c r="D46" s="149" t="s">
        <v>15</v>
      </c>
      <c r="F46" s="149" t="s">
        <v>1938</v>
      </c>
      <c r="G46" s="149">
        <v>1036</v>
      </c>
      <c r="H46" s="149" t="s">
        <v>19</v>
      </c>
      <c r="J46" s="149" t="s">
        <v>175</v>
      </c>
      <c r="K46" s="149" t="s">
        <v>1529</v>
      </c>
      <c r="P46" s="149" t="s">
        <v>1527</v>
      </c>
      <c r="AB46" s="149">
        <v>1</v>
      </c>
      <c r="AM46" s="149">
        <v>22.43</v>
      </c>
      <c r="AN46" s="149">
        <v>31.23</v>
      </c>
      <c r="BG46" s="151" t="s">
        <v>1260</v>
      </c>
      <c r="BH46" s="152">
        <v>1.4945719842301985</v>
      </c>
      <c r="BI46" s="152">
        <v>4.093771971234208</v>
      </c>
      <c r="BJ46" s="152">
        <v>1.7103095183074013E-2</v>
      </c>
      <c r="BK46" s="152">
        <v>4.1297042408028624</v>
      </c>
      <c r="BL46" s="152">
        <v>4.0578397016655536</v>
      </c>
      <c r="BM46" s="152">
        <v>12410.005421707852</v>
      </c>
      <c r="BN46" s="149">
        <v>0.154</v>
      </c>
      <c r="BO46" s="152">
        <v>10498.864586764843</v>
      </c>
      <c r="BP46" s="152">
        <v>14321.146256650862</v>
      </c>
      <c r="BQ46" s="159">
        <v>1</v>
      </c>
      <c r="BT46" s="154">
        <v>45</v>
      </c>
      <c r="BU46" s="158"/>
      <c r="BV46" s="158"/>
      <c r="BW46" s="158"/>
      <c r="BX46" s="158"/>
      <c r="BY46" s="158"/>
      <c r="BZ46" s="158"/>
      <c r="CA46" s="158"/>
    </row>
    <row r="47" spans="1:79" s="154" customFormat="1" ht="16" x14ac:dyDescent="0.2">
      <c r="A47" s="154" t="s">
        <v>1520</v>
      </c>
      <c r="C47" s="154" t="s">
        <v>1235</v>
      </c>
      <c r="D47" s="154" t="s">
        <v>1491</v>
      </c>
      <c r="F47" s="154" t="s">
        <v>1938</v>
      </c>
      <c r="G47" s="154">
        <v>1038</v>
      </c>
      <c r="H47" s="154" t="s">
        <v>19</v>
      </c>
      <c r="J47" s="154" t="s">
        <v>175</v>
      </c>
      <c r="K47" s="154" t="s">
        <v>1533</v>
      </c>
      <c r="P47" s="154" t="s">
        <v>1532</v>
      </c>
      <c r="AB47" s="154">
        <v>1</v>
      </c>
      <c r="AD47" s="155" t="s">
        <v>1404</v>
      </c>
      <c r="AG47" s="154">
        <v>10.81</v>
      </c>
      <c r="BG47" s="156" t="s">
        <v>1271</v>
      </c>
      <c r="BH47" s="157">
        <v>1.0338256939533104</v>
      </c>
      <c r="BI47" s="157">
        <v>3.3034405221802174</v>
      </c>
      <c r="BJ47" s="157">
        <v>2.6064356517638353E-2</v>
      </c>
      <c r="BK47" s="157">
        <v>3.3578098169969044</v>
      </c>
      <c r="BL47" s="157">
        <v>3.2490712273635305</v>
      </c>
      <c r="BM47" s="157">
        <v>2011.1317493336253</v>
      </c>
      <c r="BN47" s="154">
        <v>0.22900000000000001</v>
      </c>
      <c r="BO47" s="157">
        <v>1550.5825787362251</v>
      </c>
      <c r="BP47" s="157">
        <v>2471.6809199310255</v>
      </c>
      <c r="BQ47" s="154">
        <v>0</v>
      </c>
      <c r="BR47" s="154">
        <v>1</v>
      </c>
      <c r="BS47" s="154">
        <v>5</v>
      </c>
      <c r="BT47" s="154">
        <v>46</v>
      </c>
      <c r="BU47" s="158"/>
      <c r="BV47" s="158"/>
      <c r="BW47" s="158"/>
      <c r="BX47" s="158"/>
      <c r="BY47" s="158"/>
      <c r="BZ47" s="158"/>
      <c r="CA47" s="158"/>
    </row>
    <row r="48" spans="1:79" s="154" customFormat="1" x14ac:dyDescent="0.2">
      <c r="A48" s="149" t="s">
        <v>1520</v>
      </c>
      <c r="B48" s="149"/>
      <c r="C48" s="149" t="s">
        <v>1356</v>
      </c>
      <c r="D48" s="149" t="s">
        <v>1521</v>
      </c>
      <c r="E48" s="149"/>
      <c r="F48" s="149" t="s">
        <v>1938</v>
      </c>
      <c r="G48" s="149">
        <v>1048</v>
      </c>
      <c r="H48" s="149" t="s">
        <v>19</v>
      </c>
      <c r="I48" s="149"/>
      <c r="J48" s="149" t="s">
        <v>175</v>
      </c>
      <c r="K48" s="149"/>
      <c r="L48" s="149"/>
      <c r="M48" s="149"/>
      <c r="N48" s="149"/>
      <c r="O48" s="149"/>
      <c r="P48" s="149" t="s">
        <v>1524</v>
      </c>
      <c r="Q48" s="149"/>
      <c r="R48" s="149"/>
      <c r="S48" s="149"/>
      <c r="T48" s="149"/>
      <c r="U48" s="149"/>
      <c r="V48" s="149"/>
      <c r="W48" s="149"/>
      <c r="X48" s="149"/>
      <c r="Y48" s="149"/>
      <c r="Z48" s="149"/>
      <c r="AB48" s="154" t="s">
        <v>1487</v>
      </c>
      <c r="AD48" s="155"/>
      <c r="AM48" s="154">
        <v>19.190000000000001</v>
      </c>
      <c r="AN48" s="154">
        <v>29.36</v>
      </c>
      <c r="AS48" s="154">
        <v>17.78</v>
      </c>
      <c r="AW48" s="154">
        <v>18.28</v>
      </c>
      <c r="AX48" s="154">
        <v>15.1</v>
      </c>
      <c r="BC48" s="154">
        <v>30.96</v>
      </c>
      <c r="BD48" s="154">
        <v>25.15</v>
      </c>
      <c r="BE48" s="154">
        <v>12.62</v>
      </c>
      <c r="BG48" s="156" t="s">
        <v>1293</v>
      </c>
      <c r="BH48" s="157">
        <v>1.1789769472931695</v>
      </c>
      <c r="BI48" s="157">
        <v>3.9431661645349179</v>
      </c>
      <c r="BJ48" s="157">
        <v>1.5296223722904075E-2</v>
      </c>
      <c r="BK48" s="157">
        <v>3.9754383753332152</v>
      </c>
      <c r="BL48" s="157">
        <v>3.9108939537366205</v>
      </c>
      <c r="BM48" s="157">
        <v>8773.3643285699072</v>
      </c>
      <c r="BN48" s="154">
        <v>0.16700000000000001</v>
      </c>
      <c r="BO48" s="157">
        <v>7308.212485698733</v>
      </c>
      <c r="BP48" s="157">
        <v>10238.516171441082</v>
      </c>
      <c r="BQ48" s="154">
        <v>0</v>
      </c>
      <c r="BT48" s="154">
        <v>47</v>
      </c>
      <c r="BU48" s="158"/>
      <c r="BV48" s="158"/>
      <c r="BW48" s="158"/>
      <c r="BX48" s="158"/>
      <c r="BY48" s="158"/>
      <c r="BZ48" s="158"/>
      <c r="CA48" s="158"/>
    </row>
    <row r="49" spans="1:79" s="154" customFormat="1" x14ac:dyDescent="0.2">
      <c r="A49" s="149" t="s">
        <v>1520</v>
      </c>
      <c r="B49" s="149"/>
      <c r="C49" s="149" t="s">
        <v>1389</v>
      </c>
      <c r="D49" s="149" t="s">
        <v>15</v>
      </c>
      <c r="E49" s="149"/>
      <c r="F49" s="149" t="s">
        <v>1938</v>
      </c>
      <c r="G49" s="149">
        <v>1083</v>
      </c>
      <c r="H49" s="149" t="s">
        <v>19</v>
      </c>
      <c r="I49" s="149"/>
      <c r="J49" s="149" t="s">
        <v>175</v>
      </c>
      <c r="K49" s="149"/>
      <c r="L49" s="149"/>
      <c r="M49" s="149"/>
      <c r="N49" s="149"/>
      <c r="O49" s="149"/>
      <c r="P49" s="149" t="s">
        <v>138</v>
      </c>
      <c r="Q49" s="149"/>
      <c r="R49" s="149"/>
      <c r="S49" s="149"/>
      <c r="T49" s="149"/>
      <c r="U49" s="149"/>
      <c r="V49" s="149"/>
      <c r="W49" s="149"/>
      <c r="X49" s="149"/>
      <c r="Y49" s="149"/>
      <c r="Z49" s="149"/>
      <c r="AB49" s="154" t="s">
        <v>1487</v>
      </c>
      <c r="AD49" s="155"/>
      <c r="AI49" s="154">
        <v>16.64</v>
      </c>
      <c r="BG49" s="156" t="s">
        <v>138</v>
      </c>
      <c r="BH49" s="157">
        <v>1.2211533219547051</v>
      </c>
      <c r="BI49" s="157">
        <v>4.0009522471354551</v>
      </c>
      <c r="BJ49" s="157">
        <v>1.8906138393550497E-2</v>
      </c>
      <c r="BK49" s="157">
        <v>4.0402697141444834</v>
      </c>
      <c r="BL49" s="157">
        <v>3.9616347801264267</v>
      </c>
      <c r="BM49" s="157">
        <v>10021.950356300877</v>
      </c>
      <c r="BN49" s="154">
        <v>0.20799999999999999</v>
      </c>
      <c r="BO49" s="157">
        <v>7937.3846821902944</v>
      </c>
      <c r="BP49" s="157">
        <v>12106.516030411458</v>
      </c>
      <c r="BQ49" s="154">
        <v>0</v>
      </c>
      <c r="BT49" s="154">
        <v>48</v>
      </c>
      <c r="BU49" s="158"/>
      <c r="BV49" s="158"/>
      <c r="BW49" s="158"/>
      <c r="BX49" s="158"/>
      <c r="BY49" s="158"/>
      <c r="BZ49" s="158"/>
      <c r="CA49" s="158"/>
    </row>
    <row r="50" spans="1:79" s="154" customFormat="1" x14ac:dyDescent="0.2">
      <c r="A50" s="149" t="s">
        <v>1520</v>
      </c>
      <c r="B50" s="149"/>
      <c r="C50" s="149" t="s">
        <v>1356</v>
      </c>
      <c r="D50" s="149" t="s">
        <v>1521</v>
      </c>
      <c r="E50" s="149"/>
      <c r="F50" s="149" t="s">
        <v>1938</v>
      </c>
      <c r="G50" s="149">
        <v>1095</v>
      </c>
      <c r="H50" s="149" t="s">
        <v>19</v>
      </c>
      <c r="I50" s="149"/>
      <c r="J50" s="149" t="s">
        <v>175</v>
      </c>
      <c r="K50" s="149" t="s">
        <v>1523</v>
      </c>
      <c r="L50" s="149"/>
      <c r="M50" s="149"/>
      <c r="N50" s="149"/>
      <c r="O50" s="149"/>
      <c r="P50" s="149" t="s">
        <v>1522</v>
      </c>
      <c r="Q50" s="149"/>
      <c r="R50" s="149"/>
      <c r="S50" s="149"/>
      <c r="T50" s="149"/>
      <c r="U50" s="149"/>
      <c r="V50" s="149"/>
      <c r="W50" s="149"/>
      <c r="X50" s="149"/>
      <c r="Y50" s="149"/>
      <c r="Z50" s="149"/>
      <c r="AB50" s="154">
        <v>1</v>
      </c>
      <c r="AD50" s="155"/>
      <c r="AZ50" s="154">
        <v>172.54</v>
      </c>
      <c r="BA50" s="154">
        <v>10.63</v>
      </c>
      <c r="BB50" s="154">
        <v>10.6</v>
      </c>
      <c r="BC50" s="154">
        <v>28.86</v>
      </c>
      <c r="BG50" s="156" t="s">
        <v>1314</v>
      </c>
      <c r="BH50" s="157">
        <v>2.2368897937018617</v>
      </c>
      <c r="BI50" s="157">
        <v>4.0398818242400196</v>
      </c>
      <c r="BJ50" s="157">
        <v>1.7019403635330332E-2</v>
      </c>
      <c r="BK50" s="157">
        <v>4.0761578242160263</v>
      </c>
      <c r="BL50" s="157">
        <v>4.0036058242640129</v>
      </c>
      <c r="BM50" s="157">
        <v>10961.798743326934</v>
      </c>
      <c r="BN50" s="154">
        <v>0.17399999999999999</v>
      </c>
      <c r="BO50" s="157">
        <v>9054.4457619880468</v>
      </c>
      <c r="BP50" s="157">
        <v>12869.15172466582</v>
      </c>
      <c r="BQ50" s="154">
        <v>0</v>
      </c>
      <c r="BT50" s="154">
        <v>49</v>
      </c>
      <c r="BU50" s="158">
        <v>1.48496092269594E-10</v>
      </c>
      <c r="BV50" s="158">
        <v>2.15641299268174E-19</v>
      </c>
      <c r="BW50" s="162">
        <v>0.92265087073860796</v>
      </c>
      <c r="BX50" s="158">
        <v>5.9148902779702403E-16</v>
      </c>
      <c r="BY50" s="158">
        <v>3.5054939133751501E-8</v>
      </c>
      <c r="BZ50" s="158">
        <v>9.3195283575864207E-10</v>
      </c>
      <c r="CA50" s="158">
        <v>7.7349093126003299E-2</v>
      </c>
    </row>
    <row r="51" spans="1:79" s="154" customFormat="1" x14ac:dyDescent="0.2">
      <c r="A51" s="149" t="s">
        <v>1520</v>
      </c>
      <c r="B51" s="149"/>
      <c r="C51" s="149" t="s">
        <v>1389</v>
      </c>
      <c r="D51" s="149" t="s">
        <v>15</v>
      </c>
      <c r="E51" s="149"/>
      <c r="F51" s="149" t="s">
        <v>1938</v>
      </c>
      <c r="G51" s="149">
        <v>1112</v>
      </c>
      <c r="H51" s="149" t="s">
        <v>19</v>
      </c>
      <c r="I51" s="149"/>
      <c r="J51" s="149" t="s">
        <v>175</v>
      </c>
      <c r="K51" s="149" t="s">
        <v>1525</v>
      </c>
      <c r="L51" s="149"/>
      <c r="M51" s="149"/>
      <c r="N51" s="149"/>
      <c r="O51" s="149"/>
      <c r="P51" s="149" t="s">
        <v>138</v>
      </c>
      <c r="Q51" s="149"/>
      <c r="R51" s="149"/>
      <c r="S51" s="149"/>
      <c r="T51" s="149"/>
      <c r="U51" s="149"/>
      <c r="V51" s="149"/>
      <c r="W51" s="149"/>
      <c r="X51" s="149"/>
      <c r="Y51" s="149"/>
      <c r="Z51" s="149"/>
      <c r="AB51" s="154">
        <v>1</v>
      </c>
      <c r="AD51" s="155"/>
      <c r="AT51" s="154">
        <v>168.22</v>
      </c>
      <c r="AU51" s="154">
        <v>11.83</v>
      </c>
      <c r="AV51" s="154">
        <v>11.24</v>
      </c>
      <c r="AX51" s="154">
        <v>16.28</v>
      </c>
      <c r="AY51" s="154">
        <v>27.62</v>
      </c>
      <c r="BG51" s="156" t="s">
        <v>1319</v>
      </c>
      <c r="BH51" s="157">
        <v>1.0729847446279304</v>
      </c>
      <c r="BI51" s="157">
        <v>4.1091740100859955</v>
      </c>
      <c r="BJ51" s="157">
        <v>1.329080657415088E-2</v>
      </c>
      <c r="BK51" s="157">
        <v>4.1373492611866114</v>
      </c>
      <c r="BL51" s="157">
        <v>4.0809987589853796</v>
      </c>
      <c r="BM51" s="157">
        <v>12858.017428271492</v>
      </c>
      <c r="BN51" s="154">
        <v>0.17399999999999999</v>
      </c>
      <c r="BO51" s="157">
        <v>10620.722395752253</v>
      </c>
      <c r="BP51" s="157">
        <v>15095.312460790732</v>
      </c>
      <c r="BQ51" s="154">
        <v>1</v>
      </c>
      <c r="BT51" s="154">
        <v>50</v>
      </c>
      <c r="BU51" s="158">
        <v>3.1691416150975699E-11</v>
      </c>
      <c r="BV51" s="158">
        <v>1.96998673334163E-20</v>
      </c>
      <c r="BW51" s="162">
        <v>0.996680662307601</v>
      </c>
      <c r="BX51" s="158">
        <v>2.5668982783356201E-13</v>
      </c>
      <c r="BY51" s="158">
        <v>1.31577692110906E-8</v>
      </c>
      <c r="BZ51" s="158">
        <v>6.0396347354854104E-13</v>
      </c>
      <c r="CA51" s="158">
        <v>3.3193245020774098E-3</v>
      </c>
    </row>
    <row r="52" spans="1:79" x14ac:dyDescent="0.2">
      <c r="A52" s="149" t="s">
        <v>1509</v>
      </c>
      <c r="C52" s="149" t="s">
        <v>296</v>
      </c>
      <c r="D52" s="149" t="s">
        <v>297</v>
      </c>
      <c r="F52" s="149" t="s">
        <v>1939</v>
      </c>
      <c r="G52" s="149">
        <v>379</v>
      </c>
      <c r="H52" s="149" t="s">
        <v>19</v>
      </c>
      <c r="J52" s="149" t="s">
        <v>175</v>
      </c>
      <c r="P52" s="149" t="s">
        <v>1416</v>
      </c>
      <c r="AB52" s="149">
        <v>1</v>
      </c>
      <c r="AC52" s="149" t="s">
        <v>1490</v>
      </c>
      <c r="AG52" s="149">
        <v>11.9</v>
      </c>
      <c r="BG52" s="151" t="s">
        <v>1271</v>
      </c>
      <c r="BH52" s="152">
        <v>1.0755469613925308</v>
      </c>
      <c r="BI52" s="152">
        <v>3.4230372406986778</v>
      </c>
      <c r="BJ52" s="152">
        <v>2.2633843889018488E-2</v>
      </c>
      <c r="BK52" s="152">
        <v>3.470250611587161</v>
      </c>
      <c r="BL52" s="152">
        <v>3.3758238698101946</v>
      </c>
      <c r="BM52" s="152">
        <v>2648.7272569070292</v>
      </c>
      <c r="BN52" s="149">
        <v>0.22900000000000001</v>
      </c>
      <c r="BO52" s="152">
        <v>2042.1687150753196</v>
      </c>
      <c r="BP52" s="152">
        <v>3255.2857987387388</v>
      </c>
      <c r="BQ52" s="159">
        <v>0</v>
      </c>
      <c r="BR52" s="159">
        <v>1</v>
      </c>
      <c r="BS52" s="159">
        <v>2</v>
      </c>
      <c r="BT52" s="149">
        <v>51</v>
      </c>
      <c r="BU52" s="158"/>
      <c r="BV52" s="158"/>
      <c r="BW52" s="158"/>
      <c r="BX52" s="158"/>
      <c r="BY52" s="158"/>
      <c r="BZ52" s="158"/>
      <c r="CA52" s="158"/>
    </row>
    <row r="53" spans="1:79" x14ac:dyDescent="0.2">
      <c r="A53" s="149" t="s">
        <v>1509</v>
      </c>
      <c r="C53" s="149" t="s">
        <v>296</v>
      </c>
      <c r="D53" s="149" t="s">
        <v>297</v>
      </c>
      <c r="F53" s="149" t="s">
        <v>1939</v>
      </c>
      <c r="G53" s="149">
        <v>381</v>
      </c>
      <c r="H53" s="149" t="s">
        <v>19</v>
      </c>
      <c r="J53" s="149" t="s">
        <v>175</v>
      </c>
      <c r="P53" s="149" t="s">
        <v>1515</v>
      </c>
      <c r="AB53" s="149">
        <v>1</v>
      </c>
      <c r="AC53" s="149" t="s">
        <v>1490</v>
      </c>
      <c r="AI53" s="149">
        <v>10.61</v>
      </c>
      <c r="BG53" s="151" t="s">
        <v>138</v>
      </c>
      <c r="BH53" s="152">
        <v>1.0257153839013406</v>
      </c>
      <c r="BI53" s="152">
        <v>3.4280728302746795</v>
      </c>
      <c r="BJ53" s="152">
        <v>2.3432411782381059E-2</v>
      </c>
      <c r="BK53" s="152">
        <v>3.4768031980535392</v>
      </c>
      <c r="BL53" s="152">
        <v>3.3793424624958197</v>
      </c>
      <c r="BM53" s="152">
        <v>2679.6176534083784</v>
      </c>
      <c r="BN53" s="149">
        <v>0.20799999999999999</v>
      </c>
      <c r="BO53" s="152">
        <v>2122.2571814994358</v>
      </c>
      <c r="BP53" s="152">
        <v>3236.978125317321</v>
      </c>
      <c r="BQ53" s="159">
        <v>1</v>
      </c>
      <c r="BT53" s="154">
        <v>52</v>
      </c>
      <c r="BU53" s="158"/>
      <c r="BV53" s="158"/>
      <c r="BW53" s="158"/>
      <c r="BX53" s="158"/>
      <c r="BY53" s="158"/>
      <c r="BZ53" s="158"/>
      <c r="CA53" s="158"/>
    </row>
    <row r="54" spans="1:79" s="154" customFormat="1" x14ac:dyDescent="0.2">
      <c r="A54" s="149" t="s">
        <v>1509</v>
      </c>
      <c r="B54" s="149"/>
      <c r="C54" s="149" t="s">
        <v>296</v>
      </c>
      <c r="D54" s="149" t="s">
        <v>297</v>
      </c>
      <c r="E54" s="149"/>
      <c r="F54" s="149" t="s">
        <v>1939</v>
      </c>
      <c r="G54" s="149">
        <v>382</v>
      </c>
      <c r="H54" s="149" t="s">
        <v>19</v>
      </c>
      <c r="I54" s="149"/>
      <c r="J54" s="149" t="s">
        <v>175</v>
      </c>
      <c r="K54" s="149"/>
      <c r="L54" s="149"/>
      <c r="M54" s="149"/>
      <c r="N54" s="149"/>
      <c r="O54" s="149"/>
      <c r="P54" s="149" t="s">
        <v>1512</v>
      </c>
      <c r="Q54" s="149"/>
      <c r="R54" s="149"/>
      <c r="S54" s="149"/>
      <c r="T54" s="149"/>
      <c r="U54" s="149"/>
      <c r="V54" s="149"/>
      <c r="W54" s="149"/>
      <c r="X54" s="149"/>
      <c r="Y54" s="149"/>
      <c r="Z54" s="149"/>
      <c r="AB54" s="154">
        <v>1</v>
      </c>
      <c r="AC54" s="154" t="s">
        <v>1493</v>
      </c>
      <c r="AD54" s="155"/>
      <c r="AU54" s="154">
        <v>8.52</v>
      </c>
      <c r="AV54" s="154">
        <v>10.26</v>
      </c>
      <c r="AW54" s="154">
        <v>12.28</v>
      </c>
      <c r="AX54" s="154">
        <v>11.29</v>
      </c>
      <c r="BG54" s="156" t="s">
        <v>1319</v>
      </c>
      <c r="BH54" s="157">
        <v>0.93043959476670013</v>
      </c>
      <c r="BI54" s="157">
        <v>3.7343245430076788</v>
      </c>
      <c r="BJ54" s="157">
        <v>1.0183720982793965E-2</v>
      </c>
      <c r="BK54" s="157">
        <v>3.7559130669417247</v>
      </c>
      <c r="BL54" s="157">
        <v>3.7127360190736329</v>
      </c>
      <c r="BM54" s="157">
        <v>5424.0607247918751</v>
      </c>
      <c r="BN54" s="154">
        <v>0.17399999999999999</v>
      </c>
      <c r="BO54" s="157">
        <v>4480.2741586780885</v>
      </c>
      <c r="BP54" s="157">
        <v>6367.8472909056618</v>
      </c>
      <c r="BQ54" s="154">
        <v>1</v>
      </c>
      <c r="BR54" s="154">
        <v>1</v>
      </c>
      <c r="BS54" s="154">
        <v>1</v>
      </c>
      <c r="BT54" s="154">
        <v>53</v>
      </c>
      <c r="BU54" s="158"/>
      <c r="BV54" s="158"/>
      <c r="BW54" s="158"/>
      <c r="BX54" s="158"/>
      <c r="BY54" s="158"/>
      <c r="BZ54" s="158"/>
      <c r="CA54" s="158"/>
    </row>
    <row r="55" spans="1:79" x14ac:dyDescent="0.2">
      <c r="A55" s="149" t="s">
        <v>1509</v>
      </c>
      <c r="C55" s="149" t="s">
        <v>296</v>
      </c>
      <c r="D55" s="149" t="s">
        <v>297</v>
      </c>
      <c r="F55" s="149" t="s">
        <v>1939</v>
      </c>
      <c r="G55" s="149">
        <v>383</v>
      </c>
      <c r="H55" s="149" t="s">
        <v>19</v>
      </c>
      <c r="J55" s="149" t="s">
        <v>175</v>
      </c>
      <c r="P55" s="149" t="s">
        <v>1494</v>
      </c>
      <c r="AB55" s="149" t="s">
        <v>1495</v>
      </c>
      <c r="AC55" s="149" t="s">
        <v>1496</v>
      </c>
      <c r="AI55" s="149">
        <v>17.34</v>
      </c>
      <c r="BG55" s="151" t="s">
        <v>138</v>
      </c>
      <c r="BH55" s="152">
        <v>1.2390490931401914</v>
      </c>
      <c r="BI55" s="152">
        <v>4.0534094059815331</v>
      </c>
      <c r="BJ55" s="152">
        <v>1.9870382981783223E-2</v>
      </c>
      <c r="BK55" s="152">
        <v>4.0947321293785821</v>
      </c>
      <c r="BL55" s="152">
        <v>4.0120866825844841</v>
      </c>
      <c r="BM55" s="152">
        <v>11308.614665322941</v>
      </c>
      <c r="BN55" s="149">
        <v>0.20799999999999999</v>
      </c>
      <c r="BO55" s="152">
        <v>8956.4228149357696</v>
      </c>
      <c r="BP55" s="152">
        <v>13660.806515710112</v>
      </c>
      <c r="BQ55" s="149">
        <v>1</v>
      </c>
      <c r="BR55" s="149">
        <v>1</v>
      </c>
      <c r="BS55" s="149">
        <v>1</v>
      </c>
      <c r="BT55" s="154">
        <v>54</v>
      </c>
      <c r="BU55" s="158"/>
      <c r="BV55" s="158"/>
      <c r="BW55" s="158"/>
      <c r="BX55" s="158"/>
      <c r="BY55" s="158"/>
      <c r="BZ55" s="158"/>
      <c r="CA55" s="158"/>
    </row>
    <row r="56" spans="1:79" s="154" customFormat="1" x14ac:dyDescent="0.2">
      <c r="A56" s="154" t="s">
        <v>1509</v>
      </c>
      <c r="C56" s="154" t="s">
        <v>296</v>
      </c>
      <c r="D56" s="154" t="s">
        <v>1224</v>
      </c>
      <c r="F56" s="154" t="s">
        <v>1939</v>
      </c>
      <c r="G56" s="154">
        <v>385</v>
      </c>
      <c r="H56" s="154" t="s">
        <v>19</v>
      </c>
      <c r="J56" s="154" t="s">
        <v>175</v>
      </c>
      <c r="K56" s="154" t="s">
        <v>1517</v>
      </c>
      <c r="P56" s="154" t="s">
        <v>1516</v>
      </c>
      <c r="AB56" s="154">
        <v>1</v>
      </c>
      <c r="AD56" s="155"/>
      <c r="AT56" s="154">
        <v>174.93</v>
      </c>
      <c r="AU56" s="154">
        <v>11.36</v>
      </c>
      <c r="AV56" s="154">
        <v>11.63</v>
      </c>
      <c r="AW56" s="154">
        <v>20.32</v>
      </c>
      <c r="AX56" s="154">
        <v>16.86</v>
      </c>
      <c r="AY56" s="154">
        <v>28.48</v>
      </c>
      <c r="BG56" s="156" t="s">
        <v>1319</v>
      </c>
      <c r="BH56" s="157">
        <v>1.055378331375</v>
      </c>
      <c r="BI56" s="157">
        <v>4.0628746120956292</v>
      </c>
      <c r="BJ56" s="157">
        <v>1.2638507062978093E-2</v>
      </c>
      <c r="BK56" s="157">
        <v>4.0896670500150014</v>
      </c>
      <c r="BL56" s="157">
        <v>4.0360821741762569</v>
      </c>
      <c r="BM56" s="157">
        <v>11557.785019011202</v>
      </c>
      <c r="BN56" s="154">
        <v>0.17399999999999999</v>
      </c>
      <c r="BO56" s="157">
        <v>9546.7304257032538</v>
      </c>
      <c r="BP56" s="157">
        <v>13568.839612319151</v>
      </c>
      <c r="BQ56" s="154">
        <v>0</v>
      </c>
      <c r="BR56" s="154">
        <v>1</v>
      </c>
      <c r="BS56" s="154">
        <v>2</v>
      </c>
      <c r="BT56" s="154">
        <v>55</v>
      </c>
      <c r="BU56" s="158">
        <v>4.4102110700607899E-10</v>
      </c>
      <c r="BV56" s="158">
        <v>4.0073917733378499E-19</v>
      </c>
      <c r="BW56" s="162">
        <v>0.999882705249305</v>
      </c>
      <c r="BX56" s="158">
        <v>1.1783260499186E-11</v>
      </c>
      <c r="BY56" s="158">
        <v>5.2699091515396699E-11</v>
      </c>
      <c r="BZ56" s="158">
        <v>1.15479298627905E-15</v>
      </c>
      <c r="CA56" s="158">
        <v>1.17294245190658E-4</v>
      </c>
    </row>
    <row r="57" spans="1:79" s="154" customFormat="1" x14ac:dyDescent="0.2">
      <c r="A57" s="154" t="s">
        <v>1509</v>
      </c>
      <c r="C57" s="154" t="s">
        <v>296</v>
      </c>
      <c r="D57" s="154" t="s">
        <v>1224</v>
      </c>
      <c r="F57" s="154" t="s">
        <v>1939</v>
      </c>
      <c r="G57" s="154">
        <v>386</v>
      </c>
      <c r="H57" s="154" t="s">
        <v>19</v>
      </c>
      <c r="J57" s="154" t="s">
        <v>175</v>
      </c>
      <c r="P57" s="154" t="s">
        <v>1341</v>
      </c>
      <c r="AB57" s="154">
        <v>1</v>
      </c>
      <c r="AD57" s="155"/>
      <c r="BF57" s="154">
        <v>43.43</v>
      </c>
      <c r="BG57" s="156" t="s">
        <v>1368</v>
      </c>
      <c r="BH57" s="157">
        <v>1.6377898293622291</v>
      </c>
      <c r="BI57" s="157">
        <v>4.0884689186047911</v>
      </c>
      <c r="BJ57" s="157">
        <v>1.9200460452550069E-2</v>
      </c>
      <c r="BK57" s="157">
        <v>4.1293937311211435</v>
      </c>
      <c r="BL57" s="157">
        <v>4.0475441060884387</v>
      </c>
      <c r="BM57" s="157">
        <v>12259.391620670709</v>
      </c>
      <c r="BN57" s="154">
        <v>0.16800000000000001</v>
      </c>
      <c r="BO57" s="157">
        <v>10199.81382839803</v>
      </c>
      <c r="BP57" s="157">
        <v>14318.969412943388</v>
      </c>
      <c r="BQ57" s="154">
        <v>1</v>
      </c>
      <c r="BT57" s="154">
        <v>56</v>
      </c>
      <c r="BU57" s="158"/>
      <c r="BV57" s="158"/>
      <c r="BW57" s="158"/>
      <c r="BX57" s="158"/>
      <c r="BY57" s="158"/>
      <c r="BZ57" s="158"/>
      <c r="CA57" s="158"/>
    </row>
    <row r="58" spans="1:79" x14ac:dyDescent="0.2">
      <c r="A58" s="149" t="s">
        <v>1509</v>
      </c>
      <c r="C58" s="149" t="s">
        <v>296</v>
      </c>
      <c r="D58" s="149" t="s">
        <v>297</v>
      </c>
      <c r="F58" s="149" t="s">
        <v>1939</v>
      </c>
      <c r="G58" s="149">
        <v>775</v>
      </c>
      <c r="H58" s="149" t="s">
        <v>19</v>
      </c>
      <c r="J58" s="149" t="s">
        <v>175</v>
      </c>
      <c r="P58" s="149" t="s">
        <v>1514</v>
      </c>
      <c r="AB58" s="149">
        <v>1</v>
      </c>
      <c r="AC58" s="149" t="s">
        <v>1259</v>
      </c>
      <c r="AI58" s="149">
        <v>15.3</v>
      </c>
      <c r="BG58" s="151" t="s">
        <v>138</v>
      </c>
      <c r="BH58" s="152">
        <v>1.1846914308175989</v>
      </c>
      <c r="BI58" s="152">
        <v>3.8940729628965736</v>
      </c>
      <c r="BJ58" s="152">
        <v>1.7600627880168432E-2</v>
      </c>
      <c r="BK58" s="152">
        <v>3.9306754721775157</v>
      </c>
      <c r="BL58" s="152">
        <v>3.8574704536156315</v>
      </c>
      <c r="BM58" s="152">
        <v>7835.6127257108292</v>
      </c>
      <c r="BN58" s="149">
        <v>0.20799999999999999</v>
      </c>
      <c r="BO58" s="152">
        <v>6205.8052787629767</v>
      </c>
      <c r="BP58" s="152">
        <v>9465.4201726586816</v>
      </c>
      <c r="BQ58" s="159">
        <v>0</v>
      </c>
      <c r="BR58" s="159">
        <v>1</v>
      </c>
      <c r="BS58" s="159">
        <v>3</v>
      </c>
      <c r="BT58" s="154">
        <v>57</v>
      </c>
      <c r="BU58" s="158"/>
      <c r="BV58" s="158"/>
      <c r="BW58" s="158"/>
      <c r="BX58" s="158"/>
      <c r="BY58" s="158"/>
      <c r="BZ58" s="158"/>
      <c r="CA58" s="158"/>
    </row>
    <row r="59" spans="1:79" ht="16" x14ac:dyDescent="0.2">
      <c r="A59" s="149" t="s">
        <v>1509</v>
      </c>
      <c r="C59" s="149" t="s">
        <v>296</v>
      </c>
      <c r="D59" s="149" t="s">
        <v>297</v>
      </c>
      <c r="F59" s="149" t="s">
        <v>1939</v>
      </c>
      <c r="G59" s="149">
        <v>848</v>
      </c>
      <c r="H59" s="149" t="s">
        <v>19</v>
      </c>
      <c r="J59" s="149" t="s">
        <v>175</v>
      </c>
      <c r="P59" s="149" t="s">
        <v>1510</v>
      </c>
      <c r="AB59" s="149">
        <v>1</v>
      </c>
      <c r="AC59" s="149" t="s">
        <v>1259</v>
      </c>
      <c r="AD59" s="150" t="s">
        <v>1502</v>
      </c>
      <c r="AY59" s="149">
        <v>26.59</v>
      </c>
      <c r="BG59" s="151" t="s">
        <v>1298</v>
      </c>
      <c r="BH59" s="152">
        <v>1.4247183373315671</v>
      </c>
      <c r="BI59" s="152">
        <v>3.9573086505471808</v>
      </c>
      <c r="BJ59" s="152">
        <v>1.3019840987521285E-2</v>
      </c>
      <c r="BK59" s="152">
        <v>3.9847781136330558</v>
      </c>
      <c r="BL59" s="152">
        <v>3.9298391874613059</v>
      </c>
      <c r="BM59" s="152">
        <v>9063.7652854881471</v>
      </c>
      <c r="BN59" s="149">
        <v>0.14299999999999999</v>
      </c>
      <c r="BO59" s="152">
        <v>7767.6468496633424</v>
      </c>
      <c r="BP59" s="152">
        <v>10359.883721312952</v>
      </c>
      <c r="BQ59" s="159">
        <v>0</v>
      </c>
      <c r="BT59" s="154">
        <v>58</v>
      </c>
      <c r="BU59" s="158"/>
      <c r="BV59" s="158"/>
      <c r="BW59" s="158"/>
      <c r="BX59" s="158"/>
      <c r="BY59" s="158"/>
      <c r="BZ59" s="158"/>
      <c r="CA59" s="158"/>
    </row>
    <row r="60" spans="1:79" ht="16" x14ac:dyDescent="0.2">
      <c r="A60" s="154" t="s">
        <v>1372</v>
      </c>
      <c r="B60" s="154"/>
      <c r="C60" s="154" t="s">
        <v>296</v>
      </c>
      <c r="D60" s="154" t="s">
        <v>15</v>
      </c>
      <c r="E60" s="154"/>
      <c r="F60" s="154" t="s">
        <v>1940</v>
      </c>
      <c r="G60" s="154">
        <v>721</v>
      </c>
      <c r="H60" s="154" t="s">
        <v>1360</v>
      </c>
      <c r="I60" s="154"/>
      <c r="J60" s="154" t="s">
        <v>470</v>
      </c>
      <c r="K60" s="154" t="s">
        <v>1374</v>
      </c>
      <c r="L60" s="154"/>
      <c r="M60" s="154"/>
      <c r="N60" s="154"/>
      <c r="O60" s="154"/>
      <c r="P60" s="154" t="s">
        <v>1373</v>
      </c>
      <c r="Q60" s="154"/>
      <c r="R60" s="154"/>
      <c r="S60" s="154"/>
      <c r="T60" s="154"/>
      <c r="U60" s="154"/>
      <c r="V60" s="154"/>
      <c r="W60" s="154"/>
      <c r="X60" s="154"/>
      <c r="Y60" s="154"/>
      <c r="Z60" s="154"/>
      <c r="AB60" s="149">
        <v>1</v>
      </c>
      <c r="AC60" s="149" t="s">
        <v>1259</v>
      </c>
      <c r="AD60" s="150" t="s">
        <v>1502</v>
      </c>
      <c r="AG60" s="149">
        <v>19.8</v>
      </c>
      <c r="BG60" s="151" t="s">
        <v>1271</v>
      </c>
      <c r="BH60" s="152">
        <v>1.2966651902615312</v>
      </c>
      <c r="BI60" s="152">
        <v>4.0568869821014637</v>
      </c>
      <c r="BJ60" s="152">
        <v>1.8182410024582166E-2</v>
      </c>
      <c r="BK60" s="152">
        <v>4.0948148246873881</v>
      </c>
      <c r="BL60" s="152">
        <v>4.0189591395155393</v>
      </c>
      <c r="BM60" s="152">
        <v>11399.530951700315</v>
      </c>
      <c r="BN60" s="149">
        <v>0.22900000000000001</v>
      </c>
      <c r="BO60" s="152">
        <v>8789.038363760943</v>
      </c>
      <c r="BP60" s="152">
        <v>14010.023539639687</v>
      </c>
      <c r="BQ60" s="159">
        <v>1</v>
      </c>
      <c r="BT60" s="154">
        <v>59</v>
      </c>
      <c r="BU60" s="158"/>
      <c r="BV60" s="158"/>
      <c r="BW60" s="158"/>
      <c r="BX60" s="158"/>
      <c r="BY60" s="158"/>
      <c r="BZ60" s="158"/>
      <c r="CA60" s="158"/>
    </row>
    <row r="61" spans="1:79" s="154" customFormat="1" x14ac:dyDescent="0.2">
      <c r="A61" s="154" t="s">
        <v>1308</v>
      </c>
      <c r="C61" s="154" t="s">
        <v>296</v>
      </c>
      <c r="D61" s="154" t="s">
        <v>1289</v>
      </c>
      <c r="F61" s="154" t="s">
        <v>1940</v>
      </c>
      <c r="G61" s="154">
        <v>1933</v>
      </c>
      <c r="H61" s="154" t="s">
        <v>1309</v>
      </c>
      <c r="J61" s="154" t="s">
        <v>175</v>
      </c>
      <c r="P61" s="154" t="s">
        <v>1313</v>
      </c>
      <c r="AB61" s="154">
        <v>1</v>
      </c>
      <c r="AC61" s="154" t="s">
        <v>1259</v>
      </c>
      <c r="AD61" s="155"/>
      <c r="AZ61" s="154">
        <v>152.63999999999999</v>
      </c>
      <c r="BA61" s="154">
        <v>10.16</v>
      </c>
      <c r="BB61" s="154">
        <v>10.37</v>
      </c>
      <c r="BG61" s="156" t="s">
        <v>1314</v>
      </c>
      <c r="BH61" s="157">
        <v>2.1836683573600197</v>
      </c>
      <c r="BI61" s="157">
        <v>3.8439397044945469</v>
      </c>
      <c r="BJ61" s="157">
        <v>1.4531428624271739E-2</v>
      </c>
      <c r="BK61" s="157">
        <v>3.8749127112884594</v>
      </c>
      <c r="BL61" s="157">
        <v>3.8129666977006345</v>
      </c>
      <c r="BM61" s="157">
        <v>6981.3547133888114</v>
      </c>
      <c r="BN61" s="154">
        <v>0.17399999999999999</v>
      </c>
      <c r="BO61" s="157">
        <v>5766.5989932591583</v>
      </c>
      <c r="BP61" s="157">
        <v>8196.1104335184646</v>
      </c>
      <c r="BQ61" s="154">
        <v>1</v>
      </c>
      <c r="BR61" s="154">
        <v>1</v>
      </c>
      <c r="BS61" s="154">
        <v>1</v>
      </c>
      <c r="BT61" s="154">
        <v>60</v>
      </c>
      <c r="BU61" s="158"/>
      <c r="BV61" s="158"/>
      <c r="BW61" s="158"/>
      <c r="BX61" s="158"/>
      <c r="BY61" s="163"/>
      <c r="BZ61" s="158"/>
      <c r="CA61" s="158"/>
    </row>
    <row r="62" spans="1:79" x14ac:dyDescent="0.2">
      <c r="A62" s="149" t="s">
        <v>1388</v>
      </c>
      <c r="C62" s="149" t="s">
        <v>1389</v>
      </c>
      <c r="D62" s="149" t="s">
        <v>15</v>
      </c>
      <c r="F62" s="149" t="s">
        <v>1940</v>
      </c>
      <c r="G62" s="149">
        <v>3549</v>
      </c>
      <c r="H62" s="149" t="s">
        <v>1360</v>
      </c>
      <c r="J62" s="149" t="s">
        <v>175</v>
      </c>
      <c r="K62" s="149" t="s">
        <v>1391</v>
      </c>
      <c r="P62" s="149" t="s">
        <v>1390</v>
      </c>
      <c r="AB62" s="149">
        <v>1</v>
      </c>
      <c r="AC62" s="149" t="s">
        <v>1259</v>
      </c>
      <c r="AG62" s="149">
        <v>21.05</v>
      </c>
      <c r="BG62" s="151" t="s">
        <v>1271</v>
      </c>
      <c r="BH62" s="152">
        <v>1.323252100171687</v>
      </c>
      <c r="BI62" s="152">
        <v>4.1331000833796727</v>
      </c>
      <c r="BJ62" s="152">
        <v>1.9710264979398623E-2</v>
      </c>
      <c r="BK62" s="152">
        <v>4.1742149755449462</v>
      </c>
      <c r="BL62" s="152">
        <v>4.0919851912143992</v>
      </c>
      <c r="BM62" s="152">
        <v>13586.265066685261</v>
      </c>
      <c r="BN62" s="149">
        <v>0.22900000000000001</v>
      </c>
      <c r="BO62" s="152">
        <v>10475.010366414335</v>
      </c>
      <c r="BP62" s="152">
        <v>16697.519766956186</v>
      </c>
      <c r="BQ62" s="149">
        <v>1</v>
      </c>
      <c r="BT62" s="149">
        <v>61</v>
      </c>
      <c r="BU62" s="158"/>
      <c r="BV62" s="158"/>
      <c r="BW62" s="158"/>
      <c r="BX62" s="158"/>
      <c r="BY62" s="158"/>
      <c r="BZ62" s="158"/>
      <c r="CA62" s="158"/>
    </row>
    <row r="63" spans="1:79" x14ac:dyDescent="0.2">
      <c r="A63" s="154"/>
      <c r="B63" s="154"/>
      <c r="C63" s="154" t="s">
        <v>296</v>
      </c>
      <c r="D63" s="154" t="s">
        <v>1284</v>
      </c>
      <c r="E63" s="154"/>
      <c r="F63" s="154" t="s">
        <v>1940</v>
      </c>
      <c r="G63" s="154">
        <v>6561</v>
      </c>
      <c r="H63" s="154" t="s">
        <v>1360</v>
      </c>
      <c r="I63" s="154"/>
      <c r="J63" s="154" t="s">
        <v>470</v>
      </c>
      <c r="K63" s="154" t="s">
        <v>1365</v>
      </c>
      <c r="L63" s="154"/>
      <c r="M63" s="154"/>
      <c r="N63" s="154"/>
      <c r="O63" s="154"/>
      <c r="P63" s="154" t="s">
        <v>1364</v>
      </c>
      <c r="Q63" s="154"/>
      <c r="R63" s="154"/>
      <c r="S63" s="154"/>
      <c r="T63" s="154"/>
      <c r="U63" s="154"/>
      <c r="V63" s="154"/>
      <c r="W63" s="154"/>
      <c r="X63" s="154"/>
      <c r="Y63" s="154"/>
      <c r="Z63" s="154"/>
      <c r="AG63" s="149">
        <v>18.59</v>
      </c>
      <c r="BG63" s="151" t="s">
        <v>1271</v>
      </c>
      <c r="BH63" s="152">
        <v>1.2692793897718986</v>
      </c>
      <c r="BI63" s="152">
        <v>3.978383809173347</v>
      </c>
      <c r="BM63" s="152">
        <v>9514.4526509170137</v>
      </c>
      <c r="BN63" s="149">
        <v>0.22900000000000001</v>
      </c>
      <c r="BO63" s="152">
        <v>7335.6429938570172</v>
      </c>
      <c r="BP63" s="152">
        <v>11693.262307977009</v>
      </c>
      <c r="BQ63" s="149">
        <v>1</v>
      </c>
      <c r="BT63" s="154">
        <v>62</v>
      </c>
    </row>
    <row r="64" spans="1:79" x14ac:dyDescent="0.2">
      <c r="A64" s="149" t="s">
        <v>1359</v>
      </c>
      <c r="C64" s="149" t="s">
        <v>296</v>
      </c>
      <c r="D64" s="149" t="s">
        <v>1262</v>
      </c>
      <c r="F64" s="149" t="s">
        <v>1940</v>
      </c>
      <c r="G64" s="149">
        <v>9951</v>
      </c>
      <c r="H64" s="149" t="s">
        <v>1360</v>
      </c>
      <c r="J64" s="149" t="s">
        <v>470</v>
      </c>
      <c r="K64" s="149" t="s">
        <v>1362</v>
      </c>
      <c r="P64" s="149" t="s">
        <v>1361</v>
      </c>
      <c r="AE64" s="149">
        <v>188.51</v>
      </c>
      <c r="AG64" s="149">
        <v>19.95</v>
      </c>
      <c r="AI64" s="149">
        <v>18.2</v>
      </c>
      <c r="BG64" s="151" t="s">
        <v>1281</v>
      </c>
      <c r="BH64" s="152">
        <v>2.275334393425767</v>
      </c>
      <c r="BI64" s="152">
        <v>4.1664386212048399</v>
      </c>
      <c r="BM64" s="152">
        <v>14670.287372328297</v>
      </c>
      <c r="BN64" s="149">
        <v>0.13800000000000001</v>
      </c>
      <c r="BO64" s="152">
        <v>12645.787714946991</v>
      </c>
      <c r="BP64" s="152">
        <v>16694.787029709601</v>
      </c>
      <c r="BQ64" s="149">
        <v>1</v>
      </c>
      <c r="BT64" s="154">
        <v>63</v>
      </c>
    </row>
    <row r="65" spans="1:72" x14ac:dyDescent="0.2">
      <c r="A65" s="149" t="s">
        <v>1369</v>
      </c>
      <c r="C65" s="149" t="s">
        <v>296</v>
      </c>
      <c r="D65" s="149" t="s">
        <v>1224</v>
      </c>
      <c r="F65" s="149" t="s">
        <v>1940</v>
      </c>
      <c r="G65" s="149">
        <v>12042</v>
      </c>
      <c r="H65" s="149" t="s">
        <v>1360</v>
      </c>
      <c r="J65" s="149" t="s">
        <v>470</v>
      </c>
      <c r="P65" s="149" t="s">
        <v>1370</v>
      </c>
      <c r="AE65" s="149">
        <v>194.29</v>
      </c>
      <c r="AG65" s="149">
        <v>21.47</v>
      </c>
      <c r="BG65" s="151" t="s">
        <v>1281</v>
      </c>
      <c r="BH65" s="152">
        <v>2.2884504482756363</v>
      </c>
      <c r="BI65" s="152">
        <v>4.2126542010996229</v>
      </c>
      <c r="BM65" s="152">
        <v>16317.521781941128</v>
      </c>
      <c r="BN65" s="149">
        <v>0.13800000000000001</v>
      </c>
      <c r="BO65" s="152">
        <v>14065.703776033253</v>
      </c>
      <c r="BP65" s="152">
        <v>18569.339787849003</v>
      </c>
      <c r="BQ65" s="149">
        <v>1</v>
      </c>
      <c r="BT65" s="154">
        <v>64</v>
      </c>
    </row>
    <row r="66" spans="1:72" x14ac:dyDescent="0.2">
      <c r="A66" s="149" t="s">
        <v>1397</v>
      </c>
      <c r="C66" s="149" t="s">
        <v>1389</v>
      </c>
      <c r="D66" s="149" t="s">
        <v>15</v>
      </c>
      <c r="F66" s="149" t="s">
        <v>1940</v>
      </c>
      <c r="G66" s="149">
        <v>12071</v>
      </c>
      <c r="H66" s="149" t="s">
        <v>1360</v>
      </c>
      <c r="J66" s="149" t="s">
        <v>175</v>
      </c>
      <c r="K66" s="149" t="s">
        <v>1385</v>
      </c>
      <c r="P66" s="149" t="s">
        <v>1398</v>
      </c>
      <c r="AE66" s="149">
        <v>196.22</v>
      </c>
      <c r="AI66" s="149">
        <v>18.850000000000001</v>
      </c>
      <c r="BG66" s="151" t="s">
        <v>1281</v>
      </c>
      <c r="BH66" s="152">
        <v>2.2927432713770708</v>
      </c>
      <c r="BI66" s="152">
        <v>4.2277803431666854</v>
      </c>
      <c r="BM66" s="152">
        <v>16895.861590610988</v>
      </c>
      <c r="BN66" s="149">
        <v>0.13800000000000001</v>
      </c>
      <c r="BO66" s="152">
        <v>14564.232691106672</v>
      </c>
      <c r="BP66" s="152">
        <v>19227.490490115306</v>
      </c>
      <c r="BQ66" s="149">
        <v>1</v>
      </c>
      <c r="BT66" s="154">
        <v>65</v>
      </c>
    </row>
    <row r="67" spans="1:72" x14ac:dyDescent="0.2">
      <c r="A67" s="149" t="s">
        <v>1377</v>
      </c>
      <c r="C67" s="149" t="s">
        <v>1378</v>
      </c>
      <c r="D67" s="149" t="s">
        <v>1941</v>
      </c>
      <c r="F67" s="149" t="s">
        <v>1940</v>
      </c>
      <c r="G67" s="149" t="s">
        <v>1379</v>
      </c>
      <c r="H67" s="149" t="s">
        <v>1360</v>
      </c>
      <c r="J67" s="149" t="s">
        <v>470</v>
      </c>
      <c r="K67" s="149" t="s">
        <v>1381</v>
      </c>
      <c r="P67" s="149" t="s">
        <v>1380</v>
      </c>
      <c r="AG67" s="149">
        <v>24.81</v>
      </c>
      <c r="BG67" s="151" t="s">
        <v>1271</v>
      </c>
      <c r="BH67" s="152">
        <v>1.394626764272209</v>
      </c>
      <c r="BI67" s="152">
        <v>4.3377001862939792</v>
      </c>
      <c r="BM67" s="152">
        <v>21762.069166863279</v>
      </c>
      <c r="BN67" s="149">
        <v>0.22900000000000001</v>
      </c>
      <c r="BO67" s="152">
        <v>16778.555327651586</v>
      </c>
      <c r="BP67" s="152">
        <v>26745.583006074972</v>
      </c>
      <c r="BQ67" s="149">
        <v>1</v>
      </c>
      <c r="BT67" s="154">
        <v>66</v>
      </c>
    </row>
    <row r="68" spans="1:72" x14ac:dyDescent="0.2">
      <c r="A68" s="154" t="s">
        <v>1383</v>
      </c>
      <c r="B68" s="154"/>
      <c r="C68" s="154" t="s">
        <v>1378</v>
      </c>
      <c r="D68" s="154" t="s">
        <v>1941</v>
      </c>
      <c r="E68" s="154"/>
      <c r="F68" s="154" t="s">
        <v>1940</v>
      </c>
      <c r="G68" s="154" t="s">
        <v>1379</v>
      </c>
      <c r="H68" s="154" t="s">
        <v>1360</v>
      </c>
      <c r="I68" s="154"/>
      <c r="J68" s="154" t="s">
        <v>175</v>
      </c>
      <c r="K68" s="154" t="s">
        <v>1385</v>
      </c>
      <c r="L68" s="154"/>
      <c r="M68" s="154"/>
      <c r="N68" s="154"/>
      <c r="O68" s="154"/>
      <c r="P68" s="154" t="s">
        <v>1384</v>
      </c>
      <c r="Q68" s="154"/>
      <c r="R68" s="154"/>
      <c r="S68" s="154"/>
      <c r="T68" s="154"/>
      <c r="U68" s="154"/>
      <c r="V68" s="154"/>
      <c r="W68" s="154"/>
      <c r="X68" s="154"/>
      <c r="Y68" s="154"/>
      <c r="Z68" s="154"/>
      <c r="AG68" s="149">
        <v>25.26</v>
      </c>
      <c r="BG68" s="151" t="s">
        <v>1271</v>
      </c>
      <c r="BH68" s="152">
        <v>1.4024333462193119</v>
      </c>
      <c r="BI68" s="152">
        <v>4.3600782596609751</v>
      </c>
      <c r="BM68" s="152">
        <v>22912.805032358316</v>
      </c>
      <c r="BN68" s="149">
        <v>0.22900000000000001</v>
      </c>
      <c r="BO68" s="152">
        <v>17665.772679948263</v>
      </c>
      <c r="BP68" s="152">
        <v>28159.837384768369</v>
      </c>
      <c r="BQ68" s="149">
        <v>1</v>
      </c>
      <c r="BT68" s="154">
        <v>67</v>
      </c>
    </row>
    <row r="69" spans="1:72" x14ac:dyDescent="0.2">
      <c r="A69" s="149" t="s">
        <v>1383</v>
      </c>
      <c r="C69" s="149" t="s">
        <v>1389</v>
      </c>
      <c r="D69" s="149" t="s">
        <v>15</v>
      </c>
      <c r="F69" s="149" t="s">
        <v>1940</v>
      </c>
      <c r="G69" s="149" t="s">
        <v>1379</v>
      </c>
      <c r="H69" s="149" t="s">
        <v>1360</v>
      </c>
      <c r="J69" s="149" t="s">
        <v>175</v>
      </c>
      <c r="K69" s="149" t="s">
        <v>1385</v>
      </c>
      <c r="P69" s="149" t="s">
        <v>1394</v>
      </c>
      <c r="AE69" s="149">
        <v>9.59</v>
      </c>
      <c r="BG69" s="151" t="s">
        <v>1281</v>
      </c>
      <c r="BH69" s="152">
        <v>0.9818186071706636</v>
      </c>
      <c r="BI69" s="152">
        <v>-0.39137871404600144</v>
      </c>
      <c r="BM69" s="152">
        <v>0.4060890564072453</v>
      </c>
      <c r="BN69" s="149">
        <v>0.13800000000000001</v>
      </c>
      <c r="BO69" s="152">
        <v>0.35004876662304546</v>
      </c>
      <c r="BP69" s="152">
        <v>0.46212934619144513</v>
      </c>
      <c r="BQ69" s="149">
        <v>1</v>
      </c>
      <c r="BT69" s="154">
        <v>68</v>
      </c>
    </row>
    <row r="70" spans="1:72" x14ac:dyDescent="0.2">
      <c r="A70" s="149" t="s">
        <v>1383</v>
      </c>
      <c r="C70" s="149" t="s">
        <v>1389</v>
      </c>
      <c r="D70" s="149" t="s">
        <v>15</v>
      </c>
      <c r="F70" s="149" t="s">
        <v>1940</v>
      </c>
      <c r="G70" s="149" t="s">
        <v>1379</v>
      </c>
      <c r="H70" s="149" t="s">
        <v>1360</v>
      </c>
      <c r="J70" s="149" t="s">
        <v>175</v>
      </c>
      <c r="K70" s="149" t="s">
        <v>1385</v>
      </c>
      <c r="P70" s="149" t="s">
        <v>1396</v>
      </c>
      <c r="AG70" s="149">
        <v>10.6</v>
      </c>
      <c r="BG70" s="151" t="s">
        <v>1271</v>
      </c>
      <c r="BH70" s="152">
        <v>1.0253058652647702</v>
      </c>
      <c r="BI70" s="152">
        <v>3.2790178807786052</v>
      </c>
      <c r="BM70" s="152">
        <v>1901.1565527566797</v>
      </c>
      <c r="BN70" s="149">
        <v>0.22900000000000001</v>
      </c>
      <c r="BO70" s="152">
        <v>1465.7917021754001</v>
      </c>
      <c r="BP70" s="152">
        <v>2336.5214033379593</v>
      </c>
      <c r="BQ70" s="149">
        <v>1</v>
      </c>
      <c r="BT70" s="154">
        <v>69</v>
      </c>
    </row>
    <row r="71" spans="1:72" x14ac:dyDescent="0.2">
      <c r="A71" s="154" t="s">
        <v>1455</v>
      </c>
      <c r="B71" s="154"/>
      <c r="C71" s="154" t="s">
        <v>1356</v>
      </c>
      <c r="D71" s="154" t="s">
        <v>1458</v>
      </c>
      <c r="E71" s="154"/>
      <c r="F71" s="154" t="s">
        <v>1942</v>
      </c>
      <c r="G71" s="154">
        <v>1</v>
      </c>
      <c r="H71" s="154" t="s">
        <v>1459</v>
      </c>
      <c r="I71" s="154"/>
      <c r="J71" s="154" t="s">
        <v>175</v>
      </c>
      <c r="K71" s="154" t="s">
        <v>1457</v>
      </c>
      <c r="L71" s="154"/>
      <c r="M71" s="154"/>
      <c r="N71" s="154"/>
      <c r="O71" s="154"/>
      <c r="P71" s="154" t="s">
        <v>1456</v>
      </c>
      <c r="Q71" s="154"/>
      <c r="R71" s="154"/>
      <c r="S71" s="154"/>
      <c r="T71" s="154"/>
      <c r="U71" s="154"/>
      <c r="V71" s="154"/>
      <c r="W71" s="154"/>
      <c r="X71" s="154"/>
      <c r="Y71" s="154"/>
      <c r="Z71" s="154"/>
      <c r="AE71" s="149">
        <v>114.48</v>
      </c>
      <c r="BG71" s="151" t="s">
        <v>1281</v>
      </c>
      <c r="BH71" s="152">
        <v>2.0587296207517198</v>
      </c>
      <c r="BI71" s="152">
        <v>3.4032125374706457</v>
      </c>
      <c r="BM71" s="152">
        <v>2530.5361014237542</v>
      </c>
      <c r="BN71" s="149">
        <v>0.13800000000000001</v>
      </c>
      <c r="BO71" s="152">
        <v>2181.322119427276</v>
      </c>
      <c r="BP71" s="152">
        <v>2879.7500834202324</v>
      </c>
      <c r="BQ71" s="149">
        <v>1</v>
      </c>
      <c r="BT71" s="154">
        <v>70</v>
      </c>
    </row>
    <row r="72" spans="1:72" x14ac:dyDescent="0.2">
      <c r="A72" s="149" t="s">
        <v>1455</v>
      </c>
      <c r="C72" s="149" t="s">
        <v>296</v>
      </c>
      <c r="D72" s="149" t="s">
        <v>1289</v>
      </c>
      <c r="F72" s="149" t="s">
        <v>1942</v>
      </c>
      <c r="G72" s="149">
        <v>11</v>
      </c>
      <c r="H72" s="149" t="s">
        <v>1460</v>
      </c>
      <c r="J72" s="149" t="s">
        <v>175</v>
      </c>
      <c r="K72" s="149" t="s">
        <v>1457</v>
      </c>
      <c r="P72" s="149" t="s">
        <v>1456</v>
      </c>
      <c r="AE72" s="149">
        <v>114.61</v>
      </c>
      <c r="BG72" s="151" t="s">
        <v>1281</v>
      </c>
      <c r="BH72" s="152">
        <v>2.0592225125296895</v>
      </c>
      <c r="BI72" s="152">
        <v>3.4049492852659986</v>
      </c>
      <c r="BM72" s="152">
        <v>2540.6760008099213</v>
      </c>
      <c r="BN72" s="149">
        <v>0.13800000000000001</v>
      </c>
      <c r="BO72" s="152">
        <v>2190.0627126981522</v>
      </c>
      <c r="BP72" s="152">
        <v>2891.2892889216905</v>
      </c>
      <c r="BQ72" s="149">
        <v>1</v>
      </c>
      <c r="BT72" s="149">
        <v>71</v>
      </c>
    </row>
    <row r="73" spans="1:72" x14ac:dyDescent="0.2">
      <c r="A73" s="149" t="s">
        <v>1455</v>
      </c>
      <c r="C73" s="149" t="s">
        <v>296</v>
      </c>
      <c r="D73" s="149" t="s">
        <v>1289</v>
      </c>
      <c r="F73" s="149" t="s">
        <v>1942</v>
      </c>
      <c r="G73" s="149">
        <v>128</v>
      </c>
      <c r="H73" s="149" t="s">
        <v>1460</v>
      </c>
      <c r="J73" s="149" t="s">
        <v>175</v>
      </c>
      <c r="K73" s="149" t="s">
        <v>1457</v>
      </c>
      <c r="P73" s="149" t="s">
        <v>1456</v>
      </c>
      <c r="AE73" s="149">
        <v>115.11</v>
      </c>
      <c r="BG73" s="151" t="s">
        <v>1281</v>
      </c>
      <c r="BH73" s="152">
        <v>2.0611130539179787</v>
      </c>
      <c r="BI73" s="152">
        <v>3.4116107751404288</v>
      </c>
      <c r="BM73" s="152">
        <v>2579.9469454785276</v>
      </c>
      <c r="BN73" s="149">
        <v>0.13800000000000001</v>
      </c>
      <c r="BO73" s="152">
        <v>2223.9142670024908</v>
      </c>
      <c r="BP73" s="152">
        <v>2935.9796239545644</v>
      </c>
      <c r="BQ73" s="149">
        <v>1</v>
      </c>
      <c r="BT73" s="154">
        <v>72</v>
      </c>
    </row>
    <row r="74" spans="1:72" x14ac:dyDescent="0.2">
      <c r="A74" s="149" t="s">
        <v>1455</v>
      </c>
      <c r="C74" s="149" t="s">
        <v>296</v>
      </c>
      <c r="D74" s="149" t="s">
        <v>297</v>
      </c>
      <c r="F74" s="149" t="s">
        <v>1942</v>
      </c>
      <c r="G74" s="149">
        <v>178</v>
      </c>
      <c r="H74" s="149" t="s">
        <v>1042</v>
      </c>
      <c r="J74" s="149" t="s">
        <v>175</v>
      </c>
      <c r="K74" s="149" t="s">
        <v>1457</v>
      </c>
      <c r="P74" s="149" t="s">
        <v>1456</v>
      </c>
      <c r="AE74" s="149">
        <v>115.18</v>
      </c>
      <c r="BG74" s="151" t="s">
        <v>1281</v>
      </c>
      <c r="BH74" s="152">
        <v>2.0613770741938877</v>
      </c>
      <c r="BI74" s="152">
        <v>3.4125410739455786</v>
      </c>
      <c r="BM74" s="152">
        <v>2585.4793529534941</v>
      </c>
      <c r="BN74" s="149">
        <v>0.13800000000000001</v>
      </c>
      <c r="BO74" s="152">
        <v>2228.6832022459121</v>
      </c>
      <c r="BP74" s="152">
        <v>2942.2755036610761</v>
      </c>
      <c r="BQ74" s="149">
        <v>1</v>
      </c>
      <c r="BT74" s="154">
        <v>73</v>
      </c>
    </row>
    <row r="75" spans="1:72" x14ac:dyDescent="0.2">
      <c r="A75" s="154" t="s">
        <v>1261</v>
      </c>
      <c r="B75" s="154"/>
      <c r="C75" s="154" t="s">
        <v>296</v>
      </c>
      <c r="D75" s="154" t="s">
        <v>1262</v>
      </c>
      <c r="E75" s="154"/>
      <c r="F75" s="154" t="s">
        <v>1943</v>
      </c>
      <c r="G75" s="154">
        <v>214</v>
      </c>
      <c r="H75" s="154" t="s">
        <v>546</v>
      </c>
      <c r="I75" s="154"/>
      <c r="J75" s="154" t="s">
        <v>470</v>
      </c>
      <c r="K75" s="154" t="s">
        <v>1273</v>
      </c>
      <c r="L75" s="154"/>
      <c r="M75" s="154"/>
      <c r="N75" s="154"/>
      <c r="O75" s="154"/>
      <c r="P75" s="154" t="s">
        <v>1272</v>
      </c>
      <c r="Q75" s="154"/>
      <c r="R75" s="154"/>
      <c r="S75" s="154"/>
      <c r="T75" s="154"/>
      <c r="U75" s="154"/>
      <c r="V75" s="154"/>
      <c r="W75" s="154"/>
      <c r="X75" s="154"/>
      <c r="Y75" s="154"/>
      <c r="Z75" s="154"/>
      <c r="AE75" s="149">
        <v>115.8</v>
      </c>
      <c r="BG75" s="151" t="s">
        <v>1281</v>
      </c>
      <c r="BH75" s="152">
        <v>2.0637085593914173</v>
      </c>
      <c r="BI75" s="152">
        <v>3.4207562683507016</v>
      </c>
      <c r="BM75" s="152">
        <v>2634.8522578338489</v>
      </c>
      <c r="BN75" s="149">
        <v>0.13800000000000001</v>
      </c>
      <c r="BO75" s="152">
        <v>2271.2426462527778</v>
      </c>
      <c r="BP75" s="152">
        <v>2998.4618694149199</v>
      </c>
      <c r="BQ75" s="149">
        <v>1</v>
      </c>
      <c r="BT75" s="154">
        <v>74</v>
      </c>
    </row>
    <row r="76" spans="1:72" x14ac:dyDescent="0.2">
      <c r="A76" s="154" t="s">
        <v>1261</v>
      </c>
      <c r="B76" s="154"/>
      <c r="C76" s="154" t="s">
        <v>296</v>
      </c>
      <c r="D76" s="154" t="s">
        <v>1262</v>
      </c>
      <c r="E76" s="154"/>
      <c r="F76" s="154" t="s">
        <v>1943</v>
      </c>
      <c r="G76" s="154">
        <v>216</v>
      </c>
      <c r="H76" s="154" t="s">
        <v>546</v>
      </c>
      <c r="I76" s="154"/>
      <c r="J76" s="154" t="s">
        <v>470</v>
      </c>
      <c r="K76" s="154" t="s">
        <v>1266</v>
      </c>
      <c r="L76" s="154"/>
      <c r="M76" s="154"/>
      <c r="N76" s="154"/>
      <c r="O76" s="154"/>
      <c r="P76" s="154" t="s">
        <v>1270</v>
      </c>
      <c r="Q76" s="154"/>
      <c r="R76" s="154"/>
      <c r="S76" s="154"/>
      <c r="T76" s="154"/>
      <c r="U76" s="154"/>
      <c r="V76" s="154"/>
      <c r="W76" s="154"/>
      <c r="X76" s="154"/>
      <c r="Y76" s="154"/>
      <c r="Z76" s="154"/>
      <c r="AE76" s="149">
        <v>115.99</v>
      </c>
      <c r="BG76" s="151" t="s">
        <v>1281</v>
      </c>
      <c r="BH76" s="152">
        <v>2.0644205484335933</v>
      </c>
      <c r="BI76" s="152">
        <v>3.4232650247442615</v>
      </c>
      <c r="BM76" s="152">
        <v>2650.1168579404562</v>
      </c>
      <c r="BN76" s="149">
        <v>0.13800000000000001</v>
      </c>
      <c r="BO76" s="152">
        <v>2284.4007315446734</v>
      </c>
      <c r="BP76" s="152">
        <v>3015.832984336239</v>
      </c>
      <c r="BQ76" s="149">
        <v>1</v>
      </c>
      <c r="BT76" s="154">
        <v>75</v>
      </c>
    </row>
    <row r="77" spans="1:72" x14ac:dyDescent="0.2">
      <c r="A77" s="154" t="s">
        <v>1261</v>
      </c>
      <c r="B77" s="154"/>
      <c r="C77" s="154" t="s">
        <v>296</v>
      </c>
      <c r="D77" s="154" t="s">
        <v>1262</v>
      </c>
      <c r="E77" s="154"/>
      <c r="F77" s="154" t="s">
        <v>1943</v>
      </c>
      <c r="G77" s="154">
        <v>219</v>
      </c>
      <c r="H77" s="154" t="s">
        <v>546</v>
      </c>
      <c r="I77" s="154"/>
      <c r="J77" s="154" t="s">
        <v>470</v>
      </c>
      <c r="K77" s="154" t="s">
        <v>1266</v>
      </c>
      <c r="L77" s="154"/>
      <c r="M77" s="154"/>
      <c r="N77" s="154"/>
      <c r="O77" s="154"/>
      <c r="P77" s="154" t="s">
        <v>1265</v>
      </c>
      <c r="Q77" s="154"/>
      <c r="R77" s="154"/>
      <c r="S77" s="154"/>
      <c r="T77" s="154"/>
      <c r="U77" s="154"/>
      <c r="V77" s="154"/>
      <c r="W77" s="154"/>
      <c r="X77" s="154"/>
      <c r="Y77" s="154"/>
      <c r="Z77" s="154"/>
      <c r="AE77" s="149">
        <v>117.04</v>
      </c>
      <c r="BG77" s="151" t="s">
        <v>1281</v>
      </c>
      <c r="BH77" s="152">
        <v>2.0683343131172545</v>
      </c>
      <c r="BI77" s="152">
        <v>3.4370555209336642</v>
      </c>
      <c r="BM77" s="152">
        <v>2735.6184299929591</v>
      </c>
      <c r="BN77" s="149">
        <v>0.13800000000000001</v>
      </c>
      <c r="BO77" s="152">
        <v>2358.1030866539309</v>
      </c>
      <c r="BP77" s="152">
        <v>3113.1337733319874</v>
      </c>
      <c r="BQ77" s="149">
        <v>1</v>
      </c>
      <c r="BT77" s="154">
        <v>76</v>
      </c>
    </row>
    <row r="78" spans="1:72" x14ac:dyDescent="0.2">
      <c r="A78" s="154" t="s">
        <v>1261</v>
      </c>
      <c r="B78" s="154"/>
      <c r="C78" s="154" t="s">
        <v>296</v>
      </c>
      <c r="D78" s="154" t="s">
        <v>1262</v>
      </c>
      <c r="E78" s="154"/>
      <c r="F78" s="154" t="s">
        <v>1943</v>
      </c>
      <c r="G78" s="154">
        <v>220</v>
      </c>
      <c r="H78" s="154" t="s">
        <v>546</v>
      </c>
      <c r="I78" s="154"/>
      <c r="J78" s="154" t="s">
        <v>470</v>
      </c>
      <c r="K78" s="154" t="s">
        <v>1266</v>
      </c>
      <c r="L78" s="154"/>
      <c r="M78" s="154"/>
      <c r="N78" s="154"/>
      <c r="O78" s="154"/>
      <c r="P78" s="154" t="s">
        <v>1268</v>
      </c>
      <c r="Q78" s="154"/>
      <c r="R78" s="154"/>
      <c r="S78" s="154"/>
      <c r="T78" s="154"/>
      <c r="U78" s="154"/>
      <c r="V78" s="154"/>
      <c r="W78" s="154"/>
      <c r="X78" s="154"/>
      <c r="Y78" s="154"/>
      <c r="Z78" s="154"/>
      <c r="AE78" s="149">
        <v>117.13</v>
      </c>
      <c r="BG78" s="151" t="s">
        <v>1281</v>
      </c>
      <c r="BH78" s="152">
        <v>2.0686681432858998</v>
      </c>
      <c r="BI78" s="152">
        <v>3.4382318010733037</v>
      </c>
      <c r="BM78" s="152">
        <v>2743.0378549555076</v>
      </c>
      <c r="BN78" s="149">
        <v>0.13800000000000001</v>
      </c>
      <c r="BO78" s="152">
        <v>2364.4986309716473</v>
      </c>
      <c r="BP78" s="152">
        <v>3121.5770789393678</v>
      </c>
      <c r="BQ78" s="149">
        <v>1</v>
      </c>
      <c r="BT78" s="154">
        <v>77</v>
      </c>
    </row>
    <row r="79" spans="1:72" x14ac:dyDescent="0.2">
      <c r="A79" s="154" t="s">
        <v>1261</v>
      </c>
      <c r="B79" s="154"/>
      <c r="C79" s="154" t="s">
        <v>296</v>
      </c>
      <c r="D79" s="154" t="s">
        <v>1262</v>
      </c>
      <c r="E79" s="154"/>
      <c r="F79" s="154" t="s">
        <v>1943</v>
      </c>
      <c r="G79" s="154">
        <v>231</v>
      </c>
      <c r="H79" s="154" t="s">
        <v>546</v>
      </c>
      <c r="I79" s="154"/>
      <c r="J79" s="154" t="s">
        <v>470</v>
      </c>
      <c r="K79" s="154" t="s">
        <v>1264</v>
      </c>
      <c r="L79" s="154"/>
      <c r="M79" s="154"/>
      <c r="N79" s="154"/>
      <c r="O79" s="154"/>
      <c r="P79" s="154" t="s">
        <v>1263</v>
      </c>
      <c r="Q79" s="154"/>
      <c r="R79" s="154"/>
      <c r="S79" s="154"/>
      <c r="T79" s="154"/>
      <c r="U79" s="154"/>
      <c r="V79" s="154"/>
      <c r="W79" s="154"/>
      <c r="X79" s="154"/>
      <c r="Y79" s="154"/>
      <c r="Z79" s="154"/>
      <c r="AE79" s="149">
        <v>117.54</v>
      </c>
      <c r="BG79" s="151" t="s">
        <v>1281</v>
      </c>
      <c r="BH79" s="152">
        <v>2.0701856863783799</v>
      </c>
      <c r="BI79" s="152">
        <v>3.4435789984460703</v>
      </c>
      <c r="BM79" s="152">
        <v>2777.0199418821326</v>
      </c>
      <c r="BN79" s="149">
        <v>0.13800000000000001</v>
      </c>
      <c r="BO79" s="152">
        <v>2393.7911899023984</v>
      </c>
      <c r="BP79" s="152">
        <v>3160.2486938618667</v>
      </c>
      <c r="BQ79" s="149">
        <v>1</v>
      </c>
      <c r="BT79" s="154">
        <v>78</v>
      </c>
    </row>
    <row r="80" spans="1:72" x14ac:dyDescent="0.2">
      <c r="A80" s="154" t="s">
        <v>1261</v>
      </c>
      <c r="B80" s="154"/>
      <c r="C80" s="154" t="s">
        <v>296</v>
      </c>
      <c r="D80" s="154" t="s">
        <v>1224</v>
      </c>
      <c r="E80" s="154"/>
      <c r="F80" s="154" t="s">
        <v>1943</v>
      </c>
      <c r="G80" s="154">
        <v>232</v>
      </c>
      <c r="H80" s="154" t="s">
        <v>546</v>
      </c>
      <c r="I80" s="154"/>
      <c r="J80" s="154" t="s">
        <v>470</v>
      </c>
      <c r="K80" s="154" t="s">
        <v>1280</v>
      </c>
      <c r="L80" s="154"/>
      <c r="M80" s="154"/>
      <c r="N80" s="154"/>
      <c r="O80" s="154"/>
      <c r="P80" s="154" t="s">
        <v>1279</v>
      </c>
      <c r="Q80" s="154"/>
      <c r="R80" s="154"/>
      <c r="S80" s="154"/>
      <c r="T80" s="154"/>
      <c r="U80" s="154"/>
      <c r="V80" s="154"/>
      <c r="W80" s="154"/>
      <c r="X80" s="154"/>
      <c r="Y80" s="154"/>
      <c r="Z80" s="154"/>
      <c r="AE80" s="149">
        <v>118.4</v>
      </c>
      <c r="AG80" s="149">
        <v>10.49</v>
      </c>
      <c r="BG80" s="151" t="s">
        <v>1281</v>
      </c>
      <c r="BH80" s="152">
        <v>2.0733517023869008</v>
      </c>
      <c r="BI80" s="152">
        <v>3.4547347360108169</v>
      </c>
      <c r="BM80" s="152">
        <v>2849.2774174713663</v>
      </c>
      <c r="BN80" s="149">
        <v>0.13800000000000001</v>
      </c>
      <c r="BO80" s="152">
        <v>2456.0771338603176</v>
      </c>
      <c r="BP80" s="152">
        <v>3242.477701082415</v>
      </c>
      <c r="BQ80" s="149">
        <v>1</v>
      </c>
      <c r="BT80" s="154">
        <v>79</v>
      </c>
    </row>
    <row r="81" spans="1:72" x14ac:dyDescent="0.2">
      <c r="A81" s="154" t="s">
        <v>1261</v>
      </c>
      <c r="B81" s="154"/>
      <c r="C81" s="154" t="s">
        <v>296</v>
      </c>
      <c r="D81" s="154" t="s">
        <v>1224</v>
      </c>
      <c r="E81" s="154"/>
      <c r="F81" s="154" t="s">
        <v>1943</v>
      </c>
      <c r="G81" s="154">
        <v>233</v>
      </c>
      <c r="H81" s="154" t="s">
        <v>546</v>
      </c>
      <c r="I81" s="154"/>
      <c r="J81" s="154" t="s">
        <v>470</v>
      </c>
      <c r="K81" s="154" t="s">
        <v>1278</v>
      </c>
      <c r="L81" s="154"/>
      <c r="M81" s="154"/>
      <c r="N81" s="154"/>
      <c r="O81" s="154"/>
      <c r="P81" s="154" t="s">
        <v>1282</v>
      </c>
      <c r="Q81" s="154"/>
      <c r="R81" s="154"/>
      <c r="S81" s="154"/>
      <c r="T81" s="154"/>
      <c r="U81" s="154"/>
      <c r="V81" s="154"/>
      <c r="W81" s="154"/>
      <c r="X81" s="154"/>
      <c r="Y81" s="154"/>
      <c r="Z81" s="154"/>
      <c r="AE81" s="149">
        <v>119.06</v>
      </c>
      <c r="BG81" s="151" t="s">
        <v>1281</v>
      </c>
      <c r="BH81" s="152">
        <v>2.0757658782157344</v>
      </c>
      <c r="BI81" s="152">
        <v>3.46324129817258</v>
      </c>
      <c r="BM81" s="152">
        <v>2905.6366055795506</v>
      </c>
      <c r="BN81" s="149">
        <v>0.13800000000000001</v>
      </c>
      <c r="BO81" s="152">
        <v>2504.6587540095725</v>
      </c>
      <c r="BP81" s="152">
        <v>3306.6144571495288</v>
      </c>
      <c r="BQ81" s="149">
        <v>1</v>
      </c>
      <c r="BT81" s="154">
        <v>80</v>
      </c>
    </row>
    <row r="82" spans="1:72" x14ac:dyDescent="0.2">
      <c r="A82" s="154" t="s">
        <v>1261</v>
      </c>
      <c r="B82" s="154"/>
      <c r="C82" s="154" t="s">
        <v>296</v>
      </c>
      <c r="D82" s="154" t="s">
        <v>1224</v>
      </c>
      <c r="E82" s="154"/>
      <c r="F82" s="154" t="s">
        <v>1943</v>
      </c>
      <c r="G82" s="154">
        <v>234</v>
      </c>
      <c r="H82" s="154" t="s">
        <v>546</v>
      </c>
      <c r="I82" s="154"/>
      <c r="J82" s="154" t="s">
        <v>470</v>
      </c>
      <c r="K82" s="154" t="s">
        <v>1278</v>
      </c>
      <c r="L82" s="154"/>
      <c r="M82" s="154"/>
      <c r="N82" s="154"/>
      <c r="O82" s="154"/>
      <c r="P82" s="154" t="s">
        <v>1277</v>
      </c>
      <c r="Q82" s="154"/>
      <c r="R82" s="154"/>
      <c r="S82" s="154"/>
      <c r="T82" s="154"/>
      <c r="U82" s="154"/>
      <c r="V82" s="154"/>
      <c r="W82" s="154"/>
      <c r="X82" s="154"/>
      <c r="Y82" s="154"/>
      <c r="Z82" s="154"/>
      <c r="AE82" s="149">
        <v>119.14</v>
      </c>
      <c r="BG82" s="151" t="s">
        <v>1281</v>
      </c>
      <c r="BH82" s="152">
        <v>2.0760575957628258</v>
      </c>
      <c r="BI82" s="152">
        <v>3.4642691907636545</v>
      </c>
      <c r="BM82" s="152">
        <v>2912.5218406193485</v>
      </c>
      <c r="BN82" s="149">
        <v>0.13800000000000001</v>
      </c>
      <c r="BO82" s="152">
        <v>2510.5938266138783</v>
      </c>
      <c r="BP82" s="152">
        <v>3314.4498546248187</v>
      </c>
      <c r="BQ82" s="149">
        <v>1</v>
      </c>
      <c r="BT82" s="149">
        <v>81</v>
      </c>
    </row>
    <row r="83" spans="1:72" x14ac:dyDescent="0.2">
      <c r="A83" s="154" t="s">
        <v>1261</v>
      </c>
      <c r="B83" s="154"/>
      <c r="C83" s="154" t="s">
        <v>296</v>
      </c>
      <c r="D83" s="154" t="s">
        <v>1224</v>
      </c>
      <c r="E83" s="154"/>
      <c r="F83" s="154" t="s">
        <v>1943</v>
      </c>
      <c r="G83" s="154">
        <v>235</v>
      </c>
      <c r="H83" s="154" t="s">
        <v>546</v>
      </c>
      <c r="I83" s="154"/>
      <c r="J83" s="154" t="s">
        <v>470</v>
      </c>
      <c r="K83" s="154" t="s">
        <v>1278</v>
      </c>
      <c r="L83" s="154"/>
      <c r="M83" s="154"/>
      <c r="N83" s="154"/>
      <c r="O83" s="154"/>
      <c r="P83" s="154" t="s">
        <v>1277</v>
      </c>
      <c r="Q83" s="154"/>
      <c r="R83" s="154"/>
      <c r="S83" s="154"/>
      <c r="T83" s="154"/>
      <c r="U83" s="154"/>
      <c r="V83" s="154"/>
      <c r="W83" s="154"/>
      <c r="X83" s="154"/>
      <c r="Y83" s="154"/>
      <c r="Z83" s="154"/>
      <c r="AE83" s="149">
        <v>124.07</v>
      </c>
      <c r="BG83" s="151" t="s">
        <v>1281</v>
      </c>
      <c r="BH83" s="152">
        <v>2.0936667822279027</v>
      </c>
      <c r="BI83" s="152">
        <v>3.5263167174989514</v>
      </c>
      <c r="BM83" s="152">
        <v>3359.8254657431712</v>
      </c>
      <c r="BN83" s="149">
        <v>0.13800000000000001</v>
      </c>
      <c r="BO83" s="152">
        <v>2896.1695514706134</v>
      </c>
      <c r="BP83" s="152">
        <v>3823.481380015729</v>
      </c>
      <c r="BQ83" s="149">
        <v>1</v>
      </c>
      <c r="BT83" s="154">
        <v>82</v>
      </c>
    </row>
    <row r="84" spans="1:72" x14ac:dyDescent="0.2">
      <c r="A84" s="154" t="s">
        <v>1261</v>
      </c>
      <c r="B84" s="154"/>
      <c r="C84" s="154" t="s">
        <v>296</v>
      </c>
      <c r="D84" s="154" t="s">
        <v>1224</v>
      </c>
      <c r="E84" s="154"/>
      <c r="F84" s="154" t="s">
        <v>1943</v>
      </c>
      <c r="G84" s="154">
        <v>236</v>
      </c>
      <c r="H84" s="154" t="s">
        <v>546</v>
      </c>
      <c r="I84" s="154"/>
      <c r="J84" s="154" t="s">
        <v>470</v>
      </c>
      <c r="K84" s="154" t="s">
        <v>1278</v>
      </c>
      <c r="L84" s="154"/>
      <c r="M84" s="154"/>
      <c r="N84" s="154"/>
      <c r="O84" s="154"/>
      <c r="P84" s="154" t="s">
        <v>1277</v>
      </c>
      <c r="Q84" s="154"/>
      <c r="R84" s="154"/>
      <c r="S84" s="154"/>
      <c r="T84" s="154"/>
      <c r="U84" s="154"/>
      <c r="V84" s="154"/>
      <c r="W84" s="154"/>
      <c r="X84" s="154"/>
      <c r="Y84" s="154"/>
      <c r="Z84" s="154"/>
      <c r="AG84" s="149">
        <v>18.27</v>
      </c>
      <c r="AI84" s="149">
        <v>16.329999999999998</v>
      </c>
      <c r="BG84" s="151" t="s">
        <v>1271</v>
      </c>
      <c r="BH84" s="152">
        <v>1.2617385473525378</v>
      </c>
      <c r="BI84" s="152">
        <v>3.9567674953944287</v>
      </c>
      <c r="BM84" s="152">
        <v>9052.4783618242709</v>
      </c>
      <c r="BN84" s="149">
        <v>0.22900000000000001</v>
      </c>
      <c r="BO84" s="152">
        <v>6979.4608169665134</v>
      </c>
      <c r="BP84" s="152">
        <v>11125.495906682028</v>
      </c>
      <c r="BQ84" s="149">
        <v>1</v>
      </c>
      <c r="BT84" s="154">
        <v>83</v>
      </c>
    </row>
    <row r="85" spans="1:72" x14ac:dyDescent="0.2">
      <c r="A85" s="149" t="s">
        <v>1261</v>
      </c>
      <c r="C85" s="149" t="s">
        <v>296</v>
      </c>
      <c r="D85" s="149" t="s">
        <v>297</v>
      </c>
      <c r="F85" s="149" t="s">
        <v>1943</v>
      </c>
      <c r="G85" s="149">
        <v>1411</v>
      </c>
      <c r="H85" s="149" t="s">
        <v>546</v>
      </c>
      <c r="J85" s="149" t="s">
        <v>470</v>
      </c>
      <c r="P85" s="149" t="s">
        <v>1276</v>
      </c>
      <c r="AG85" s="149">
        <v>19.079999999999998</v>
      </c>
      <c r="AI85" s="149">
        <v>16.690000000000001</v>
      </c>
      <c r="BG85" s="151" t="s">
        <v>1271</v>
      </c>
      <c r="BH85" s="152">
        <v>1.2805783703680762</v>
      </c>
      <c r="BI85" s="152">
        <v>4.0107730697315311</v>
      </c>
      <c r="BM85" s="152">
        <v>10251.161361875469</v>
      </c>
      <c r="BN85" s="149">
        <v>0.22900000000000001</v>
      </c>
      <c r="BO85" s="152">
        <v>7903.6454100059864</v>
      </c>
      <c r="BP85" s="152">
        <v>12598.677313744953</v>
      </c>
      <c r="BQ85" s="149">
        <v>1</v>
      </c>
      <c r="BT85" s="154">
        <v>84</v>
      </c>
    </row>
    <row r="86" spans="1:72" x14ac:dyDescent="0.2">
      <c r="A86" s="149" t="s">
        <v>1261</v>
      </c>
      <c r="C86" s="149" t="s">
        <v>296</v>
      </c>
      <c r="D86" s="149" t="s">
        <v>297</v>
      </c>
      <c r="F86" s="149" t="s">
        <v>1943</v>
      </c>
      <c r="G86" s="149">
        <v>1413</v>
      </c>
      <c r="H86" s="149" t="s">
        <v>546</v>
      </c>
      <c r="J86" s="149" t="s">
        <v>470</v>
      </c>
      <c r="P86" s="149" t="s">
        <v>1274</v>
      </c>
      <c r="AG86" s="149">
        <v>21.01</v>
      </c>
      <c r="AI86" s="149">
        <v>18.32</v>
      </c>
      <c r="BG86" s="151" t="s">
        <v>1271</v>
      </c>
      <c r="BH86" s="152">
        <v>1.3224260524059526</v>
      </c>
      <c r="BI86" s="152">
        <v>4.1307321638943577</v>
      </c>
      <c r="BM86" s="152">
        <v>13512.38976259276</v>
      </c>
      <c r="BN86" s="149">
        <v>0.22900000000000001</v>
      </c>
      <c r="BO86" s="152">
        <v>10418.052506959019</v>
      </c>
      <c r="BP86" s="152">
        <v>16606.727018226502</v>
      </c>
      <c r="BQ86" s="149">
        <v>1</v>
      </c>
      <c r="BT86" s="154">
        <v>85</v>
      </c>
    </row>
    <row r="87" spans="1:72" x14ac:dyDescent="0.2">
      <c r="A87" s="149" t="s">
        <v>1261</v>
      </c>
      <c r="C87" s="149" t="s">
        <v>296</v>
      </c>
      <c r="D87" s="149" t="s">
        <v>297</v>
      </c>
      <c r="F87" s="149" t="s">
        <v>1943</v>
      </c>
      <c r="G87" s="149">
        <v>1422</v>
      </c>
      <c r="H87" s="149" t="s">
        <v>546</v>
      </c>
      <c r="J87" s="149" t="s">
        <v>470</v>
      </c>
      <c r="P87" s="149" t="s">
        <v>1268</v>
      </c>
      <c r="AG87" s="149">
        <v>21.33</v>
      </c>
      <c r="AI87" s="149">
        <v>19.809999999999999</v>
      </c>
      <c r="BG87" s="151" t="s">
        <v>1271</v>
      </c>
      <c r="BH87" s="152">
        <v>1.3289908554494287</v>
      </c>
      <c r="BI87" s="152">
        <v>4.1495505975113023</v>
      </c>
      <c r="BM87" s="152">
        <v>14110.766244702343</v>
      </c>
      <c r="BN87" s="149">
        <v>0.22900000000000001</v>
      </c>
      <c r="BO87" s="152">
        <v>10879.400774665506</v>
      </c>
      <c r="BP87" s="152">
        <v>17342.131714739178</v>
      </c>
      <c r="BQ87" s="149">
        <v>1</v>
      </c>
      <c r="BT87" s="154">
        <v>86</v>
      </c>
    </row>
    <row r="88" spans="1:72" x14ac:dyDescent="0.2">
      <c r="A88" s="149" t="s">
        <v>1261</v>
      </c>
      <c r="C88" s="149" t="s">
        <v>296</v>
      </c>
      <c r="D88" s="149" t="s">
        <v>297</v>
      </c>
      <c r="F88" s="149" t="s">
        <v>1943</v>
      </c>
      <c r="G88" s="149">
        <v>1426</v>
      </c>
      <c r="H88" s="149" t="s">
        <v>546</v>
      </c>
      <c r="J88" s="149" t="s">
        <v>470</v>
      </c>
      <c r="P88" s="149" t="s">
        <v>1275</v>
      </c>
      <c r="AG88" s="149">
        <v>21.58</v>
      </c>
      <c r="AI88" s="149">
        <v>19.350000000000001</v>
      </c>
      <c r="BG88" s="151" t="s">
        <v>1271</v>
      </c>
      <c r="BH88" s="152">
        <v>1.3340514403468919</v>
      </c>
      <c r="BI88" s="152">
        <v>4.1640570922720954</v>
      </c>
      <c r="BM88" s="152">
        <v>14590.060483335512</v>
      </c>
      <c r="BN88" s="149">
        <v>0.22900000000000001</v>
      </c>
      <c r="BO88" s="152">
        <v>11248.936632651679</v>
      </c>
      <c r="BP88" s="152">
        <v>17931.184334019345</v>
      </c>
      <c r="BQ88" s="149">
        <v>1</v>
      </c>
      <c r="BT88" s="154">
        <v>87</v>
      </c>
    </row>
    <row r="89" spans="1:72" x14ac:dyDescent="0.2">
      <c r="A89" s="154" t="s">
        <v>1305</v>
      </c>
      <c r="B89" s="154"/>
      <c r="C89" s="154" t="s">
        <v>296</v>
      </c>
      <c r="D89" s="154" t="s">
        <v>1284</v>
      </c>
      <c r="E89" s="154"/>
      <c r="F89" s="154" t="s">
        <v>1944</v>
      </c>
      <c r="G89" s="154">
        <v>2</v>
      </c>
      <c r="H89" s="154" t="s">
        <v>1306</v>
      </c>
      <c r="I89" s="154"/>
      <c r="J89" s="154" t="s">
        <v>470</v>
      </c>
      <c r="K89" s="154" t="s">
        <v>1307</v>
      </c>
      <c r="L89" s="154"/>
      <c r="M89" s="154"/>
      <c r="N89" s="154"/>
      <c r="O89" s="154"/>
      <c r="P89" s="154" t="s">
        <v>1945</v>
      </c>
      <c r="Q89" s="154"/>
      <c r="R89" s="154"/>
      <c r="S89" s="154"/>
      <c r="T89" s="154"/>
      <c r="U89" s="154"/>
      <c r="V89" s="154"/>
      <c r="W89" s="154"/>
      <c r="X89" s="154"/>
      <c r="Y89" s="154"/>
      <c r="Z89" s="154"/>
      <c r="AG89" s="149">
        <v>21.69</v>
      </c>
      <c r="AI89" s="149">
        <v>19.28</v>
      </c>
      <c r="BG89" s="151" t="s">
        <v>1271</v>
      </c>
      <c r="BH89" s="152">
        <v>1.3362595520141933</v>
      </c>
      <c r="BI89" s="152">
        <v>4.1703867875507985</v>
      </c>
      <c r="BM89" s="152">
        <v>14804.262855166344</v>
      </c>
      <c r="BN89" s="149">
        <v>0.22900000000000001</v>
      </c>
      <c r="BO89" s="152">
        <v>11414.086661333251</v>
      </c>
      <c r="BP89" s="152">
        <v>18194.439048999437</v>
      </c>
      <c r="BQ89" s="149">
        <v>1</v>
      </c>
      <c r="BT89" s="154">
        <v>88</v>
      </c>
    </row>
    <row r="90" spans="1:72" x14ac:dyDescent="0.2">
      <c r="A90" s="154" t="s">
        <v>1305</v>
      </c>
      <c r="B90" s="154"/>
      <c r="C90" s="154" t="s">
        <v>296</v>
      </c>
      <c r="D90" s="154" t="s">
        <v>1284</v>
      </c>
      <c r="E90" s="154"/>
      <c r="F90" s="154" t="s">
        <v>1946</v>
      </c>
      <c r="G90" s="154">
        <v>5</v>
      </c>
      <c r="H90" s="154" t="s">
        <v>1475</v>
      </c>
      <c r="I90" s="154"/>
      <c r="J90" s="154" t="s">
        <v>470</v>
      </c>
      <c r="K90" s="154" t="s">
        <v>1479</v>
      </c>
      <c r="L90" s="154"/>
      <c r="M90" s="154"/>
      <c r="N90" s="154"/>
      <c r="O90" s="154"/>
      <c r="P90" s="154" t="s">
        <v>1482</v>
      </c>
      <c r="Q90" s="154"/>
      <c r="R90" s="154"/>
      <c r="S90" s="154"/>
      <c r="T90" s="154"/>
      <c r="U90" s="154"/>
      <c r="V90" s="154"/>
      <c r="W90" s="154"/>
      <c r="X90" s="154"/>
      <c r="Y90" s="154"/>
      <c r="Z90" s="154"/>
      <c r="AG90" s="149">
        <v>22.1</v>
      </c>
      <c r="AI90" s="149">
        <v>19.420000000000002</v>
      </c>
      <c r="BG90" s="151" t="s">
        <v>1271</v>
      </c>
      <c r="BH90" s="152">
        <v>1.3443922736851108</v>
      </c>
      <c r="BI90" s="152">
        <v>4.1936997615845488</v>
      </c>
      <c r="BM90" s="152">
        <v>15620.673738300235</v>
      </c>
      <c r="BN90" s="149">
        <v>0.22900000000000001</v>
      </c>
      <c r="BO90" s="152">
        <v>12043.539452229481</v>
      </c>
      <c r="BP90" s="152">
        <v>19197.808024370988</v>
      </c>
      <c r="BQ90" s="149">
        <v>1</v>
      </c>
      <c r="BT90" s="154">
        <v>89</v>
      </c>
    </row>
    <row r="91" spans="1:72" x14ac:dyDescent="0.2">
      <c r="A91" s="154" t="s">
        <v>1305</v>
      </c>
      <c r="B91" s="154"/>
      <c r="C91" s="154" t="s">
        <v>296</v>
      </c>
      <c r="D91" s="154" t="s">
        <v>1284</v>
      </c>
      <c r="E91" s="154"/>
      <c r="F91" s="154" t="s">
        <v>1946</v>
      </c>
      <c r="G91" s="154">
        <v>6</v>
      </c>
      <c r="H91" s="154" t="s">
        <v>1475</v>
      </c>
      <c r="I91" s="154"/>
      <c r="J91" s="154" t="s">
        <v>470</v>
      </c>
      <c r="K91" s="154" t="s">
        <v>1479</v>
      </c>
      <c r="L91" s="154"/>
      <c r="M91" s="154"/>
      <c r="N91" s="154"/>
      <c r="O91" s="154"/>
      <c r="P91" s="154" t="s">
        <v>1481</v>
      </c>
      <c r="Q91" s="154"/>
      <c r="R91" s="154"/>
      <c r="S91" s="154"/>
      <c r="T91" s="154"/>
      <c r="U91" s="154"/>
      <c r="V91" s="154"/>
      <c r="W91" s="154"/>
      <c r="X91" s="154"/>
      <c r="Y91" s="154"/>
      <c r="Z91" s="154"/>
      <c r="AG91" s="149">
        <v>22.28</v>
      </c>
      <c r="AI91" s="149">
        <v>20.95</v>
      </c>
      <c r="BG91" s="151" t="s">
        <v>1271</v>
      </c>
      <c r="BH91" s="152">
        <v>1.3479151865016914</v>
      </c>
      <c r="BI91" s="152">
        <v>4.2037984196155751</v>
      </c>
      <c r="BM91" s="152">
        <v>15988.157564555497</v>
      </c>
      <c r="BN91" s="149">
        <v>0.22900000000000001</v>
      </c>
      <c r="BO91" s="152">
        <v>12326.869482272288</v>
      </c>
      <c r="BP91" s="152">
        <v>19649.445646838707</v>
      </c>
      <c r="BQ91" s="149">
        <v>1</v>
      </c>
      <c r="BT91" s="154">
        <v>90</v>
      </c>
    </row>
    <row r="92" spans="1:72" x14ac:dyDescent="0.2">
      <c r="A92" s="149" t="s">
        <v>1305</v>
      </c>
      <c r="C92" s="149" t="s">
        <v>296</v>
      </c>
      <c r="D92" s="149" t="s">
        <v>1262</v>
      </c>
      <c r="F92" s="149" t="s">
        <v>1946</v>
      </c>
      <c r="G92" s="149">
        <v>7</v>
      </c>
      <c r="H92" s="149" t="s">
        <v>1475</v>
      </c>
      <c r="J92" s="149" t="s">
        <v>470</v>
      </c>
      <c r="K92" s="149" t="s">
        <v>1479</v>
      </c>
      <c r="P92" s="149" t="s">
        <v>1327</v>
      </c>
      <c r="AG92" s="149">
        <v>22.34</v>
      </c>
      <c r="AI92" s="149">
        <v>20.28</v>
      </c>
      <c r="BG92" s="151" t="s">
        <v>1271</v>
      </c>
      <c r="BH92" s="152">
        <v>1.3490831687795903</v>
      </c>
      <c r="BI92" s="152">
        <v>4.2071465165526574</v>
      </c>
      <c r="BM92" s="152">
        <v>16111.891052597408</v>
      </c>
      <c r="BN92" s="149">
        <v>0.22900000000000001</v>
      </c>
      <c r="BO92" s="152">
        <v>12422.268001552602</v>
      </c>
      <c r="BP92" s="152">
        <v>19801.514103642214</v>
      </c>
      <c r="BQ92" s="149">
        <v>1</v>
      </c>
      <c r="BT92" s="149">
        <v>91</v>
      </c>
    </row>
    <row r="93" spans="1:72" x14ac:dyDescent="0.2">
      <c r="A93" s="149" t="s">
        <v>1305</v>
      </c>
      <c r="C93" s="149" t="s">
        <v>296</v>
      </c>
      <c r="D93" s="149" t="s">
        <v>297</v>
      </c>
      <c r="F93" s="149" t="s">
        <v>1946</v>
      </c>
      <c r="G93" s="149">
        <v>43</v>
      </c>
      <c r="H93" s="149" t="s">
        <v>1475</v>
      </c>
      <c r="J93" s="149" t="s">
        <v>470</v>
      </c>
      <c r="K93" s="149" t="s">
        <v>1483</v>
      </c>
      <c r="P93" s="149" t="s">
        <v>1270</v>
      </c>
      <c r="AG93" s="149">
        <v>22.48</v>
      </c>
      <c r="AI93" s="149">
        <v>20.27</v>
      </c>
      <c r="BG93" s="151" t="s">
        <v>1271</v>
      </c>
      <c r="BH93" s="152">
        <v>1.3517963068970236</v>
      </c>
      <c r="BI93" s="152">
        <v>4.2149239028989633</v>
      </c>
      <c r="BM93" s="152">
        <v>16403.023341599612</v>
      </c>
      <c r="BN93" s="149">
        <v>0.22900000000000001</v>
      </c>
      <c r="BO93" s="152">
        <v>12646.730996373301</v>
      </c>
      <c r="BP93" s="152">
        <v>20159.315686825925</v>
      </c>
      <c r="BQ93" s="149">
        <v>1</v>
      </c>
      <c r="BT93" s="154">
        <v>92</v>
      </c>
    </row>
    <row r="94" spans="1:72" x14ac:dyDescent="0.2">
      <c r="A94" s="149" t="s">
        <v>1305</v>
      </c>
      <c r="C94" s="149" t="s">
        <v>296</v>
      </c>
      <c r="D94" s="149" t="s">
        <v>1262</v>
      </c>
      <c r="F94" s="149" t="s">
        <v>1946</v>
      </c>
      <c r="G94" s="149">
        <v>70</v>
      </c>
      <c r="H94" s="149" t="s">
        <v>1475</v>
      </c>
      <c r="J94" s="149" t="s">
        <v>470</v>
      </c>
      <c r="K94" s="149" t="s">
        <v>1477</v>
      </c>
      <c r="P94" s="149" t="s">
        <v>1400</v>
      </c>
      <c r="AG94" s="149">
        <v>22.5</v>
      </c>
      <c r="AI94" s="149">
        <v>19.8</v>
      </c>
      <c r="BG94" s="151" t="s">
        <v>1271</v>
      </c>
      <c r="BH94" s="152">
        <v>1.3521825181113625</v>
      </c>
      <c r="BI94" s="152">
        <v>4.2160310023886236</v>
      </c>
      <c r="BM94" s="152">
        <v>16444.891119292104</v>
      </c>
      <c r="BN94" s="149">
        <v>0.22900000000000001</v>
      </c>
      <c r="BO94" s="152">
        <v>12679.011052974212</v>
      </c>
      <c r="BP94" s="152">
        <v>20210.771185609996</v>
      </c>
      <c r="BQ94" s="149">
        <v>1</v>
      </c>
      <c r="BT94" s="154">
        <v>93</v>
      </c>
    </row>
    <row r="95" spans="1:72" x14ac:dyDescent="0.2">
      <c r="A95" s="149" t="s">
        <v>1305</v>
      </c>
      <c r="C95" s="149" t="s">
        <v>296</v>
      </c>
      <c r="D95" s="149" t="s">
        <v>1262</v>
      </c>
      <c r="F95" s="149" t="s">
        <v>1946</v>
      </c>
      <c r="G95" s="149">
        <v>71</v>
      </c>
      <c r="H95" s="149" t="s">
        <v>1475</v>
      </c>
      <c r="J95" s="149" t="s">
        <v>470</v>
      </c>
      <c r="K95" s="149" t="s">
        <v>1477</v>
      </c>
      <c r="P95" s="149" t="s">
        <v>1400</v>
      </c>
      <c r="AG95" s="149">
        <v>22.53</v>
      </c>
      <c r="AI95" s="149">
        <v>20.32</v>
      </c>
      <c r="BG95" s="151" t="s">
        <v>1271</v>
      </c>
      <c r="BH95" s="152">
        <v>1.3527611917238309</v>
      </c>
      <c r="BI95" s="152">
        <v>4.2176898078226941</v>
      </c>
      <c r="BM95" s="152">
        <v>16507.823158881412</v>
      </c>
      <c r="BN95" s="149">
        <v>0.22900000000000001</v>
      </c>
      <c r="BO95" s="152">
        <v>12727.531655497569</v>
      </c>
      <c r="BP95" s="152">
        <v>20288.114662265256</v>
      </c>
      <c r="BQ95" s="149">
        <v>1</v>
      </c>
      <c r="BT95" s="154">
        <v>94</v>
      </c>
    </row>
    <row r="96" spans="1:72" x14ac:dyDescent="0.2">
      <c r="A96" s="149" t="s">
        <v>1305</v>
      </c>
      <c r="C96" s="149" t="s">
        <v>296</v>
      </c>
      <c r="D96" s="149" t="s">
        <v>297</v>
      </c>
      <c r="F96" s="149" t="s">
        <v>1946</v>
      </c>
      <c r="G96" s="149">
        <v>72</v>
      </c>
      <c r="H96" s="149" t="s">
        <v>1475</v>
      </c>
      <c r="J96" s="149" t="s">
        <v>470</v>
      </c>
      <c r="K96" s="149" t="s">
        <v>1477</v>
      </c>
      <c r="P96" s="149" t="s">
        <v>1471</v>
      </c>
      <c r="AG96" s="149">
        <v>22.74</v>
      </c>
      <c r="AI96" s="149">
        <v>19.41</v>
      </c>
      <c r="BG96" s="151" t="s">
        <v>1271</v>
      </c>
      <c r="BH96" s="152">
        <v>1.356790460351716</v>
      </c>
      <c r="BI96" s="152">
        <v>4.229239967621325</v>
      </c>
      <c r="BM96" s="152">
        <v>16952.742584915792</v>
      </c>
      <c r="BN96" s="149">
        <v>0.22900000000000001</v>
      </c>
      <c r="BO96" s="152">
        <v>13070.564532970075</v>
      </c>
      <c r="BP96" s="152">
        <v>20834.920636861509</v>
      </c>
      <c r="BQ96" s="149">
        <v>1</v>
      </c>
      <c r="BT96" s="154">
        <v>95</v>
      </c>
    </row>
    <row r="97" spans="1:79" x14ac:dyDescent="0.2">
      <c r="A97" s="154" t="s">
        <v>1305</v>
      </c>
      <c r="B97" s="154"/>
      <c r="C97" s="154" t="s">
        <v>296</v>
      </c>
      <c r="D97" s="154" t="s">
        <v>1284</v>
      </c>
      <c r="E97" s="154"/>
      <c r="F97" s="154" t="s">
        <v>1946</v>
      </c>
      <c r="G97" s="154">
        <v>73</v>
      </c>
      <c r="H97" s="154" t="s">
        <v>1475</v>
      </c>
      <c r="I97" s="154"/>
      <c r="J97" s="154" t="s">
        <v>470</v>
      </c>
      <c r="K97" s="154" t="s">
        <v>1477</v>
      </c>
      <c r="L97" s="154"/>
      <c r="M97" s="154"/>
      <c r="N97" s="154"/>
      <c r="O97" s="154"/>
      <c r="P97" s="154" t="s">
        <v>1268</v>
      </c>
      <c r="Q97" s="154"/>
      <c r="R97" s="154"/>
      <c r="S97" s="154"/>
      <c r="T97" s="154"/>
      <c r="U97" s="154"/>
      <c r="V97" s="154"/>
      <c r="W97" s="154"/>
      <c r="X97" s="154"/>
      <c r="Y97" s="154"/>
      <c r="Z97" s="154"/>
      <c r="AG97" s="149">
        <v>23.73</v>
      </c>
      <c r="AI97" s="149">
        <v>20.6</v>
      </c>
      <c r="BG97" s="151" t="s">
        <v>1271</v>
      </c>
      <c r="BH97" s="152">
        <v>1.375297738217339</v>
      </c>
      <c r="BI97" s="152">
        <v>4.2822922797223981</v>
      </c>
      <c r="BM97" s="152">
        <v>19155.446508206787</v>
      </c>
      <c r="BN97" s="149">
        <v>0.22900000000000001</v>
      </c>
      <c r="BO97" s="152">
        <v>14768.849257827433</v>
      </c>
      <c r="BP97" s="152">
        <v>23542.043758586144</v>
      </c>
      <c r="BQ97" s="149">
        <v>1</v>
      </c>
      <c r="BT97" s="154">
        <v>96</v>
      </c>
    </row>
    <row r="98" spans="1:79" s="154" customFormat="1" ht="32" x14ac:dyDescent="0.2">
      <c r="A98" s="149" t="s">
        <v>1305</v>
      </c>
      <c r="B98" s="149"/>
      <c r="C98" s="149" t="s">
        <v>296</v>
      </c>
      <c r="D98" s="149" t="s">
        <v>1262</v>
      </c>
      <c r="E98" s="149"/>
      <c r="F98" s="149" t="s">
        <v>1946</v>
      </c>
      <c r="G98" s="149">
        <v>77</v>
      </c>
      <c r="H98" s="149" t="s">
        <v>1475</v>
      </c>
      <c r="I98" s="149"/>
      <c r="J98" s="149" t="s">
        <v>470</v>
      </c>
      <c r="K98" s="149" t="s">
        <v>1477</v>
      </c>
      <c r="L98" s="149"/>
      <c r="M98" s="149"/>
      <c r="N98" s="149"/>
      <c r="O98" s="149"/>
      <c r="P98" s="149" t="s">
        <v>1478</v>
      </c>
      <c r="Q98" s="149"/>
      <c r="R98" s="149"/>
      <c r="S98" s="149"/>
      <c r="T98" s="149"/>
      <c r="U98" s="149"/>
      <c r="V98" s="149"/>
      <c r="W98" s="149"/>
      <c r="X98" s="149"/>
      <c r="Y98" s="149"/>
      <c r="Z98" s="149"/>
      <c r="AB98" s="154">
        <v>1</v>
      </c>
      <c r="AC98" s="154" t="s">
        <v>1291</v>
      </c>
      <c r="AD98" s="155" t="s">
        <v>1292</v>
      </c>
      <c r="AX98" s="154">
        <v>29.18</v>
      </c>
      <c r="BG98" s="156" t="s">
        <v>1293</v>
      </c>
      <c r="BH98" s="157">
        <v>1.4650852875574327</v>
      </c>
      <c r="BI98" s="157">
        <v>4.7011264021933563</v>
      </c>
      <c r="BJ98" s="157">
        <v>3.3639647730727494E-2</v>
      </c>
      <c r="BK98" s="157">
        <v>4.7720998543612216</v>
      </c>
      <c r="BL98" s="157">
        <v>4.630152950025491</v>
      </c>
      <c r="BM98" s="157">
        <v>50248.881851944534</v>
      </c>
      <c r="BN98" s="154">
        <v>0.16700000000000001</v>
      </c>
      <c r="BO98" s="157">
        <v>41857.318582669795</v>
      </c>
      <c r="BP98" s="157">
        <v>58640.445121219273</v>
      </c>
      <c r="BQ98" s="154">
        <v>1</v>
      </c>
      <c r="BR98" s="154">
        <v>1</v>
      </c>
      <c r="BS98" s="154">
        <v>1</v>
      </c>
      <c r="BT98" s="154">
        <v>97</v>
      </c>
      <c r="BU98" s="158"/>
      <c r="BV98" s="158"/>
      <c r="BW98" s="158"/>
      <c r="BX98" s="158"/>
      <c r="BY98" s="158"/>
      <c r="BZ98" s="158"/>
      <c r="CA98" s="158"/>
    </row>
    <row r="99" spans="1:79" ht="48" x14ac:dyDescent="0.2">
      <c r="A99" s="149" t="s">
        <v>1305</v>
      </c>
      <c r="C99" s="149" t="s">
        <v>296</v>
      </c>
      <c r="D99" s="149" t="s">
        <v>1262</v>
      </c>
      <c r="F99" s="149" t="s">
        <v>1946</v>
      </c>
      <c r="G99" s="149">
        <v>79</v>
      </c>
      <c r="H99" s="149" t="s">
        <v>1475</v>
      </c>
      <c r="J99" s="149" t="s">
        <v>470</v>
      </c>
      <c r="K99" s="149" t="s">
        <v>1477</v>
      </c>
      <c r="P99" s="149" t="s">
        <v>1447</v>
      </c>
      <c r="AB99" s="149">
        <v>1</v>
      </c>
      <c r="AC99" s="149" t="s">
        <v>1291</v>
      </c>
      <c r="AD99" s="150" t="s">
        <v>1295</v>
      </c>
      <c r="AG99" s="149">
        <v>18.850000000000001</v>
      </c>
      <c r="BG99" s="151" t="s">
        <v>1271</v>
      </c>
      <c r="BH99" s="152">
        <v>1.2753113545418118</v>
      </c>
      <c r="BI99" s="152">
        <v>3.9956748273273743</v>
      </c>
      <c r="BJ99" s="152">
        <v>1.7219064106176438E-2</v>
      </c>
      <c r="BK99" s="152">
        <v>4.031593165546183</v>
      </c>
      <c r="BL99" s="152">
        <v>3.9597564891085661</v>
      </c>
      <c r="BM99" s="152">
        <v>9900.9034927803332</v>
      </c>
      <c r="BN99" s="149">
        <v>0.22900000000000001</v>
      </c>
      <c r="BO99" s="152">
        <v>7633.5965929336362</v>
      </c>
      <c r="BP99" s="152">
        <v>12168.21039262703</v>
      </c>
      <c r="BQ99" s="149">
        <v>1</v>
      </c>
      <c r="BR99" s="149">
        <v>2</v>
      </c>
      <c r="BS99" s="149">
        <v>2</v>
      </c>
      <c r="BT99" s="154">
        <v>98</v>
      </c>
      <c r="BU99" s="158"/>
      <c r="BV99" s="158"/>
      <c r="BW99" s="158"/>
      <c r="BX99" s="158"/>
      <c r="BY99" s="158"/>
      <c r="BZ99" s="158"/>
      <c r="CA99" s="158"/>
    </row>
    <row r="100" spans="1:79" x14ac:dyDescent="0.2">
      <c r="A100" s="149" t="s">
        <v>1305</v>
      </c>
      <c r="C100" s="149" t="s">
        <v>296</v>
      </c>
      <c r="D100" s="149" t="s">
        <v>297</v>
      </c>
      <c r="F100" s="149" t="s">
        <v>1946</v>
      </c>
      <c r="G100" s="149">
        <v>80</v>
      </c>
      <c r="H100" s="149" t="s">
        <v>1475</v>
      </c>
      <c r="J100" s="149" t="s">
        <v>470</v>
      </c>
      <c r="K100" s="149" t="s">
        <v>1477</v>
      </c>
      <c r="P100" s="149" t="s">
        <v>1447</v>
      </c>
      <c r="AB100" s="149">
        <v>1</v>
      </c>
      <c r="AC100" s="149" t="s">
        <v>1291</v>
      </c>
      <c r="AG100" s="149">
        <v>19.850000000000001</v>
      </c>
      <c r="BG100" s="151" t="s">
        <v>1271</v>
      </c>
      <c r="BH100" s="152">
        <v>1.2977605110991339</v>
      </c>
      <c r="BI100" s="152">
        <v>4.0600267903082248</v>
      </c>
      <c r="BJ100" s="152">
        <v>1.8238615102191651E-2</v>
      </c>
      <c r="BK100" s="152">
        <v>4.0980718746312572</v>
      </c>
      <c r="BL100" s="152">
        <v>4.0219817059851923</v>
      </c>
      <c r="BM100" s="152">
        <v>11482.244497929765</v>
      </c>
      <c r="BN100" s="149">
        <v>0.22900000000000001</v>
      </c>
      <c r="BO100" s="152">
        <v>8852.8105079038487</v>
      </c>
      <c r="BP100" s="152">
        <v>14111.678487955682</v>
      </c>
      <c r="BQ100" s="149">
        <v>1</v>
      </c>
      <c r="BT100" s="154">
        <v>99</v>
      </c>
      <c r="BU100" s="158"/>
      <c r="BV100" s="158"/>
      <c r="BW100" s="158"/>
      <c r="BX100" s="158"/>
      <c r="BY100" s="158"/>
      <c r="BZ100" s="158"/>
      <c r="CA100" s="158"/>
    </row>
    <row r="101" spans="1:79" s="154" customFormat="1" x14ac:dyDescent="0.2">
      <c r="A101" s="149" t="s">
        <v>1305</v>
      </c>
      <c r="B101" s="149"/>
      <c r="C101" s="149" t="s">
        <v>296</v>
      </c>
      <c r="D101" s="149" t="s">
        <v>1262</v>
      </c>
      <c r="E101" s="149"/>
      <c r="F101" s="149" t="s">
        <v>1946</v>
      </c>
      <c r="G101" s="149">
        <v>81</v>
      </c>
      <c r="H101" s="149" t="s">
        <v>1475</v>
      </c>
      <c r="I101" s="149"/>
      <c r="J101" s="149" t="s">
        <v>470</v>
      </c>
      <c r="K101" s="149" t="s">
        <v>1477</v>
      </c>
      <c r="L101" s="149"/>
      <c r="M101" s="149"/>
      <c r="N101" s="149"/>
      <c r="O101" s="149"/>
      <c r="P101" s="149" t="s">
        <v>1476</v>
      </c>
      <c r="Q101" s="149"/>
      <c r="R101" s="149"/>
      <c r="S101" s="149"/>
      <c r="T101" s="149"/>
      <c r="U101" s="149"/>
      <c r="V101" s="149"/>
      <c r="W101" s="149"/>
      <c r="X101" s="149"/>
      <c r="Y101" s="149"/>
      <c r="Z101" s="149"/>
      <c r="AB101" s="154">
        <v>1</v>
      </c>
      <c r="AC101" s="154" t="s">
        <v>1291</v>
      </c>
      <c r="AD101" s="155"/>
      <c r="AM101" s="154">
        <v>24.19</v>
      </c>
      <c r="AN101" s="154">
        <v>36.85</v>
      </c>
      <c r="BG101" s="156" t="s">
        <v>1260</v>
      </c>
      <c r="BH101" s="157">
        <v>1.5664374921950703</v>
      </c>
      <c r="BI101" s="157">
        <v>4.2691488003906573</v>
      </c>
      <c r="BJ101" s="157">
        <v>2.0986476024960597E-2</v>
      </c>
      <c r="BK101" s="157">
        <v>4.3132397503475559</v>
      </c>
      <c r="BL101" s="157">
        <v>4.2250578504337586</v>
      </c>
      <c r="BM101" s="157">
        <v>18584.410954444225</v>
      </c>
      <c r="BN101" s="154">
        <v>0.154</v>
      </c>
      <c r="BO101" s="157">
        <v>15722.411667459815</v>
      </c>
      <c r="BP101" s="157">
        <v>21446.410241428635</v>
      </c>
      <c r="BQ101" s="154">
        <v>0</v>
      </c>
      <c r="BR101" s="154">
        <v>1</v>
      </c>
      <c r="BS101" s="154">
        <v>2</v>
      </c>
      <c r="BT101" s="154">
        <v>100</v>
      </c>
      <c r="BU101" s="158"/>
      <c r="BV101" s="158"/>
      <c r="BW101" s="158"/>
      <c r="BX101" s="158"/>
      <c r="BY101" s="158"/>
      <c r="BZ101" s="158"/>
      <c r="CA101" s="158"/>
    </row>
    <row r="102" spans="1:79" s="154" customFormat="1" x14ac:dyDescent="0.2">
      <c r="A102" s="149" t="s">
        <v>1305</v>
      </c>
      <c r="B102" s="149"/>
      <c r="C102" s="149" t="s">
        <v>296</v>
      </c>
      <c r="D102" s="149" t="s">
        <v>1262</v>
      </c>
      <c r="E102" s="149"/>
      <c r="F102" s="149" t="s">
        <v>1946</v>
      </c>
      <c r="G102" s="149">
        <v>84</v>
      </c>
      <c r="H102" s="149" t="s">
        <v>1475</v>
      </c>
      <c r="I102" s="149"/>
      <c r="J102" s="149" t="s">
        <v>470</v>
      </c>
      <c r="K102" s="149" t="s">
        <v>1477</v>
      </c>
      <c r="L102" s="149"/>
      <c r="M102" s="149"/>
      <c r="N102" s="149"/>
      <c r="O102" s="149"/>
      <c r="P102" s="149" t="s">
        <v>1257</v>
      </c>
      <c r="Q102" s="149"/>
      <c r="R102" s="149"/>
      <c r="S102" s="149"/>
      <c r="T102" s="149"/>
      <c r="U102" s="149"/>
      <c r="V102" s="149"/>
      <c r="W102" s="149"/>
      <c r="X102" s="149"/>
      <c r="Y102" s="149"/>
      <c r="Z102" s="149"/>
      <c r="AB102" s="154">
        <v>1</v>
      </c>
      <c r="AC102" s="154" t="s">
        <v>1291</v>
      </c>
      <c r="AD102" s="155"/>
      <c r="AY102" s="154">
        <v>36.950000000000003</v>
      </c>
      <c r="BG102" s="156" t="s">
        <v>1298</v>
      </c>
      <c r="BH102" s="157">
        <v>1.5676144427308445</v>
      </c>
      <c r="BI102" s="157">
        <v>4.3567761076922178</v>
      </c>
      <c r="BJ102" s="157">
        <v>2.0184271015118938E-2</v>
      </c>
      <c r="BK102" s="157">
        <v>4.3993611967187665</v>
      </c>
      <c r="BL102" s="157">
        <v>4.3141910186656691</v>
      </c>
      <c r="BM102" s="157">
        <v>22739.248495899668</v>
      </c>
      <c r="BN102" s="154">
        <v>0.14299999999999999</v>
      </c>
      <c r="BO102" s="157">
        <v>19487.535960986017</v>
      </c>
      <c r="BP102" s="157">
        <v>25990.96103081332</v>
      </c>
      <c r="BQ102" s="154">
        <v>1</v>
      </c>
      <c r="BT102" s="149">
        <v>101</v>
      </c>
      <c r="BU102" s="158"/>
      <c r="BV102" s="158"/>
      <c r="BW102" s="158"/>
      <c r="BX102" s="158"/>
      <c r="BY102" s="158"/>
      <c r="BZ102" s="158"/>
      <c r="CA102" s="158"/>
    </row>
    <row r="103" spans="1:79" s="159" customFormat="1" x14ac:dyDescent="0.2">
      <c r="A103" s="149" t="s">
        <v>1283</v>
      </c>
      <c r="B103" s="149"/>
      <c r="C103" s="149" t="s">
        <v>296</v>
      </c>
      <c r="D103" s="149" t="s">
        <v>1284</v>
      </c>
      <c r="E103" s="149"/>
      <c r="F103" s="149" t="s">
        <v>1947</v>
      </c>
      <c r="G103" s="149">
        <v>35</v>
      </c>
      <c r="H103" s="149" t="s">
        <v>1285</v>
      </c>
      <c r="I103" s="149"/>
      <c r="J103" s="149" t="s">
        <v>470</v>
      </c>
      <c r="K103" s="149" t="s">
        <v>1287</v>
      </c>
      <c r="L103" s="149"/>
      <c r="M103" s="149"/>
      <c r="N103" s="149"/>
      <c r="O103" s="149"/>
      <c r="P103" s="149" t="s">
        <v>1286</v>
      </c>
      <c r="Q103" s="149"/>
      <c r="R103" s="149"/>
      <c r="S103" s="149"/>
      <c r="T103" s="149"/>
      <c r="U103" s="149"/>
      <c r="V103" s="149"/>
      <c r="W103" s="149"/>
      <c r="X103" s="149"/>
      <c r="Y103" s="149"/>
      <c r="Z103" s="149"/>
      <c r="AB103" s="159">
        <v>1</v>
      </c>
      <c r="AC103" s="159" t="s">
        <v>1291</v>
      </c>
      <c r="AD103" s="164"/>
      <c r="AG103" s="159">
        <v>11.06</v>
      </c>
      <c r="BG103" s="165" t="s">
        <v>1271</v>
      </c>
      <c r="BH103" s="166">
        <v>1.0437551269686796</v>
      </c>
      <c r="BI103" s="166">
        <v>3.331903885790084</v>
      </c>
      <c r="BJ103" s="166">
        <v>2.5214462729132942E-2</v>
      </c>
      <c r="BK103" s="166">
        <v>3.3845003332349641</v>
      </c>
      <c r="BL103" s="166">
        <v>3.2793074383452039</v>
      </c>
      <c r="BM103" s="166">
        <v>2147.3551878998028</v>
      </c>
      <c r="BN103" s="159">
        <v>0.22900000000000001</v>
      </c>
      <c r="BO103" s="166">
        <v>1655.6108498707479</v>
      </c>
      <c r="BP103" s="166">
        <v>2639.0995259288575</v>
      </c>
      <c r="BQ103" s="159">
        <v>0</v>
      </c>
      <c r="BR103" s="159">
        <v>3</v>
      </c>
      <c r="BS103" s="159">
        <v>5</v>
      </c>
      <c r="BT103" s="154">
        <v>102</v>
      </c>
      <c r="BU103" s="158"/>
      <c r="BV103" s="158"/>
      <c r="BW103" s="158"/>
      <c r="BX103" s="158"/>
      <c r="BY103" s="158"/>
      <c r="BZ103" s="158"/>
      <c r="CA103" s="158"/>
    </row>
    <row r="104" spans="1:79" s="159" customFormat="1" x14ac:dyDescent="0.2">
      <c r="A104" s="149" t="s">
        <v>1283</v>
      </c>
      <c r="B104" s="149"/>
      <c r="C104" s="149" t="s">
        <v>296</v>
      </c>
      <c r="D104" s="149" t="s">
        <v>1284</v>
      </c>
      <c r="E104" s="149"/>
      <c r="F104" s="149" t="s">
        <v>1947</v>
      </c>
      <c r="G104" s="149">
        <v>36</v>
      </c>
      <c r="H104" s="149" t="s">
        <v>1285</v>
      </c>
      <c r="I104" s="149"/>
      <c r="J104" s="149" t="s">
        <v>470</v>
      </c>
      <c r="K104" s="149" t="s">
        <v>1287</v>
      </c>
      <c r="L104" s="149"/>
      <c r="M104" s="149"/>
      <c r="N104" s="149"/>
      <c r="O104" s="149"/>
      <c r="P104" s="149" t="s">
        <v>1286</v>
      </c>
      <c r="Q104" s="149"/>
      <c r="R104" s="149"/>
      <c r="S104" s="149"/>
      <c r="T104" s="149"/>
      <c r="U104" s="149"/>
      <c r="V104" s="149"/>
      <c r="W104" s="149"/>
      <c r="X104" s="149"/>
      <c r="Y104" s="149"/>
      <c r="Z104" s="149"/>
      <c r="AB104" s="159">
        <v>1</v>
      </c>
      <c r="AC104" s="159" t="s">
        <v>1291</v>
      </c>
      <c r="AD104" s="164"/>
      <c r="AG104" s="159">
        <v>11.56</v>
      </c>
      <c r="BG104" s="165" t="s">
        <v>1271</v>
      </c>
      <c r="BH104" s="166">
        <v>1.0629578340845103</v>
      </c>
      <c r="BI104" s="166">
        <v>3.3869496909317927</v>
      </c>
      <c r="BJ104" s="166">
        <v>2.3627515349397877E-2</v>
      </c>
      <c r="BK104" s="166">
        <v>3.4362358241592861</v>
      </c>
      <c r="BL104" s="166">
        <v>3.3376635577042992</v>
      </c>
      <c r="BM104" s="166">
        <v>2437.5284364999384</v>
      </c>
      <c r="BN104" s="159">
        <v>0.22900000000000001</v>
      </c>
      <c r="BO104" s="166">
        <v>1879.3344245414523</v>
      </c>
      <c r="BP104" s="166">
        <v>2995.7224484584244</v>
      </c>
      <c r="BQ104" s="159">
        <v>0</v>
      </c>
      <c r="BT104" s="154">
        <v>103</v>
      </c>
      <c r="BU104" s="158"/>
      <c r="BV104" s="158"/>
      <c r="BW104" s="158"/>
      <c r="BX104" s="158"/>
      <c r="BY104" s="158"/>
      <c r="BZ104" s="158"/>
      <c r="CA104" s="158"/>
    </row>
    <row r="105" spans="1:79" s="159" customFormat="1" ht="16" x14ac:dyDescent="0.2">
      <c r="A105" s="149" t="s">
        <v>1505</v>
      </c>
      <c r="B105" s="149"/>
      <c r="C105" s="149" t="s">
        <v>296</v>
      </c>
      <c r="D105" s="149" t="s">
        <v>297</v>
      </c>
      <c r="E105" s="149"/>
      <c r="F105" s="149" t="s">
        <v>1948</v>
      </c>
      <c r="G105" s="149">
        <v>4</v>
      </c>
      <c r="H105" s="149" t="s">
        <v>1506</v>
      </c>
      <c r="I105" s="149"/>
      <c r="J105" s="149" t="s">
        <v>470</v>
      </c>
      <c r="K105" s="149" t="s">
        <v>1508</v>
      </c>
      <c r="L105" s="149"/>
      <c r="M105" s="149"/>
      <c r="N105" s="149"/>
      <c r="O105" s="149"/>
      <c r="P105" s="149" t="s">
        <v>1270</v>
      </c>
      <c r="Q105" s="149"/>
      <c r="R105" s="149"/>
      <c r="S105" s="149"/>
      <c r="T105" s="149"/>
      <c r="U105" s="149"/>
      <c r="V105" s="149"/>
      <c r="W105" s="149"/>
      <c r="X105" s="149"/>
      <c r="Y105" s="149"/>
      <c r="Z105" s="149"/>
      <c r="AB105" s="159">
        <v>1</v>
      </c>
      <c r="AC105" s="159" t="s">
        <v>1291</v>
      </c>
      <c r="AD105" s="164" t="s">
        <v>1302</v>
      </c>
      <c r="AG105" s="159">
        <v>11.62</v>
      </c>
      <c r="BG105" s="165" t="s">
        <v>1271</v>
      </c>
      <c r="BH105" s="166">
        <v>1.0652061280543119</v>
      </c>
      <c r="BI105" s="166">
        <v>3.3933945713862235</v>
      </c>
      <c r="BJ105" s="166">
        <v>2.3447141391973833E-2</v>
      </c>
      <c r="BK105" s="166">
        <v>3.4423044511327685</v>
      </c>
      <c r="BL105" s="166">
        <v>3.3444846916396784</v>
      </c>
      <c r="BM105" s="166">
        <v>2473.9708113472202</v>
      </c>
      <c r="BN105" s="159">
        <v>0.22900000000000001</v>
      </c>
      <c r="BO105" s="166">
        <v>1907.4314955487066</v>
      </c>
      <c r="BP105" s="166">
        <v>3040.5101271457338</v>
      </c>
      <c r="BQ105" s="159">
        <v>1</v>
      </c>
      <c r="BT105" s="154">
        <v>104</v>
      </c>
      <c r="BU105" s="158"/>
      <c r="BV105" s="158"/>
      <c r="BW105" s="158"/>
      <c r="BX105" s="158"/>
      <c r="BY105" s="158"/>
      <c r="BZ105" s="158"/>
      <c r="CA105" s="158"/>
    </row>
    <row r="106" spans="1:79" s="159" customFormat="1" ht="16" x14ac:dyDescent="0.2">
      <c r="A106" s="154" t="s">
        <v>1505</v>
      </c>
      <c r="B106" s="154"/>
      <c r="C106" s="154" t="s">
        <v>296</v>
      </c>
      <c r="D106" s="154" t="s">
        <v>1262</v>
      </c>
      <c r="E106" s="154"/>
      <c r="F106" s="154" t="s">
        <v>1948</v>
      </c>
      <c r="G106" s="154">
        <v>6</v>
      </c>
      <c r="H106" s="154" t="s">
        <v>1506</v>
      </c>
      <c r="I106" s="154"/>
      <c r="J106" s="154" t="s">
        <v>470</v>
      </c>
      <c r="K106" s="154" t="s">
        <v>1508</v>
      </c>
      <c r="L106" s="154"/>
      <c r="M106" s="154"/>
      <c r="N106" s="154"/>
      <c r="O106" s="154"/>
      <c r="P106" s="154" t="s">
        <v>1507</v>
      </c>
      <c r="Q106" s="154"/>
      <c r="R106" s="154"/>
      <c r="S106" s="154"/>
      <c r="T106" s="154"/>
      <c r="U106" s="154"/>
      <c r="V106" s="154"/>
      <c r="W106" s="154"/>
      <c r="X106" s="154"/>
      <c r="Y106" s="154"/>
      <c r="Z106" s="154"/>
      <c r="AB106" s="159">
        <v>1</v>
      </c>
      <c r="AC106" s="159" t="s">
        <v>1291</v>
      </c>
      <c r="AD106" s="164" t="s">
        <v>1304</v>
      </c>
      <c r="AG106" s="159">
        <v>12.09</v>
      </c>
      <c r="BG106" s="165" t="s">
        <v>1271</v>
      </c>
      <c r="BH106" s="166">
        <v>1.082426300860772</v>
      </c>
      <c r="BI106" s="166">
        <v>3.4427573133732379</v>
      </c>
      <c r="BJ106" s="166">
        <v>2.21086624987087E-2</v>
      </c>
      <c r="BK106" s="166">
        <v>3.4888751750814859</v>
      </c>
      <c r="BL106" s="166">
        <v>3.3966394516649898</v>
      </c>
      <c r="BM106" s="166">
        <v>2771.7707879728632</v>
      </c>
      <c r="BN106" s="159">
        <v>0.22900000000000001</v>
      </c>
      <c r="BO106" s="166">
        <v>2137.0352775270776</v>
      </c>
      <c r="BP106" s="166">
        <v>3406.5062984186488</v>
      </c>
      <c r="BQ106" s="159">
        <v>1</v>
      </c>
      <c r="BT106" s="154">
        <v>105</v>
      </c>
      <c r="BU106" s="158"/>
      <c r="BV106" s="158"/>
      <c r="BW106" s="158"/>
      <c r="BX106" s="158"/>
      <c r="BY106" s="158"/>
      <c r="BZ106" s="158"/>
      <c r="CA106" s="158"/>
    </row>
    <row r="107" spans="1:79" s="159" customFormat="1" x14ac:dyDescent="0.2">
      <c r="A107" s="149" t="s">
        <v>1254</v>
      </c>
      <c r="B107" s="149"/>
      <c r="C107" s="149" t="s">
        <v>296</v>
      </c>
      <c r="D107" s="149" t="s">
        <v>297</v>
      </c>
      <c r="E107" s="149"/>
      <c r="F107" s="149" t="s">
        <v>1949</v>
      </c>
      <c r="G107" s="149">
        <v>4</v>
      </c>
      <c r="H107" s="149" t="s">
        <v>1255</v>
      </c>
      <c r="I107" s="149"/>
      <c r="J107" s="149" t="s">
        <v>470</v>
      </c>
      <c r="K107" s="149" t="s">
        <v>1258</v>
      </c>
      <c r="L107" s="149"/>
      <c r="M107" s="149"/>
      <c r="N107" s="149"/>
      <c r="O107" s="149"/>
      <c r="P107" s="149" t="s">
        <v>1257</v>
      </c>
      <c r="Q107" s="149"/>
      <c r="R107" s="149"/>
      <c r="S107" s="149"/>
      <c r="T107" s="149"/>
      <c r="U107" s="149"/>
      <c r="V107" s="149"/>
      <c r="W107" s="149"/>
      <c r="X107" s="149"/>
      <c r="Y107" s="149"/>
      <c r="Z107" s="149"/>
      <c r="AB107" s="159">
        <v>1</v>
      </c>
      <c r="AC107" s="159" t="s">
        <v>1291</v>
      </c>
      <c r="AD107" s="164"/>
      <c r="AG107" s="159">
        <v>13.07</v>
      </c>
      <c r="BG107" s="165" t="s">
        <v>1271</v>
      </c>
      <c r="BH107" s="166">
        <v>1.1162755875805443</v>
      </c>
      <c r="BI107" s="166">
        <v>3.5397884887030089</v>
      </c>
      <c r="BJ107" s="166">
        <v>1.9745019752185476E-2</v>
      </c>
      <c r="BK107" s="166">
        <v>3.5809758780537262</v>
      </c>
      <c r="BL107" s="166">
        <v>3.4986010993522916</v>
      </c>
      <c r="BM107" s="166">
        <v>3465.6802282960534</v>
      </c>
      <c r="BN107" s="159">
        <v>0.22900000000000001</v>
      </c>
      <c r="BO107" s="166">
        <v>2672.0394560162572</v>
      </c>
      <c r="BP107" s="166">
        <v>4259.3210005758501</v>
      </c>
      <c r="BQ107" s="159">
        <v>1</v>
      </c>
      <c r="BT107" s="154">
        <v>106</v>
      </c>
      <c r="BU107" s="158"/>
      <c r="BV107" s="158"/>
      <c r="BW107" s="158"/>
      <c r="BX107" s="158"/>
      <c r="BY107" s="158"/>
      <c r="BZ107" s="158"/>
      <c r="CA107" s="158"/>
    </row>
    <row r="108" spans="1:79" s="154" customFormat="1" x14ac:dyDescent="0.2">
      <c r="A108" s="154" t="s">
        <v>1470</v>
      </c>
      <c r="C108" s="154" t="s">
        <v>296</v>
      </c>
      <c r="D108" s="154" t="s">
        <v>297</v>
      </c>
      <c r="F108" s="154" t="s">
        <v>1950</v>
      </c>
      <c r="G108" s="154">
        <v>107</v>
      </c>
      <c r="H108" s="154" t="s">
        <v>547</v>
      </c>
      <c r="J108" s="154" t="s">
        <v>470</v>
      </c>
      <c r="K108" s="154" t="s">
        <v>1472</v>
      </c>
      <c r="P108" s="154" t="s">
        <v>1471</v>
      </c>
      <c r="AB108" s="154">
        <v>1</v>
      </c>
      <c r="AD108" s="155"/>
      <c r="AY108" s="154">
        <v>46.85</v>
      </c>
      <c r="BG108" s="156" t="s">
        <v>1298</v>
      </c>
      <c r="BH108" s="157">
        <v>1.6707095952237971</v>
      </c>
      <c r="BI108" s="157">
        <v>4.6449796125761775</v>
      </c>
      <c r="BJ108" s="157">
        <v>2.6864475200829255E-2</v>
      </c>
      <c r="BK108" s="157">
        <v>4.7016587003283137</v>
      </c>
      <c r="BL108" s="157">
        <v>4.5883005248240414</v>
      </c>
      <c r="BM108" s="157">
        <v>44154.97188547234</v>
      </c>
      <c r="BN108" s="154">
        <v>0.14299999999999999</v>
      </c>
      <c r="BO108" s="157">
        <v>37840.810905849794</v>
      </c>
      <c r="BP108" s="157">
        <v>50469.132865094885</v>
      </c>
      <c r="BQ108" s="154">
        <v>1</v>
      </c>
      <c r="BR108" s="154">
        <v>3</v>
      </c>
      <c r="BS108" s="154">
        <v>18</v>
      </c>
      <c r="BT108" s="154">
        <v>107</v>
      </c>
      <c r="BU108" s="158"/>
      <c r="BV108" s="158"/>
      <c r="BW108" s="158"/>
      <c r="BX108" s="158"/>
      <c r="BY108" s="158"/>
      <c r="BZ108" s="158"/>
      <c r="CA108" s="158"/>
    </row>
    <row r="109" spans="1:79" s="154" customFormat="1" x14ac:dyDescent="0.2">
      <c r="A109" s="149" t="s">
        <v>1407</v>
      </c>
      <c r="B109" s="149"/>
      <c r="C109" s="149" t="s">
        <v>296</v>
      </c>
      <c r="D109" s="149" t="s">
        <v>297</v>
      </c>
      <c r="E109" s="149"/>
      <c r="F109" s="149" t="s">
        <v>1951</v>
      </c>
      <c r="G109" s="149">
        <v>341</v>
      </c>
      <c r="H109" s="149" t="s">
        <v>100</v>
      </c>
      <c r="I109" s="149"/>
      <c r="J109" s="149" t="s">
        <v>175</v>
      </c>
      <c r="K109" s="149" t="s">
        <v>1451</v>
      </c>
      <c r="L109" s="149"/>
      <c r="M109" s="149"/>
      <c r="N109" s="149"/>
      <c r="O109" s="149"/>
      <c r="P109" s="149" t="s">
        <v>1434</v>
      </c>
      <c r="Q109" s="149"/>
      <c r="R109" s="149"/>
      <c r="S109" s="149"/>
      <c r="T109" s="149"/>
      <c r="U109" s="149"/>
      <c r="V109" s="149"/>
      <c r="W109" s="149"/>
      <c r="X109" s="149"/>
      <c r="Y109" s="149"/>
      <c r="Z109" s="149"/>
      <c r="AB109" s="154">
        <v>1</v>
      </c>
      <c r="AD109" s="155"/>
      <c r="AM109" s="154">
        <v>36.65</v>
      </c>
      <c r="AN109" s="154">
        <v>51.25</v>
      </c>
      <c r="BG109" s="156" t="s">
        <v>1260</v>
      </c>
      <c r="BH109" s="157">
        <v>1.7096938697277919</v>
      </c>
      <c r="BI109" s="157">
        <v>4.6187441759692796</v>
      </c>
      <c r="BJ109" s="157">
        <v>3.0265696442770058E-2</v>
      </c>
      <c r="BK109" s="157">
        <v>4.6823300445868465</v>
      </c>
      <c r="BL109" s="157">
        <v>4.5551583073517126</v>
      </c>
      <c r="BM109" s="157">
        <v>41566.568774784311</v>
      </c>
      <c r="BN109" s="154">
        <v>0.154</v>
      </c>
      <c r="BO109" s="157">
        <v>35165.31718346753</v>
      </c>
      <c r="BP109" s="157">
        <v>47967.820366101092</v>
      </c>
      <c r="BQ109" s="154">
        <v>1</v>
      </c>
      <c r="BT109" s="154">
        <v>108</v>
      </c>
      <c r="BU109" s="158"/>
      <c r="BV109" s="158"/>
      <c r="BW109" s="158"/>
      <c r="BX109" s="158"/>
      <c r="BY109" s="158"/>
      <c r="BZ109" s="158"/>
      <c r="CA109" s="158"/>
    </row>
    <row r="110" spans="1:79" s="154" customFormat="1" x14ac:dyDescent="0.2">
      <c r="A110" s="149" t="s">
        <v>1407</v>
      </c>
      <c r="B110" s="149"/>
      <c r="C110" s="149" t="s">
        <v>296</v>
      </c>
      <c r="D110" s="149" t="s">
        <v>1262</v>
      </c>
      <c r="E110" s="149"/>
      <c r="F110" s="149" t="s">
        <v>1951</v>
      </c>
      <c r="G110" s="149">
        <v>383</v>
      </c>
      <c r="H110" s="149" t="s">
        <v>100</v>
      </c>
      <c r="I110" s="149"/>
      <c r="J110" s="149" t="s">
        <v>175</v>
      </c>
      <c r="K110" s="149" t="s">
        <v>1415</v>
      </c>
      <c r="L110" s="149"/>
      <c r="M110" s="149"/>
      <c r="N110" s="149"/>
      <c r="O110" s="149"/>
      <c r="P110" s="149" t="s">
        <v>1414</v>
      </c>
      <c r="Q110" s="149"/>
      <c r="R110" s="149"/>
      <c r="S110" s="149"/>
      <c r="T110" s="149"/>
      <c r="U110" s="149"/>
      <c r="V110" s="149"/>
      <c r="W110" s="149"/>
      <c r="X110" s="149"/>
      <c r="Y110" s="149"/>
      <c r="Z110" s="149"/>
      <c r="AB110" s="154">
        <v>1</v>
      </c>
      <c r="AD110" s="155"/>
      <c r="AW110" s="154">
        <v>29.52</v>
      </c>
      <c r="AX110" s="154">
        <v>27.3</v>
      </c>
      <c r="BG110" s="156" t="s">
        <v>1293</v>
      </c>
      <c r="BH110" s="157">
        <v>1.436162647040756</v>
      </c>
      <c r="BI110" s="157">
        <v>4.6245043384692393</v>
      </c>
      <c r="BJ110" s="157">
        <v>3.1423997586883141E-2</v>
      </c>
      <c r="BK110" s="157">
        <v>4.6908031774912233</v>
      </c>
      <c r="BL110" s="157">
        <v>4.5582054994472552</v>
      </c>
      <c r="BM110" s="157">
        <v>42121.549454720007</v>
      </c>
      <c r="BN110" s="154">
        <v>0.16700000000000001</v>
      </c>
      <c r="BO110" s="157">
        <v>35087.250695781768</v>
      </c>
      <c r="BP110" s="157">
        <v>49155.848213658246</v>
      </c>
      <c r="BQ110" s="154">
        <v>1</v>
      </c>
      <c r="BT110" s="154">
        <v>109</v>
      </c>
      <c r="BU110" s="158"/>
      <c r="BV110" s="158"/>
      <c r="BW110" s="158"/>
      <c r="BX110" s="158"/>
      <c r="BY110" s="158"/>
      <c r="BZ110" s="158"/>
      <c r="CA110" s="158"/>
    </row>
    <row r="111" spans="1:79" s="154" customFormat="1" x14ac:dyDescent="0.2">
      <c r="A111" s="149"/>
      <c r="B111" s="149"/>
      <c r="C111" s="149" t="s">
        <v>296</v>
      </c>
      <c r="D111" s="149" t="s">
        <v>1262</v>
      </c>
      <c r="E111" s="149"/>
      <c r="F111" s="149" t="s">
        <v>1951</v>
      </c>
      <c r="G111" s="149">
        <v>383</v>
      </c>
      <c r="H111" s="149" t="s">
        <v>100</v>
      </c>
      <c r="I111" s="149"/>
      <c r="J111" s="149" t="s">
        <v>175</v>
      </c>
      <c r="K111" s="149"/>
      <c r="L111" s="149"/>
      <c r="M111" s="149"/>
      <c r="N111" s="149"/>
      <c r="O111" s="149"/>
      <c r="P111" s="149"/>
      <c r="Q111" s="149"/>
      <c r="R111" s="149"/>
      <c r="S111" s="149"/>
      <c r="T111" s="149"/>
      <c r="U111" s="149"/>
      <c r="V111" s="149"/>
      <c r="W111" s="149"/>
      <c r="X111" s="149"/>
      <c r="Y111" s="149"/>
      <c r="Z111" s="149"/>
      <c r="AB111" s="154">
        <v>1</v>
      </c>
      <c r="AD111" s="155"/>
      <c r="AZ111" s="154">
        <v>233</v>
      </c>
      <c r="BA111" s="154">
        <v>17.18</v>
      </c>
      <c r="BB111" s="154">
        <v>23.78</v>
      </c>
      <c r="BC111" s="154">
        <v>50.51</v>
      </c>
      <c r="BG111" s="156" t="s">
        <v>1314</v>
      </c>
      <c r="BH111" s="157">
        <v>2.3673559210260189</v>
      </c>
      <c r="BI111" s="157">
        <v>4.5202110167608929</v>
      </c>
      <c r="BJ111" s="157">
        <v>2.8110065062029975E-2</v>
      </c>
      <c r="BK111" s="157">
        <v>4.5801262018851778</v>
      </c>
      <c r="BL111" s="157">
        <v>4.4602958316366079</v>
      </c>
      <c r="BM111" s="157">
        <v>33129.205190591427</v>
      </c>
      <c r="BN111" s="154">
        <v>0.17399999999999999</v>
      </c>
      <c r="BO111" s="157">
        <v>27364.72348742852</v>
      </c>
      <c r="BP111" s="157">
        <v>38893.686893754333</v>
      </c>
      <c r="BQ111" s="154">
        <v>0</v>
      </c>
      <c r="BT111" s="154">
        <v>110</v>
      </c>
      <c r="BU111" s="158">
        <v>6.3958654641372798E-19</v>
      </c>
      <c r="BV111" s="162">
        <v>1</v>
      </c>
      <c r="BW111" s="158">
        <v>6.05025769826394E-30</v>
      </c>
      <c r="BX111" s="158">
        <v>6.1910529143084903E-32</v>
      </c>
      <c r="BY111" s="158">
        <v>1.15158576283218E-48</v>
      </c>
      <c r="BZ111" s="158">
        <v>4.78496955257815E-55</v>
      </c>
      <c r="CA111" s="158">
        <v>2.13421501370936E-43</v>
      </c>
    </row>
    <row r="112" spans="1:79" s="154" customFormat="1" ht="16" x14ac:dyDescent="0.2">
      <c r="A112" s="149" t="s">
        <v>1407</v>
      </c>
      <c r="B112" s="149"/>
      <c r="C112" s="149" t="s">
        <v>296</v>
      </c>
      <c r="D112" s="149" t="s">
        <v>297</v>
      </c>
      <c r="E112" s="149"/>
      <c r="F112" s="149" t="s">
        <v>1951</v>
      </c>
      <c r="G112" s="149">
        <v>394</v>
      </c>
      <c r="H112" s="149" t="s">
        <v>100</v>
      </c>
      <c r="I112" s="149"/>
      <c r="J112" s="149" t="s">
        <v>175</v>
      </c>
      <c r="K112" s="149" t="s">
        <v>1415</v>
      </c>
      <c r="L112" s="149"/>
      <c r="M112" s="149"/>
      <c r="N112" s="149"/>
      <c r="O112" s="149"/>
      <c r="P112" s="149" t="s">
        <v>1270</v>
      </c>
      <c r="Q112" s="149"/>
      <c r="R112" s="149"/>
      <c r="S112" s="149"/>
      <c r="T112" s="149"/>
      <c r="U112" s="149"/>
      <c r="V112" s="149"/>
      <c r="W112" s="149"/>
      <c r="X112" s="149"/>
      <c r="Y112" s="149"/>
      <c r="Z112" s="149"/>
      <c r="AB112" s="154">
        <v>1</v>
      </c>
      <c r="AD112" s="155" t="s">
        <v>1316</v>
      </c>
      <c r="AZ112" s="154">
        <v>243</v>
      </c>
      <c r="BA112" s="154">
        <v>17.12</v>
      </c>
      <c r="BB112" s="154">
        <v>21</v>
      </c>
      <c r="BC112" s="154">
        <v>34.130000000000003</v>
      </c>
      <c r="BG112" s="156" t="s">
        <v>1314</v>
      </c>
      <c r="BH112" s="157">
        <v>2.3856062735983121</v>
      </c>
      <c r="BI112" s="157">
        <v>4.587402227951598</v>
      </c>
      <c r="BJ112" s="157">
        <v>2.9917935797133349E-2</v>
      </c>
      <c r="BK112" s="157">
        <v>4.651170798314781</v>
      </c>
      <c r="BL112" s="157">
        <v>4.5236336575884151</v>
      </c>
      <c r="BM112" s="157">
        <v>38672.498203206203</v>
      </c>
      <c r="BN112" s="154">
        <v>0.17399999999999999</v>
      </c>
      <c r="BO112" s="157">
        <v>31943.483515848326</v>
      </c>
      <c r="BP112" s="157">
        <v>45401.512890564081</v>
      </c>
      <c r="BQ112" s="154">
        <v>0</v>
      </c>
      <c r="BT112" s="149">
        <v>111</v>
      </c>
      <c r="BU112" s="158">
        <v>1.17465273398255E-18</v>
      </c>
      <c r="BV112" s="162">
        <v>1</v>
      </c>
      <c r="BW112" s="158">
        <v>7.8888144007812696E-19</v>
      </c>
      <c r="BX112" s="158">
        <v>1.6312682801365E-22</v>
      </c>
      <c r="BY112" s="158">
        <v>1.5900812752410201E-45</v>
      </c>
      <c r="BZ112" s="158">
        <v>5.5529643361761505E-50</v>
      </c>
      <c r="CA112" s="158">
        <v>1.5567659427463399E-33</v>
      </c>
    </row>
    <row r="113" spans="1:79" s="154" customFormat="1" ht="32" x14ac:dyDescent="0.2">
      <c r="A113" s="149" t="s">
        <v>1407</v>
      </c>
      <c r="B113" s="149"/>
      <c r="C113" s="149" t="s">
        <v>296</v>
      </c>
      <c r="D113" s="149" t="s">
        <v>297</v>
      </c>
      <c r="E113" s="149"/>
      <c r="F113" s="149" t="s">
        <v>1951</v>
      </c>
      <c r="G113" s="149">
        <v>437</v>
      </c>
      <c r="H113" s="149" t="s">
        <v>100</v>
      </c>
      <c r="I113" s="149"/>
      <c r="J113" s="149" t="s">
        <v>175</v>
      </c>
      <c r="K113" s="149" t="s">
        <v>1446</v>
      </c>
      <c r="L113" s="149"/>
      <c r="M113" s="149"/>
      <c r="N113" s="149"/>
      <c r="O113" s="149"/>
      <c r="P113" s="149" t="s">
        <v>1400</v>
      </c>
      <c r="Q113" s="149"/>
      <c r="R113" s="149"/>
      <c r="S113" s="149"/>
      <c r="T113" s="149"/>
      <c r="U113" s="149"/>
      <c r="V113" s="149"/>
      <c r="W113" s="149"/>
      <c r="X113" s="149"/>
      <c r="Y113" s="149"/>
      <c r="Z113" s="149"/>
      <c r="AB113" s="154">
        <v>1</v>
      </c>
      <c r="AD113" s="155" t="s">
        <v>1317</v>
      </c>
      <c r="AZ113" s="154">
        <v>243</v>
      </c>
      <c r="BA113" s="154">
        <v>19.39</v>
      </c>
      <c r="BB113" s="154">
        <v>20.2</v>
      </c>
      <c r="BC113" s="154">
        <v>39.869999999999997</v>
      </c>
      <c r="BG113" s="156" t="s">
        <v>1314</v>
      </c>
      <c r="BH113" s="157">
        <v>2.3856062735983121</v>
      </c>
      <c r="BI113" s="157">
        <v>4.587402227951598</v>
      </c>
      <c r="BJ113" s="157">
        <v>2.9917935797133349E-2</v>
      </c>
      <c r="BK113" s="157">
        <v>4.651170798314781</v>
      </c>
      <c r="BL113" s="157">
        <v>4.5236336575884151</v>
      </c>
      <c r="BM113" s="157">
        <v>38672.498203206203</v>
      </c>
      <c r="BN113" s="154">
        <v>0.17399999999999999</v>
      </c>
      <c r="BO113" s="157">
        <v>31943.483515848326</v>
      </c>
      <c r="BP113" s="157">
        <v>45401.512890564081</v>
      </c>
      <c r="BQ113" s="154">
        <v>0</v>
      </c>
      <c r="BT113" s="154">
        <v>112</v>
      </c>
      <c r="BU113" s="158">
        <v>2.6410966463251102E-12</v>
      </c>
      <c r="BV113" s="162">
        <v>0.99999999999734401</v>
      </c>
      <c r="BW113" s="158">
        <v>1.1774769321464499E-14</v>
      </c>
      <c r="BX113" s="158">
        <v>2.8488250757347599E-15</v>
      </c>
      <c r="BY113" s="158">
        <v>1.3348202563016499E-41</v>
      </c>
      <c r="BZ113" s="158">
        <v>3.5290500497360901E-46</v>
      </c>
      <c r="CA113" s="158">
        <v>4.4668858707670899E-29</v>
      </c>
    </row>
    <row r="114" spans="1:79" s="154" customFormat="1" x14ac:dyDescent="0.2">
      <c r="A114" s="149" t="s">
        <v>1407</v>
      </c>
      <c r="B114" s="149"/>
      <c r="C114" s="149" t="s">
        <v>296</v>
      </c>
      <c r="D114" s="149" t="s">
        <v>297</v>
      </c>
      <c r="E114" s="149"/>
      <c r="F114" s="149" t="s">
        <v>1951</v>
      </c>
      <c r="G114" s="149">
        <v>925</v>
      </c>
      <c r="H114" s="149" t="s">
        <v>100</v>
      </c>
      <c r="I114" s="149"/>
      <c r="J114" s="149" t="s">
        <v>175</v>
      </c>
      <c r="K114" s="149" t="s">
        <v>1427</v>
      </c>
      <c r="L114" s="149"/>
      <c r="M114" s="149"/>
      <c r="N114" s="149"/>
      <c r="O114" s="149"/>
      <c r="P114" s="149" t="s">
        <v>1440</v>
      </c>
      <c r="Q114" s="149"/>
      <c r="R114" s="149"/>
      <c r="S114" s="149"/>
      <c r="T114" s="149"/>
      <c r="U114" s="149"/>
      <c r="V114" s="149"/>
      <c r="W114" s="149"/>
      <c r="X114" s="149"/>
      <c r="Y114" s="149"/>
      <c r="Z114" s="149"/>
      <c r="AB114" s="154">
        <v>1</v>
      </c>
      <c r="AD114" s="155"/>
      <c r="AZ114" s="154">
        <v>268</v>
      </c>
      <c r="BA114" s="154">
        <v>20.52</v>
      </c>
      <c r="BB114" s="154">
        <v>20.93</v>
      </c>
      <c r="BC114" s="154">
        <v>42.43</v>
      </c>
      <c r="BG114" s="156" t="s">
        <v>1314</v>
      </c>
      <c r="BH114" s="157">
        <v>2.428134794028789</v>
      </c>
      <c r="BI114" s="157">
        <v>4.743976890635679</v>
      </c>
      <c r="BJ114" s="157">
        <v>3.4245822075575243E-2</v>
      </c>
      <c r="BK114" s="157">
        <v>4.8169701321975049</v>
      </c>
      <c r="BL114" s="157">
        <v>4.670983649073853</v>
      </c>
      <c r="BM114" s="157">
        <v>55459.620140020837</v>
      </c>
      <c r="BN114" s="154">
        <v>0.17399999999999999</v>
      </c>
      <c r="BO114" s="157">
        <v>45809.646235657216</v>
      </c>
      <c r="BP114" s="157">
        <v>65109.594044384459</v>
      </c>
      <c r="BQ114" s="154">
        <v>0</v>
      </c>
      <c r="BT114" s="154">
        <v>113</v>
      </c>
      <c r="BU114" s="158">
        <v>4.0769521951536199E-11</v>
      </c>
      <c r="BV114" s="162">
        <v>0.99999998019876801</v>
      </c>
      <c r="BW114" s="158">
        <v>8.8625906878483694E-15</v>
      </c>
      <c r="BX114" s="158">
        <v>1.97604530028212E-8</v>
      </c>
      <c r="BY114" s="158">
        <v>3.5698979290094E-51</v>
      </c>
      <c r="BZ114" s="158">
        <v>6.1436447610258496E-56</v>
      </c>
      <c r="CA114" s="158">
        <v>2.42325813095586E-33</v>
      </c>
    </row>
    <row r="115" spans="1:79" s="154" customFormat="1" ht="64" x14ac:dyDescent="0.2">
      <c r="A115" s="149"/>
      <c r="B115" s="149"/>
      <c r="C115" s="149" t="s">
        <v>296</v>
      </c>
      <c r="D115" s="149" t="s">
        <v>297</v>
      </c>
      <c r="E115" s="149"/>
      <c r="F115" s="149" t="s">
        <v>1951</v>
      </c>
      <c r="G115" s="149">
        <v>925</v>
      </c>
      <c r="H115" s="149" t="s">
        <v>100</v>
      </c>
      <c r="I115" s="149"/>
      <c r="J115" s="149" t="s">
        <v>175</v>
      </c>
      <c r="K115" s="149"/>
      <c r="L115" s="149"/>
      <c r="M115" s="149"/>
      <c r="N115" s="149"/>
      <c r="O115" s="149"/>
      <c r="P115" s="149"/>
      <c r="Q115" s="149"/>
      <c r="R115" s="149"/>
      <c r="S115" s="149"/>
      <c r="T115" s="149"/>
      <c r="U115" s="149"/>
      <c r="V115" s="149"/>
      <c r="W115" s="149"/>
      <c r="X115" s="149"/>
      <c r="Y115" s="149"/>
      <c r="Z115" s="149"/>
      <c r="AB115" s="154">
        <v>1</v>
      </c>
      <c r="AD115" s="155" t="s">
        <v>1952</v>
      </c>
      <c r="AZ115" s="154">
        <v>268</v>
      </c>
      <c r="BA115" s="154">
        <v>20.82</v>
      </c>
      <c r="BB115" s="154">
        <v>20.83</v>
      </c>
      <c r="BC115" s="154">
        <v>37.69</v>
      </c>
      <c r="BG115" s="156" t="s">
        <v>1314</v>
      </c>
      <c r="BH115" s="157">
        <v>2.428134794028789</v>
      </c>
      <c r="BI115" s="157">
        <v>4.743976890635679</v>
      </c>
      <c r="BJ115" s="157">
        <v>3.4245822075575243E-2</v>
      </c>
      <c r="BK115" s="157">
        <v>4.8169701321975049</v>
      </c>
      <c r="BL115" s="157">
        <v>4.670983649073853</v>
      </c>
      <c r="BM115" s="157">
        <v>55459.620140020837</v>
      </c>
      <c r="BN115" s="154">
        <v>0.17399999999999999</v>
      </c>
      <c r="BO115" s="157">
        <v>45809.646235657216</v>
      </c>
      <c r="BP115" s="157">
        <v>65109.594044384459</v>
      </c>
      <c r="BQ115" s="154">
        <v>0</v>
      </c>
      <c r="BT115" s="154">
        <v>114</v>
      </c>
      <c r="BU115" s="158">
        <v>1.00097544819222E-13</v>
      </c>
      <c r="BV115" s="162">
        <v>0.999999999810117</v>
      </c>
      <c r="BW115" s="158">
        <v>6.2580022242861699E-15</v>
      </c>
      <c r="BX115" s="158">
        <v>1.89776431226396E-10</v>
      </c>
      <c r="BY115" s="158">
        <v>8.3680851736449703E-52</v>
      </c>
      <c r="BZ115" s="158">
        <v>3.0485334947671299E-56</v>
      </c>
      <c r="CA115" s="158">
        <v>1.49258065315476E-33</v>
      </c>
    </row>
    <row r="116" spans="1:79" s="154" customFormat="1" x14ac:dyDescent="0.2">
      <c r="A116" s="149" t="s">
        <v>1407</v>
      </c>
      <c r="B116" s="149"/>
      <c r="C116" s="149" t="s">
        <v>296</v>
      </c>
      <c r="D116" s="149" t="s">
        <v>297</v>
      </c>
      <c r="E116" s="149"/>
      <c r="F116" s="149" t="s">
        <v>1951</v>
      </c>
      <c r="G116" s="149">
        <v>1139</v>
      </c>
      <c r="H116" s="149" t="s">
        <v>100</v>
      </c>
      <c r="I116" s="149"/>
      <c r="J116" s="149" t="s">
        <v>175</v>
      </c>
      <c r="K116" s="149" t="s">
        <v>1445</v>
      </c>
      <c r="L116" s="149"/>
      <c r="M116" s="149"/>
      <c r="N116" s="149"/>
      <c r="O116" s="149"/>
      <c r="P116" s="149" t="s">
        <v>1420</v>
      </c>
      <c r="Q116" s="149"/>
      <c r="R116" s="149"/>
      <c r="S116" s="149"/>
      <c r="T116" s="149"/>
      <c r="U116" s="149"/>
      <c r="V116" s="149"/>
      <c r="W116" s="149"/>
      <c r="X116" s="149"/>
      <c r="Y116" s="149"/>
      <c r="Z116" s="149"/>
      <c r="AB116" s="154">
        <v>1</v>
      </c>
      <c r="AD116" s="155"/>
      <c r="AT116" s="154">
        <v>270</v>
      </c>
      <c r="AU116" s="154">
        <v>20.72</v>
      </c>
      <c r="AV116" s="154">
        <v>20.61</v>
      </c>
      <c r="AW116" s="154">
        <v>31.38</v>
      </c>
      <c r="AX116" s="154">
        <v>30.31</v>
      </c>
      <c r="BG116" s="156" t="s">
        <v>1319</v>
      </c>
      <c r="BH116" s="157">
        <v>1.3163897510731954</v>
      </c>
      <c r="BI116" s="157">
        <v>4.7492535711164869</v>
      </c>
      <c r="BJ116" s="157">
        <v>2.5274059951169086E-2</v>
      </c>
      <c r="BK116" s="157">
        <v>4.8028321843844859</v>
      </c>
      <c r="BL116" s="157">
        <v>4.695674957848488</v>
      </c>
      <c r="BM116" s="157">
        <v>56137.565024416428</v>
      </c>
      <c r="BN116" s="154">
        <v>0.17399999999999999</v>
      </c>
      <c r="BO116" s="157">
        <v>46369.62871016797</v>
      </c>
      <c r="BP116" s="157">
        <v>65905.501338664879</v>
      </c>
      <c r="BQ116" s="154">
        <v>0</v>
      </c>
      <c r="BT116" s="154">
        <v>115</v>
      </c>
      <c r="BU116" s="153"/>
      <c r="BV116" s="153"/>
      <c r="BW116" s="167"/>
      <c r="BX116" s="153"/>
      <c r="BY116" s="153"/>
      <c r="BZ116" s="153"/>
      <c r="CA116" s="153"/>
    </row>
    <row r="117" spans="1:79" s="154" customFormat="1" x14ac:dyDescent="0.2">
      <c r="A117" s="149"/>
      <c r="B117" s="149"/>
      <c r="C117" s="149" t="s">
        <v>296</v>
      </c>
      <c r="D117" s="149" t="s">
        <v>297</v>
      </c>
      <c r="E117" s="149"/>
      <c r="F117" s="149" t="s">
        <v>1951</v>
      </c>
      <c r="G117" s="149">
        <v>1139</v>
      </c>
      <c r="H117" s="149" t="s">
        <v>100</v>
      </c>
      <c r="I117" s="149"/>
      <c r="J117" s="149" t="s">
        <v>175</v>
      </c>
      <c r="K117" s="149"/>
      <c r="L117" s="149"/>
      <c r="M117" s="149"/>
      <c r="N117" s="149"/>
      <c r="O117" s="149"/>
      <c r="P117" s="149"/>
      <c r="Q117" s="149"/>
      <c r="R117" s="149"/>
      <c r="S117" s="149"/>
      <c r="T117" s="149"/>
      <c r="U117" s="149"/>
      <c r="V117" s="149"/>
      <c r="W117" s="149"/>
      <c r="X117" s="149"/>
      <c r="Y117" s="149"/>
      <c r="Z117" s="149"/>
      <c r="AB117" s="154">
        <v>1</v>
      </c>
      <c r="AD117" s="155"/>
      <c r="AT117" s="154">
        <v>269</v>
      </c>
      <c r="AU117" s="154">
        <v>21.15</v>
      </c>
      <c r="AV117" s="154">
        <v>21.1</v>
      </c>
      <c r="AW117" s="154">
        <v>32.19</v>
      </c>
      <c r="AX117" s="154">
        <v>29.51</v>
      </c>
      <c r="AY117" s="154">
        <v>50.59</v>
      </c>
      <c r="BG117" s="156" t="s">
        <v>1319</v>
      </c>
      <c r="BH117" s="157">
        <v>1.325310371711061</v>
      </c>
      <c r="BI117" s="157">
        <v>4.7727120324907748</v>
      </c>
      <c r="BJ117" s="157">
        <v>2.5764388110822149E-2</v>
      </c>
      <c r="BK117" s="157">
        <v>4.8273300950158866</v>
      </c>
      <c r="BL117" s="157">
        <v>4.718093969965663</v>
      </c>
      <c r="BM117" s="157">
        <v>59253.230408085212</v>
      </c>
      <c r="BN117" s="154">
        <v>0.17399999999999999</v>
      </c>
      <c r="BO117" s="157">
        <v>48943.168317078387</v>
      </c>
      <c r="BP117" s="157">
        <v>69563.292499092044</v>
      </c>
      <c r="BQ117" s="154">
        <v>0</v>
      </c>
      <c r="BT117" s="154">
        <v>116</v>
      </c>
      <c r="BU117" s="168">
        <v>6.0072514380585303E-3</v>
      </c>
      <c r="BV117" s="168">
        <v>0.40486946010001101</v>
      </c>
      <c r="BW117" s="168">
        <v>5.5764766277500497E-22</v>
      </c>
      <c r="BX117" s="169">
        <v>0.58912328846193096</v>
      </c>
      <c r="BY117" s="168">
        <v>8.38609617925631E-61</v>
      </c>
      <c r="BZ117" s="168">
        <v>6.3803917124703096E-74</v>
      </c>
      <c r="CA117" s="168">
        <v>1.57902664240633E-45</v>
      </c>
    </row>
    <row r="118" spans="1:79" s="154" customFormat="1" ht="16" x14ac:dyDescent="0.2">
      <c r="A118" s="149" t="s">
        <v>1407</v>
      </c>
      <c r="B118" s="149"/>
      <c r="C118" s="149" t="s">
        <v>296</v>
      </c>
      <c r="D118" s="149" t="s">
        <v>297</v>
      </c>
      <c r="E118" s="149"/>
      <c r="F118" s="149" t="s">
        <v>1951</v>
      </c>
      <c r="G118" s="149">
        <v>1428</v>
      </c>
      <c r="H118" s="149" t="s">
        <v>100</v>
      </c>
      <c r="I118" s="149"/>
      <c r="J118" s="149" t="s">
        <v>175</v>
      </c>
      <c r="K118" s="149" t="s">
        <v>1439</v>
      </c>
      <c r="L118" s="149"/>
      <c r="M118" s="149"/>
      <c r="N118" s="149"/>
      <c r="O118" s="149"/>
      <c r="P118" s="149" t="s">
        <v>1438</v>
      </c>
      <c r="Q118" s="149"/>
      <c r="R118" s="149"/>
      <c r="S118" s="149"/>
      <c r="T118" s="149"/>
      <c r="U118" s="149"/>
      <c r="V118" s="149"/>
      <c r="W118" s="149"/>
      <c r="X118" s="149"/>
      <c r="Y118" s="149"/>
      <c r="Z118" s="149"/>
      <c r="AB118" s="154">
        <v>1</v>
      </c>
      <c r="AD118" s="155" t="s">
        <v>1316</v>
      </c>
      <c r="BA118" s="154">
        <v>17.14</v>
      </c>
      <c r="BB118" s="154">
        <v>22</v>
      </c>
      <c r="BC118" s="154">
        <v>45.37</v>
      </c>
      <c r="BG118" s="156" t="s">
        <v>1321</v>
      </c>
      <c r="BH118" s="157">
        <v>1.2340108175871793</v>
      </c>
      <c r="BI118" s="157">
        <v>4.5059756125367354</v>
      </c>
      <c r="BJ118" s="157">
        <v>3.250484105240925E-2</v>
      </c>
      <c r="BK118" s="157">
        <v>4.5752580409051138</v>
      </c>
      <c r="BL118" s="157">
        <v>4.436693184168357</v>
      </c>
      <c r="BM118" s="157">
        <v>32060.892840415912</v>
      </c>
      <c r="BN118" s="154">
        <v>0.188</v>
      </c>
      <c r="BO118" s="157">
        <v>26033.444986417722</v>
      </c>
      <c r="BP118" s="157">
        <v>38088.340694414102</v>
      </c>
      <c r="BQ118" s="154">
        <v>0</v>
      </c>
      <c r="BT118" s="154">
        <v>117</v>
      </c>
      <c r="BU118" s="158"/>
      <c r="BV118" s="158"/>
      <c r="BW118" s="158"/>
      <c r="BX118" s="158"/>
      <c r="BY118" s="158"/>
      <c r="BZ118" s="158"/>
      <c r="CA118" s="158"/>
    </row>
    <row r="119" spans="1:79" s="154" customFormat="1" x14ac:dyDescent="0.2">
      <c r="A119" s="149"/>
      <c r="B119" s="149"/>
      <c r="C119" s="149" t="s">
        <v>296</v>
      </c>
      <c r="D119" s="149" t="s">
        <v>297</v>
      </c>
      <c r="E119" s="149"/>
      <c r="F119" s="149" t="s">
        <v>1951</v>
      </c>
      <c r="G119" s="149">
        <v>1428</v>
      </c>
      <c r="H119" s="149" t="s">
        <v>100</v>
      </c>
      <c r="I119" s="149"/>
      <c r="J119" s="149" t="s">
        <v>175</v>
      </c>
      <c r="K119" s="149"/>
      <c r="L119" s="149"/>
      <c r="M119" s="149"/>
      <c r="N119" s="149"/>
      <c r="O119" s="149"/>
      <c r="P119" s="149"/>
      <c r="Q119" s="149"/>
      <c r="R119" s="149"/>
      <c r="S119" s="149"/>
      <c r="T119" s="149"/>
      <c r="U119" s="149"/>
      <c r="V119" s="149"/>
      <c r="W119" s="149"/>
      <c r="X119" s="149"/>
      <c r="Y119" s="149"/>
      <c r="Z119" s="149"/>
      <c r="AB119" s="154">
        <v>1</v>
      </c>
      <c r="AD119" s="155"/>
      <c r="AO119" s="154">
        <v>222</v>
      </c>
      <c r="BG119" s="156" t="s">
        <v>1322</v>
      </c>
      <c r="BH119" s="157">
        <v>2.3463529744506388</v>
      </c>
      <c r="BI119" s="157">
        <v>4.5620881536147344</v>
      </c>
      <c r="BJ119" s="157">
        <v>3.4838106890117002E-2</v>
      </c>
      <c r="BK119" s="157">
        <v>4.6373513076438266</v>
      </c>
      <c r="BL119" s="157">
        <v>4.4868249995856422</v>
      </c>
      <c r="BM119" s="157">
        <v>36482.799263385044</v>
      </c>
      <c r="BN119" s="154">
        <v>0.19700000000000001</v>
      </c>
      <c r="BO119" s="157">
        <v>29295.687808498191</v>
      </c>
      <c r="BP119" s="157">
        <v>43669.910718271902</v>
      </c>
      <c r="BQ119" s="154">
        <v>0</v>
      </c>
      <c r="BT119" s="154">
        <v>118</v>
      </c>
      <c r="BU119" s="153"/>
      <c r="BV119" s="153"/>
      <c r="BW119" s="153"/>
      <c r="BX119" s="153"/>
      <c r="BY119" s="153"/>
      <c r="BZ119" s="153"/>
      <c r="CA119" s="153"/>
    </row>
    <row r="120" spans="1:79" s="154" customFormat="1" x14ac:dyDescent="0.2">
      <c r="A120" s="149"/>
      <c r="B120" s="149"/>
      <c r="C120" s="149" t="s">
        <v>296</v>
      </c>
      <c r="D120" s="149" t="s">
        <v>297</v>
      </c>
      <c r="E120" s="149"/>
      <c r="F120" s="149" t="s">
        <v>1951</v>
      </c>
      <c r="G120" s="149">
        <v>1465</v>
      </c>
      <c r="H120" s="149" t="s">
        <v>100</v>
      </c>
      <c r="I120" s="149"/>
      <c r="J120" s="149" t="s">
        <v>175</v>
      </c>
      <c r="K120" s="149"/>
      <c r="L120" s="149"/>
      <c r="M120" s="149"/>
      <c r="N120" s="149"/>
      <c r="O120" s="149"/>
      <c r="P120" s="149"/>
      <c r="Q120" s="149"/>
      <c r="R120" s="149"/>
      <c r="S120" s="149"/>
      <c r="T120" s="149"/>
      <c r="U120" s="149"/>
      <c r="V120" s="149"/>
      <c r="W120" s="149"/>
      <c r="X120" s="149"/>
      <c r="Y120" s="149"/>
      <c r="Z120" s="149"/>
      <c r="AB120" s="154">
        <v>1</v>
      </c>
      <c r="AD120" s="155"/>
      <c r="AO120" s="154">
        <v>248</v>
      </c>
      <c r="BG120" s="156" t="s">
        <v>1322</v>
      </c>
      <c r="BH120" s="157">
        <v>2.3944516808262164</v>
      </c>
      <c r="BI120" s="157">
        <v>4.7129480408404989</v>
      </c>
      <c r="BJ120" s="157">
        <v>3.973816942345073E-2</v>
      </c>
      <c r="BK120" s="157">
        <v>4.7987971363606627</v>
      </c>
      <c r="BL120" s="157">
        <v>4.6270989453203351</v>
      </c>
      <c r="BM120" s="157">
        <v>51635.458871405615</v>
      </c>
      <c r="BN120" s="154">
        <v>0.19700000000000001</v>
      </c>
      <c r="BO120" s="157">
        <v>41463.273473738707</v>
      </c>
      <c r="BP120" s="157">
        <v>61807.644269072523</v>
      </c>
      <c r="BQ120" s="154">
        <v>0</v>
      </c>
      <c r="BT120" s="154">
        <v>119</v>
      </c>
      <c r="BU120" s="153"/>
      <c r="BV120" s="153"/>
      <c r="BW120" s="153"/>
      <c r="BX120" s="153"/>
      <c r="BY120" s="153"/>
      <c r="BZ120" s="153"/>
      <c r="CA120" s="153"/>
    </row>
    <row r="121" spans="1:79" s="154" customFormat="1" x14ac:dyDescent="0.2">
      <c r="A121" s="149" t="s">
        <v>1407</v>
      </c>
      <c r="B121" s="149"/>
      <c r="C121" s="149" t="s">
        <v>296</v>
      </c>
      <c r="D121" s="149" t="s">
        <v>297</v>
      </c>
      <c r="E121" s="149"/>
      <c r="F121" s="149" t="s">
        <v>1951</v>
      </c>
      <c r="G121" s="149">
        <v>1465</v>
      </c>
      <c r="H121" s="149" t="s">
        <v>100</v>
      </c>
      <c r="I121" s="149"/>
      <c r="J121" s="149" t="s">
        <v>175</v>
      </c>
      <c r="K121" s="149" t="s">
        <v>1437</v>
      </c>
      <c r="L121" s="149"/>
      <c r="M121" s="149"/>
      <c r="N121" s="149"/>
      <c r="O121" s="149"/>
      <c r="P121" s="149" t="s">
        <v>1257</v>
      </c>
      <c r="Q121" s="149"/>
      <c r="R121" s="149"/>
      <c r="S121" s="149"/>
      <c r="T121" s="149"/>
      <c r="U121" s="149"/>
      <c r="V121" s="149"/>
      <c r="W121" s="149"/>
      <c r="X121" s="149"/>
      <c r="Y121" s="149"/>
      <c r="Z121" s="149"/>
      <c r="AB121" s="154">
        <v>1</v>
      </c>
      <c r="AD121" s="155"/>
      <c r="AK121" s="154">
        <v>21</v>
      </c>
      <c r="AL121" s="154">
        <v>18.489999999999998</v>
      </c>
      <c r="AM121" s="154">
        <v>33.92</v>
      </c>
      <c r="AN121" s="154">
        <v>48.31</v>
      </c>
      <c r="BG121" s="156" t="s">
        <v>1324</v>
      </c>
      <c r="BH121" s="157">
        <v>1.3222192947339193</v>
      </c>
      <c r="BI121" s="157">
        <v>4.5399819021118866</v>
      </c>
      <c r="BJ121" s="157">
        <v>2.132736634625311E-2</v>
      </c>
      <c r="BK121" s="157">
        <v>4.5851938987479066</v>
      </c>
      <c r="BL121" s="157">
        <v>4.4947699054758665</v>
      </c>
      <c r="BM121" s="157">
        <v>34672.240156073713</v>
      </c>
      <c r="BN121" s="154">
        <v>0.20300000000000001</v>
      </c>
      <c r="BO121" s="157">
        <v>27633.775404390748</v>
      </c>
      <c r="BP121" s="157">
        <v>41710.704907756677</v>
      </c>
      <c r="BQ121" s="154">
        <v>0</v>
      </c>
      <c r="BT121" s="154">
        <v>120</v>
      </c>
      <c r="BU121" s="158"/>
      <c r="BV121" s="158"/>
      <c r="BW121" s="158"/>
      <c r="BX121" s="158"/>
      <c r="BY121" s="158"/>
      <c r="BZ121" s="158"/>
      <c r="CA121" s="158"/>
    </row>
    <row r="122" spans="1:79" s="154" customFormat="1" x14ac:dyDescent="0.2">
      <c r="A122" s="149" t="s">
        <v>1407</v>
      </c>
      <c r="B122" s="149"/>
      <c r="C122" s="149" t="s">
        <v>296</v>
      </c>
      <c r="D122" s="149" t="s">
        <v>297</v>
      </c>
      <c r="E122" s="149"/>
      <c r="F122" s="149" t="s">
        <v>1951</v>
      </c>
      <c r="G122" s="149">
        <v>2113</v>
      </c>
      <c r="H122" s="149" t="s">
        <v>100</v>
      </c>
      <c r="I122" s="149"/>
      <c r="J122" s="149" t="s">
        <v>175</v>
      </c>
      <c r="K122" s="149" t="s">
        <v>1449</v>
      </c>
      <c r="L122" s="149"/>
      <c r="M122" s="149"/>
      <c r="N122" s="149"/>
      <c r="O122" s="149"/>
      <c r="P122" s="149" t="s">
        <v>1270</v>
      </c>
      <c r="Q122" s="149"/>
      <c r="R122" s="149"/>
      <c r="S122" s="149"/>
      <c r="T122" s="149"/>
      <c r="U122" s="149"/>
      <c r="V122" s="149"/>
      <c r="W122" s="149"/>
      <c r="X122" s="149"/>
      <c r="Y122" s="149"/>
      <c r="Z122" s="149"/>
      <c r="AB122" s="154">
        <v>1</v>
      </c>
      <c r="AC122" s="154" t="s">
        <v>1326</v>
      </c>
      <c r="AD122" s="155"/>
      <c r="AJ122" s="154">
        <v>233</v>
      </c>
      <c r="AK122" s="154">
        <v>28.47</v>
      </c>
      <c r="AL122" s="154">
        <v>19.760000000000002</v>
      </c>
      <c r="AM122" s="154">
        <v>38.590000000000003</v>
      </c>
      <c r="AN122" s="154">
        <v>55.94</v>
      </c>
      <c r="BG122" s="156" t="s">
        <v>1324</v>
      </c>
      <c r="BH122" s="157">
        <v>1.454387467146955</v>
      </c>
      <c r="BI122" s="157">
        <v>4.8633316349040703</v>
      </c>
      <c r="BJ122" s="157">
        <v>2.8110999297353643E-2</v>
      </c>
      <c r="BK122" s="157">
        <v>4.9229242908857316</v>
      </c>
      <c r="BL122" s="157">
        <v>4.803738978922409</v>
      </c>
      <c r="BM122" s="157">
        <v>73001.474956974474</v>
      </c>
      <c r="BN122" s="154">
        <v>0.20300000000000001</v>
      </c>
      <c r="BO122" s="157">
        <v>58182.175540708653</v>
      </c>
      <c r="BP122" s="157">
        <v>87820.774373240289</v>
      </c>
      <c r="BQ122" s="154">
        <v>0</v>
      </c>
      <c r="BT122" s="149">
        <v>121</v>
      </c>
      <c r="BU122" s="153">
        <v>4.5075986882981103E-2</v>
      </c>
      <c r="BV122" s="170">
        <v>0.95491400342334198</v>
      </c>
      <c r="BW122" s="153">
        <v>1.0914339396319901E-16</v>
      </c>
      <c r="BX122" s="153">
        <v>1.0009693676994499E-5</v>
      </c>
      <c r="BY122" s="153">
        <v>4.7126531711436501E-44</v>
      </c>
      <c r="BZ122" s="153">
        <v>4.3860847085834197E-51</v>
      </c>
      <c r="CA122" s="153">
        <v>1.2856325834905E-30</v>
      </c>
    </row>
    <row r="123" spans="1:79" s="154" customFormat="1" ht="32" x14ac:dyDescent="0.2">
      <c r="A123" s="149"/>
      <c r="B123" s="149"/>
      <c r="C123" s="149" t="s">
        <v>296</v>
      </c>
      <c r="D123" s="149" t="s">
        <v>297</v>
      </c>
      <c r="E123" s="149"/>
      <c r="F123" s="149" t="s">
        <v>1951</v>
      </c>
      <c r="G123" s="149">
        <v>2113</v>
      </c>
      <c r="H123" s="149" t="s">
        <v>100</v>
      </c>
      <c r="I123" s="149"/>
      <c r="J123" s="149" t="s">
        <v>175</v>
      </c>
      <c r="K123" s="149"/>
      <c r="L123" s="149"/>
      <c r="M123" s="149"/>
      <c r="N123" s="149"/>
      <c r="O123" s="149"/>
      <c r="P123" s="149"/>
      <c r="Q123" s="149"/>
      <c r="R123" s="149"/>
      <c r="S123" s="149"/>
      <c r="T123" s="149"/>
      <c r="U123" s="149"/>
      <c r="V123" s="149"/>
      <c r="W123" s="149"/>
      <c r="X123" s="149"/>
      <c r="Y123" s="149"/>
      <c r="Z123" s="149"/>
      <c r="AB123" s="154">
        <v>1</v>
      </c>
      <c r="AD123" s="155" t="s">
        <v>1328</v>
      </c>
      <c r="AJ123" s="154">
        <v>248</v>
      </c>
      <c r="AK123" s="154">
        <v>29.01</v>
      </c>
      <c r="AL123" s="154">
        <v>20.49</v>
      </c>
      <c r="AM123" s="154">
        <v>36.25</v>
      </c>
      <c r="AN123" s="154">
        <v>53.33</v>
      </c>
      <c r="BG123" s="156" t="s">
        <v>1324</v>
      </c>
      <c r="BH123" s="157">
        <v>1.462547728802664</v>
      </c>
      <c r="BI123" s="157">
        <v>4.8832957335044647</v>
      </c>
      <c r="BJ123" s="157">
        <v>2.8541370801214112E-2</v>
      </c>
      <c r="BK123" s="157">
        <v>4.9438007363117435</v>
      </c>
      <c r="BL123" s="157">
        <v>4.8227907306971858</v>
      </c>
      <c r="BM123" s="157">
        <v>76435.609587887739</v>
      </c>
      <c r="BN123" s="154">
        <v>0.20300000000000001</v>
      </c>
      <c r="BO123" s="157">
        <v>60919.180841546528</v>
      </c>
      <c r="BP123" s="157">
        <v>91952.038334228942</v>
      </c>
      <c r="BQ123" s="154">
        <v>0</v>
      </c>
      <c r="BT123" s="154">
        <v>122</v>
      </c>
      <c r="BU123" s="153">
        <v>6.44487142128207E-4</v>
      </c>
      <c r="BV123" s="153">
        <v>3.2631982463890999E-8</v>
      </c>
      <c r="BW123" s="153">
        <v>7.8205061800759902E-20</v>
      </c>
      <c r="BX123" s="160">
        <v>0.99935548022588905</v>
      </c>
      <c r="BY123" s="153">
        <v>1.67405443489699E-58</v>
      </c>
      <c r="BZ123" s="153">
        <v>1.1533282216568501E-64</v>
      </c>
      <c r="CA123" s="153">
        <v>3.7227185968007702E-38</v>
      </c>
    </row>
    <row r="124" spans="1:79" s="154" customFormat="1" x14ac:dyDescent="0.2">
      <c r="A124" s="149" t="s">
        <v>1407</v>
      </c>
      <c r="B124" s="149"/>
      <c r="C124" s="149" t="s">
        <v>296</v>
      </c>
      <c r="D124" s="149" t="s">
        <v>1262</v>
      </c>
      <c r="E124" s="149"/>
      <c r="F124" s="149" t="s">
        <v>1951</v>
      </c>
      <c r="G124" s="149">
        <v>2143</v>
      </c>
      <c r="H124" s="149" t="s">
        <v>100</v>
      </c>
      <c r="I124" s="149"/>
      <c r="J124" s="149" t="s">
        <v>175</v>
      </c>
      <c r="K124" s="149" t="s">
        <v>1417</v>
      </c>
      <c r="L124" s="149"/>
      <c r="M124" s="149"/>
      <c r="N124" s="149"/>
      <c r="O124" s="149"/>
      <c r="P124" s="149" t="s">
        <v>1416</v>
      </c>
      <c r="Q124" s="149"/>
      <c r="R124" s="149"/>
      <c r="S124" s="149"/>
      <c r="T124" s="149"/>
      <c r="U124" s="149"/>
      <c r="V124" s="149"/>
      <c r="W124" s="149"/>
      <c r="X124" s="149"/>
      <c r="Y124" s="149"/>
      <c r="Z124" s="149"/>
      <c r="AB124" s="154">
        <v>1</v>
      </c>
      <c r="AD124" s="155"/>
      <c r="AJ124" s="154">
        <v>248</v>
      </c>
      <c r="AK124" s="154">
        <v>29.29</v>
      </c>
      <c r="AL124" s="154">
        <v>20.04</v>
      </c>
      <c r="AM124" s="154">
        <v>36.15</v>
      </c>
      <c r="AN124" s="154">
        <v>53.46</v>
      </c>
      <c r="BG124" s="156" t="s">
        <v>1324</v>
      </c>
      <c r="BH124" s="157">
        <v>1.4667193716815987</v>
      </c>
      <c r="BI124" s="157">
        <v>4.8935016672446441</v>
      </c>
      <c r="BJ124" s="157">
        <v>2.8761765630580253E-2</v>
      </c>
      <c r="BK124" s="157">
        <v>4.9544738862155189</v>
      </c>
      <c r="BL124" s="157">
        <v>4.8325294482737693</v>
      </c>
      <c r="BM124" s="157">
        <v>78253.12091767673</v>
      </c>
      <c r="BN124" s="154">
        <v>0.20300000000000001</v>
      </c>
      <c r="BO124" s="157">
        <v>62367.73737138835</v>
      </c>
      <c r="BP124" s="157">
        <v>94138.504463965102</v>
      </c>
      <c r="BQ124" s="154">
        <v>0</v>
      </c>
      <c r="BT124" s="154">
        <v>123</v>
      </c>
      <c r="BU124" s="153">
        <v>8.3643294358686502E-4</v>
      </c>
      <c r="BV124" s="153">
        <v>2.7702588771033099E-8</v>
      </c>
      <c r="BW124" s="153">
        <v>1.74328162435564E-19</v>
      </c>
      <c r="BX124" s="160">
        <v>0.99916353935382396</v>
      </c>
      <c r="BY124" s="153">
        <v>7.2325455393206997E-58</v>
      </c>
      <c r="BZ124" s="153">
        <v>5.7781845886161297E-64</v>
      </c>
      <c r="CA124" s="153">
        <v>1.3633252082579999E-37</v>
      </c>
    </row>
    <row r="125" spans="1:79" s="154" customFormat="1" x14ac:dyDescent="0.2">
      <c r="A125" s="149" t="s">
        <v>1407</v>
      </c>
      <c r="B125" s="149"/>
      <c r="C125" s="149" t="s">
        <v>296</v>
      </c>
      <c r="D125" s="149" t="s">
        <v>297</v>
      </c>
      <c r="E125" s="149"/>
      <c r="F125" s="149" t="s">
        <v>1951</v>
      </c>
      <c r="G125" s="149">
        <v>2145</v>
      </c>
      <c r="H125" s="149" t="s">
        <v>100</v>
      </c>
      <c r="I125" s="149"/>
      <c r="J125" s="149" t="s">
        <v>175</v>
      </c>
      <c r="K125" s="149" t="s">
        <v>1417</v>
      </c>
      <c r="L125" s="149"/>
      <c r="M125" s="149"/>
      <c r="N125" s="149"/>
      <c r="O125" s="149"/>
      <c r="P125" s="149" t="s">
        <v>1422</v>
      </c>
      <c r="Q125" s="149"/>
      <c r="R125" s="149"/>
      <c r="S125" s="149"/>
      <c r="T125" s="149"/>
      <c r="U125" s="149"/>
      <c r="V125" s="149"/>
      <c r="W125" s="149"/>
      <c r="X125" s="149"/>
      <c r="Y125" s="149"/>
      <c r="Z125" s="149"/>
      <c r="AB125" s="154">
        <v>1</v>
      </c>
      <c r="AD125" s="155"/>
      <c r="AS125" s="154">
        <v>37.270000000000003</v>
      </c>
      <c r="BG125" s="156" t="s">
        <v>1331</v>
      </c>
      <c r="BH125" s="157">
        <v>1.5713593927538396</v>
      </c>
      <c r="BI125" s="157">
        <v>4.771446901937118</v>
      </c>
      <c r="BJ125" s="157">
        <v>3.9655416278971352E-2</v>
      </c>
      <c r="BK125" s="157">
        <v>4.8547598398785121</v>
      </c>
      <c r="BL125" s="157">
        <v>4.6881339639957238</v>
      </c>
      <c r="BM125" s="157">
        <v>59080.87272248244</v>
      </c>
      <c r="BN125" s="154">
        <v>0.22800000000000001</v>
      </c>
      <c r="BO125" s="157">
        <v>45610.433741756446</v>
      </c>
      <c r="BP125" s="157">
        <v>72551.311703208441</v>
      </c>
      <c r="BQ125" s="154">
        <v>0</v>
      </c>
      <c r="BT125" s="154">
        <v>124</v>
      </c>
      <c r="BU125" s="158"/>
      <c r="BV125" s="158"/>
      <c r="BW125" s="158"/>
      <c r="BX125" s="158"/>
      <c r="BY125" s="158"/>
      <c r="BZ125" s="158"/>
      <c r="CA125" s="158"/>
    </row>
    <row r="126" spans="1:79" x14ac:dyDescent="0.2">
      <c r="A126" s="149" t="s">
        <v>1407</v>
      </c>
      <c r="C126" s="149" t="s">
        <v>296</v>
      </c>
      <c r="D126" s="149" t="s">
        <v>297</v>
      </c>
      <c r="F126" s="149" t="s">
        <v>1951</v>
      </c>
      <c r="G126" s="149">
        <v>2146</v>
      </c>
      <c r="H126" s="149" t="s">
        <v>100</v>
      </c>
      <c r="J126" s="149" t="s">
        <v>175</v>
      </c>
      <c r="K126" s="149" t="s">
        <v>1417</v>
      </c>
      <c r="P126" s="149" t="s">
        <v>1450</v>
      </c>
      <c r="AB126" s="149">
        <v>1</v>
      </c>
      <c r="AC126" s="149" t="s">
        <v>1334</v>
      </c>
      <c r="AI126" s="149">
        <v>19.86</v>
      </c>
      <c r="BG126" s="151" t="s">
        <v>138</v>
      </c>
      <c r="BH126" s="152">
        <v>1.2979792441593623</v>
      </c>
      <c r="BI126" s="152">
        <v>4.2261490024367614</v>
      </c>
      <c r="BJ126" s="152">
        <v>2.4147566076366971E-2</v>
      </c>
      <c r="BK126" s="152">
        <v>4.2763666149810433</v>
      </c>
      <c r="BL126" s="152">
        <v>4.1759313898924795</v>
      </c>
      <c r="BM126" s="152">
        <v>16832.514700890933</v>
      </c>
      <c r="BN126" s="149">
        <v>0.20799999999999999</v>
      </c>
      <c r="BO126" s="152">
        <v>13331.35164310562</v>
      </c>
      <c r="BP126" s="152">
        <v>20333.677758676247</v>
      </c>
      <c r="BQ126" s="149" t="s">
        <v>92</v>
      </c>
      <c r="BR126" s="149">
        <v>4</v>
      </c>
      <c r="BS126" s="149">
        <v>17</v>
      </c>
      <c r="BT126" s="154">
        <v>125</v>
      </c>
      <c r="BU126" s="158"/>
      <c r="BV126" s="158"/>
      <c r="BW126" s="158"/>
      <c r="BX126" s="158"/>
      <c r="BY126" s="158"/>
      <c r="BZ126" s="158"/>
      <c r="CA126" s="158"/>
    </row>
    <row r="127" spans="1:79" x14ac:dyDescent="0.2">
      <c r="C127" s="149" t="s">
        <v>296</v>
      </c>
      <c r="D127" s="149" t="s">
        <v>297</v>
      </c>
      <c r="F127" s="149" t="s">
        <v>1951</v>
      </c>
      <c r="G127" s="149">
        <v>2146</v>
      </c>
      <c r="H127" s="149" t="s">
        <v>100</v>
      </c>
      <c r="J127" s="149" t="s">
        <v>175</v>
      </c>
      <c r="AB127" s="149">
        <v>1</v>
      </c>
      <c r="AZ127" s="149">
        <v>184.68</v>
      </c>
      <c r="BA127" s="149">
        <v>15.38</v>
      </c>
      <c r="BB127" s="149">
        <v>13.52</v>
      </c>
      <c r="BC127" s="149">
        <v>42.35</v>
      </c>
      <c r="BG127" s="151" t="s">
        <v>1314</v>
      </c>
      <c r="BH127" s="152">
        <v>2.2664198658791035</v>
      </c>
      <c r="BI127" s="152">
        <v>4.1486008919006672</v>
      </c>
      <c r="BJ127" s="152">
        <v>1.9095281980509721E-2</v>
      </c>
      <c r="BK127" s="152">
        <v>4.1893015218116263</v>
      </c>
      <c r="BL127" s="152">
        <v>4.107900261989708</v>
      </c>
      <c r="BM127" s="152">
        <v>14079.942846020276</v>
      </c>
      <c r="BN127" s="149">
        <v>0.17399999999999999</v>
      </c>
      <c r="BO127" s="152">
        <v>11630.032790812747</v>
      </c>
      <c r="BP127" s="152">
        <v>16529.852901227805</v>
      </c>
      <c r="BT127" s="154">
        <v>126</v>
      </c>
      <c r="BU127" s="158">
        <v>0.13659508964810099</v>
      </c>
      <c r="BV127" s="158">
        <v>9.3453572666626998E-10</v>
      </c>
      <c r="BW127" s="162">
        <v>0.86310954170826204</v>
      </c>
      <c r="BX127" s="158">
        <v>8.3832628587472802E-10</v>
      </c>
      <c r="BY127" s="158">
        <v>1.7505438392414601E-9</v>
      </c>
      <c r="BZ127" s="158">
        <v>1.12361888804403E-12</v>
      </c>
      <c r="CA127" s="158">
        <v>2.9536511910790801E-4</v>
      </c>
    </row>
    <row r="128" spans="1:79" x14ac:dyDescent="0.2">
      <c r="A128" s="149" t="s">
        <v>1407</v>
      </c>
      <c r="C128" s="149" t="s">
        <v>296</v>
      </c>
      <c r="D128" s="149" t="s">
        <v>297</v>
      </c>
      <c r="F128" s="149" t="s">
        <v>1951</v>
      </c>
      <c r="G128" s="149">
        <v>2316</v>
      </c>
      <c r="H128" s="149" t="s">
        <v>100</v>
      </c>
      <c r="J128" s="149" t="s">
        <v>175</v>
      </c>
      <c r="K128" s="149" t="s">
        <v>1448</v>
      </c>
      <c r="P128" s="149" t="s">
        <v>1447</v>
      </c>
      <c r="AB128" s="149">
        <v>1</v>
      </c>
      <c r="AR128" s="149">
        <v>184.41</v>
      </c>
      <c r="AS128" s="149">
        <v>18.29</v>
      </c>
      <c r="BG128" s="151" t="s">
        <v>1337</v>
      </c>
      <c r="BH128" s="152">
        <v>2.2657844678405197</v>
      </c>
      <c r="BI128" s="152">
        <v>4.1032821837954074</v>
      </c>
      <c r="BJ128" s="152">
        <v>1.5259448575617993E-2</v>
      </c>
      <c r="BK128" s="152">
        <v>4.1358069283765797</v>
      </c>
      <c r="BL128" s="152">
        <v>4.0707574392142352</v>
      </c>
      <c r="BM128" s="152">
        <v>12684.757930928025</v>
      </c>
      <c r="BN128" s="149">
        <v>0.11799999999999999</v>
      </c>
      <c r="BO128" s="152">
        <v>11187.956495078517</v>
      </c>
      <c r="BP128" s="152">
        <v>14181.559366777532</v>
      </c>
      <c r="BT128" s="154">
        <v>127</v>
      </c>
      <c r="BU128" s="153">
        <v>9.6918561428523103E-11</v>
      </c>
      <c r="BV128" s="153">
        <v>6.9551947074867097E-6</v>
      </c>
      <c r="BW128" s="170">
        <v>0.99317731124026998</v>
      </c>
      <c r="BX128" s="153">
        <v>1.6943366002934299E-10</v>
      </c>
      <c r="BY128" s="153">
        <v>4.4099572598130598E-10</v>
      </c>
      <c r="BZ128" s="153">
        <v>3.6233586819051698E-11</v>
      </c>
      <c r="CA128" s="153">
        <v>6.8157328214406704E-3</v>
      </c>
    </row>
    <row r="129" spans="1:79" x14ac:dyDescent="0.2">
      <c r="A129" s="154" t="s">
        <v>1407</v>
      </c>
      <c r="B129" s="154"/>
      <c r="C129" s="154" t="s">
        <v>296</v>
      </c>
      <c r="D129" s="154" t="s">
        <v>1289</v>
      </c>
      <c r="E129" s="154"/>
      <c r="F129" s="154" t="s">
        <v>1951</v>
      </c>
      <c r="G129" s="154">
        <v>2328</v>
      </c>
      <c r="H129" s="154" t="s">
        <v>100</v>
      </c>
      <c r="I129" s="154"/>
      <c r="J129" s="154" t="s">
        <v>175</v>
      </c>
      <c r="K129" s="154" t="s">
        <v>1411</v>
      </c>
      <c r="L129" s="154"/>
      <c r="M129" s="154"/>
      <c r="N129" s="154"/>
      <c r="O129" s="154"/>
      <c r="P129" s="154" t="s">
        <v>1410</v>
      </c>
      <c r="Q129" s="154"/>
      <c r="R129" s="154"/>
      <c r="S129" s="154"/>
      <c r="T129" s="154"/>
      <c r="U129" s="154"/>
      <c r="V129" s="154"/>
      <c r="W129" s="154"/>
      <c r="X129" s="154"/>
      <c r="Y129" s="154"/>
      <c r="Z129" s="154"/>
      <c r="AB129" s="149">
        <v>1</v>
      </c>
      <c r="AO129" s="149">
        <v>157.38</v>
      </c>
      <c r="BG129" s="151" t="s">
        <v>1322</v>
      </c>
      <c r="BH129" s="152">
        <v>2.1969495409739972</v>
      </c>
      <c r="BI129" s="152">
        <v>4.0934895815568293</v>
      </c>
      <c r="BJ129" s="152">
        <v>2.1805636614616094E-2</v>
      </c>
      <c r="BK129" s="152">
        <v>4.1405977953413684</v>
      </c>
      <c r="BL129" s="152">
        <v>4.0463813677722902</v>
      </c>
      <c r="BM129" s="152">
        <v>12401.938733147306</v>
      </c>
      <c r="BN129" s="149">
        <v>0.19700000000000001</v>
      </c>
      <c r="BO129" s="152">
        <v>9958.7568027172874</v>
      </c>
      <c r="BP129" s="152">
        <v>14845.120663577325</v>
      </c>
      <c r="BT129" s="154">
        <v>128</v>
      </c>
      <c r="BU129" s="153"/>
      <c r="BV129" s="153"/>
      <c r="BW129" s="153"/>
      <c r="BX129" s="153"/>
      <c r="BY129" s="153"/>
      <c r="BZ129" s="153"/>
      <c r="CA129" s="153"/>
    </row>
    <row r="130" spans="1:79" x14ac:dyDescent="0.2">
      <c r="A130" s="154"/>
      <c r="B130" s="154"/>
      <c r="C130" s="154" t="s">
        <v>296</v>
      </c>
      <c r="D130" s="154" t="s">
        <v>1289</v>
      </c>
      <c r="E130" s="154"/>
      <c r="F130" s="154" t="s">
        <v>1951</v>
      </c>
      <c r="G130" s="154">
        <v>2429</v>
      </c>
      <c r="H130" s="154" t="s">
        <v>100</v>
      </c>
      <c r="I130" s="154"/>
      <c r="J130" s="154" t="s">
        <v>175</v>
      </c>
      <c r="K130" s="154"/>
      <c r="L130" s="154"/>
      <c r="M130" s="154"/>
      <c r="N130" s="154"/>
      <c r="O130" s="154"/>
      <c r="P130" s="154"/>
      <c r="Q130" s="154"/>
      <c r="R130" s="154"/>
      <c r="S130" s="154"/>
      <c r="T130" s="154"/>
      <c r="U130" s="154"/>
      <c r="V130" s="154"/>
      <c r="W130" s="154"/>
      <c r="X130" s="154"/>
      <c r="Y130" s="154"/>
      <c r="Z130" s="154"/>
      <c r="AB130" s="149">
        <v>1</v>
      </c>
      <c r="AO130" s="149">
        <v>157.08000000000001</v>
      </c>
      <c r="BG130" s="151" t="s">
        <v>1322</v>
      </c>
      <c r="BH130" s="152">
        <v>2.1961208925983806</v>
      </c>
      <c r="BI130" s="152">
        <v>4.0908905553061192</v>
      </c>
      <c r="BJ130" s="152">
        <v>2.1750076048558949E-2</v>
      </c>
      <c r="BK130" s="152">
        <v>4.1378787377854476</v>
      </c>
      <c r="BL130" s="152">
        <v>4.0439023728267909</v>
      </c>
      <c r="BM130" s="152">
        <v>12327.941229088256</v>
      </c>
      <c r="BN130" s="149">
        <v>0.19700000000000001</v>
      </c>
      <c r="BO130" s="152">
        <v>9899.3368069578682</v>
      </c>
      <c r="BP130" s="152">
        <v>14756.545651218643</v>
      </c>
      <c r="BT130" s="154">
        <v>129</v>
      </c>
      <c r="BU130" s="153"/>
      <c r="BV130" s="153"/>
      <c r="BW130" s="153"/>
      <c r="BX130" s="153"/>
      <c r="BY130" s="153"/>
      <c r="BZ130" s="153"/>
      <c r="CA130" s="153"/>
    </row>
    <row r="131" spans="1:79" x14ac:dyDescent="0.2">
      <c r="A131" s="154" t="s">
        <v>1407</v>
      </c>
      <c r="B131" s="154"/>
      <c r="C131" s="154" t="s">
        <v>296</v>
      </c>
      <c r="D131" s="154" t="s">
        <v>1289</v>
      </c>
      <c r="E131" s="154"/>
      <c r="F131" s="154" t="s">
        <v>1951</v>
      </c>
      <c r="G131" s="154">
        <v>2429</v>
      </c>
      <c r="H131" s="154" t="s">
        <v>100</v>
      </c>
      <c r="I131" s="154"/>
      <c r="J131" s="154" t="s">
        <v>175</v>
      </c>
      <c r="K131" s="154" t="s">
        <v>1409</v>
      </c>
      <c r="L131" s="154"/>
      <c r="M131" s="154"/>
      <c r="N131" s="154"/>
      <c r="O131" s="154"/>
      <c r="P131" s="154" t="s">
        <v>1408</v>
      </c>
      <c r="Q131" s="154"/>
      <c r="R131" s="154"/>
      <c r="S131" s="154"/>
      <c r="T131" s="154"/>
      <c r="U131" s="154"/>
      <c r="V131" s="154"/>
      <c r="W131" s="154"/>
      <c r="X131" s="154"/>
      <c r="Y131" s="154"/>
      <c r="Z131" s="154"/>
      <c r="AB131" s="149">
        <v>1</v>
      </c>
      <c r="AC131" s="149" t="s">
        <v>1334</v>
      </c>
      <c r="AI131" s="149">
        <v>17.46</v>
      </c>
      <c r="BG131" s="151" t="s">
        <v>138</v>
      </c>
      <c r="BH131" s="152">
        <v>1.242044239369551</v>
      </c>
      <c r="BI131" s="152">
        <v>4.0621889584183775</v>
      </c>
      <c r="BJ131" s="152">
        <v>2.0049696990002936E-2</v>
      </c>
      <c r="BK131" s="152">
        <v>4.1038845857081032</v>
      </c>
      <c r="BL131" s="152">
        <v>4.0204933311286517</v>
      </c>
      <c r="BM131" s="152">
        <v>11539.552262653106</v>
      </c>
      <c r="BN131" s="149">
        <v>0.20799999999999999</v>
      </c>
      <c r="BO131" s="152">
        <v>9139.3253920212592</v>
      </c>
      <c r="BP131" s="152">
        <v>13939.779133284952</v>
      </c>
      <c r="BQ131" s="149" t="s">
        <v>91</v>
      </c>
      <c r="BT131" s="154">
        <v>130</v>
      </c>
      <c r="BU131" s="158"/>
      <c r="BV131" s="158"/>
      <c r="BW131" s="158"/>
      <c r="BX131" s="158"/>
      <c r="BY131" s="158"/>
      <c r="BZ131" s="158"/>
      <c r="CA131" s="158"/>
    </row>
    <row r="132" spans="1:79" x14ac:dyDescent="0.2">
      <c r="A132" s="149" t="s">
        <v>1407</v>
      </c>
      <c r="C132" s="149" t="s">
        <v>296</v>
      </c>
      <c r="D132" s="149" t="s">
        <v>297</v>
      </c>
      <c r="F132" s="149" t="s">
        <v>1951</v>
      </c>
      <c r="G132" s="149">
        <v>3258</v>
      </c>
      <c r="H132" s="149" t="s">
        <v>100</v>
      </c>
      <c r="J132" s="149" t="s">
        <v>175</v>
      </c>
      <c r="K132" s="149" t="s">
        <v>1442</v>
      </c>
      <c r="P132" s="149" t="s">
        <v>1441</v>
      </c>
      <c r="AB132" s="149">
        <v>1</v>
      </c>
      <c r="AG132" s="149">
        <v>19.7</v>
      </c>
      <c r="BG132" s="151" t="s">
        <v>1271</v>
      </c>
      <c r="BH132" s="152">
        <v>1.2944662261615929</v>
      </c>
      <c r="BI132" s="152">
        <v>4.0505835089177769</v>
      </c>
      <c r="BJ132" s="152">
        <v>1.807147196405522E-2</v>
      </c>
      <c r="BK132" s="152">
        <v>4.0882799387651936</v>
      </c>
      <c r="BL132" s="152">
        <v>4.0128870790703601</v>
      </c>
      <c r="BM132" s="152">
        <v>11235.269878526513</v>
      </c>
      <c r="BN132" s="149">
        <v>0.22900000000000001</v>
      </c>
      <c r="BO132" s="152">
        <v>8662.3930763439421</v>
      </c>
      <c r="BP132" s="152">
        <v>13808.146680709084</v>
      </c>
      <c r="BT132" s="149">
        <v>131</v>
      </c>
      <c r="BU132" s="158"/>
      <c r="BV132" s="158"/>
      <c r="BW132" s="158"/>
      <c r="BX132" s="158"/>
      <c r="BY132" s="158"/>
      <c r="BZ132" s="158"/>
      <c r="CA132" s="158"/>
    </row>
    <row r="133" spans="1:79" x14ac:dyDescent="0.2">
      <c r="C133" s="149" t="s">
        <v>296</v>
      </c>
      <c r="D133" s="149" t="s">
        <v>297</v>
      </c>
      <c r="F133" s="149" t="s">
        <v>1951</v>
      </c>
      <c r="G133" s="149">
        <v>3258</v>
      </c>
      <c r="H133" s="149" t="s">
        <v>100</v>
      </c>
      <c r="J133" s="149" t="s">
        <v>175</v>
      </c>
      <c r="AB133" s="149">
        <v>1</v>
      </c>
      <c r="AJ133" s="149">
        <v>146.13999999999999</v>
      </c>
      <c r="AK133" s="149">
        <v>13.24</v>
      </c>
      <c r="AL133" s="149">
        <v>9.98</v>
      </c>
      <c r="AM133" s="149">
        <v>18.05</v>
      </c>
      <c r="AN133" s="149">
        <v>26.8</v>
      </c>
      <c r="BG133" s="151" t="s">
        <v>1324</v>
      </c>
      <c r="BH133" s="152">
        <v>1.1218879851036812</v>
      </c>
      <c r="BI133" s="152">
        <v>4.049870899922853</v>
      </c>
      <c r="BJ133" s="152">
        <v>1.266120232806006E-2</v>
      </c>
      <c r="BK133" s="152">
        <v>4.0767114496546206</v>
      </c>
      <c r="BL133" s="152">
        <v>4.0230303501910853</v>
      </c>
      <c r="BM133" s="152">
        <v>11216.849682747572</v>
      </c>
      <c r="BN133" s="149">
        <v>0.20300000000000001</v>
      </c>
      <c r="BO133" s="152">
        <v>8939.8291971498147</v>
      </c>
      <c r="BP133" s="152">
        <v>13493.870168345329</v>
      </c>
      <c r="BT133" s="154">
        <v>132</v>
      </c>
      <c r="BU133" s="153">
        <v>1.22355789613882E-9</v>
      </c>
      <c r="BV133" s="153">
        <v>5.4668124916864599E-14</v>
      </c>
      <c r="BW133" s="170">
        <v>0.773703941234545</v>
      </c>
      <c r="BX133" s="153">
        <v>1.7646932228108999E-17</v>
      </c>
      <c r="BY133" s="153">
        <v>4.3461174393450802E-7</v>
      </c>
      <c r="BZ133" s="153">
        <v>8.86356086740443E-9</v>
      </c>
      <c r="CA133" s="153">
        <v>0.226295614066538</v>
      </c>
    </row>
    <row r="134" spans="1:79" ht="16" x14ac:dyDescent="0.2">
      <c r="A134" s="154" t="s">
        <v>1407</v>
      </c>
      <c r="B134" s="154"/>
      <c r="C134" s="154" t="s">
        <v>296</v>
      </c>
      <c r="D134" s="154" t="s">
        <v>1284</v>
      </c>
      <c r="E134" s="154"/>
      <c r="F134" s="154" t="s">
        <v>1951</v>
      </c>
      <c r="G134" s="154">
        <v>3291</v>
      </c>
      <c r="H134" s="154" t="s">
        <v>100</v>
      </c>
      <c r="I134" s="154"/>
      <c r="J134" s="154" t="s">
        <v>175</v>
      </c>
      <c r="K134" s="154" t="s">
        <v>1413</v>
      </c>
      <c r="L134" s="154"/>
      <c r="M134" s="154"/>
      <c r="N134" s="154"/>
      <c r="O134" s="154"/>
      <c r="P134" s="154" t="s">
        <v>1420</v>
      </c>
      <c r="Q134" s="154"/>
      <c r="R134" s="154"/>
      <c r="S134" s="154"/>
      <c r="T134" s="154"/>
      <c r="U134" s="154"/>
      <c r="V134" s="154"/>
      <c r="W134" s="154"/>
      <c r="X134" s="154"/>
      <c r="Y134" s="154"/>
      <c r="Z134" s="154"/>
      <c r="AB134" s="149">
        <v>1</v>
      </c>
      <c r="AD134" s="150" t="s">
        <v>1342</v>
      </c>
      <c r="AZ134" s="149">
        <v>172.3</v>
      </c>
      <c r="BA134" s="149">
        <v>11.69</v>
      </c>
      <c r="BB134" s="149">
        <v>10.72</v>
      </c>
      <c r="BC134" s="149">
        <v>26.3</v>
      </c>
      <c r="BG134" s="151" t="s">
        <v>1314</v>
      </c>
      <c r="BH134" s="152">
        <v>2.2362852774480286</v>
      </c>
      <c r="BI134" s="152">
        <v>4.037656213577506</v>
      </c>
      <c r="BJ134" s="152">
        <v>1.6981153402659693E-2</v>
      </c>
      <c r="BK134" s="152">
        <v>4.0738506851128475</v>
      </c>
      <c r="BL134" s="152">
        <v>4.0014617420421645</v>
      </c>
      <c r="BM134" s="152">
        <v>10905.766968887381</v>
      </c>
      <c r="BN134" s="149">
        <v>0.17399999999999999</v>
      </c>
      <c r="BO134" s="152">
        <v>9008.1635163009778</v>
      </c>
      <c r="BP134" s="152">
        <v>12803.370421473785</v>
      </c>
      <c r="BT134" s="154">
        <v>133</v>
      </c>
      <c r="BU134" s="158">
        <v>1.00717410517931E-11</v>
      </c>
      <c r="BV134" s="158">
        <v>1.57742358330067E-18</v>
      </c>
      <c r="BW134" s="162">
        <v>0.92798171379384797</v>
      </c>
      <c r="BX134" s="158">
        <v>3.5554919896650798E-17</v>
      </c>
      <c r="BY134" s="158">
        <v>3.5028516352211202E-8</v>
      </c>
      <c r="BZ134" s="158">
        <v>1.23443540350994E-9</v>
      </c>
      <c r="CA134" s="158">
        <v>7.2018249933128803E-2</v>
      </c>
    </row>
    <row r="135" spans="1:79" x14ac:dyDescent="0.2">
      <c r="A135" s="154"/>
      <c r="B135" s="154"/>
      <c r="C135" s="154" t="s">
        <v>296</v>
      </c>
      <c r="D135" s="154" t="s">
        <v>15</v>
      </c>
      <c r="E135" s="154"/>
      <c r="F135" s="154" t="s">
        <v>1951</v>
      </c>
      <c r="G135" s="154">
        <v>3291</v>
      </c>
      <c r="H135" s="154" t="s">
        <v>100</v>
      </c>
      <c r="I135" s="154"/>
      <c r="J135" s="154" t="s">
        <v>175</v>
      </c>
      <c r="K135" s="154"/>
      <c r="L135" s="154"/>
      <c r="M135" s="154"/>
      <c r="N135" s="154"/>
      <c r="O135" s="154"/>
      <c r="P135" s="154"/>
      <c r="Q135" s="154"/>
      <c r="R135" s="154"/>
      <c r="S135" s="154"/>
      <c r="T135" s="154"/>
      <c r="U135" s="154"/>
      <c r="V135" s="154"/>
      <c r="W135" s="154"/>
      <c r="X135" s="154"/>
      <c r="Y135" s="154"/>
      <c r="Z135" s="154"/>
      <c r="AB135" s="149">
        <v>1</v>
      </c>
      <c r="AG135" s="149">
        <v>19.47</v>
      </c>
      <c r="BG135" s="151" t="s">
        <v>1271</v>
      </c>
      <c r="BH135" s="152">
        <v>1.2893659515200318</v>
      </c>
      <c r="BI135" s="152">
        <v>4.0359632409318582</v>
      </c>
      <c r="BJ135" s="152">
        <v>1.7824151880125146E-2</v>
      </c>
      <c r="BK135" s="152">
        <v>4.0731437701258981</v>
      </c>
      <c r="BL135" s="152">
        <v>3.9987827117378179</v>
      </c>
      <c r="BM135" s="152">
        <v>10863.336714852003</v>
      </c>
      <c r="BN135" s="149">
        <v>0.22900000000000001</v>
      </c>
      <c r="BO135" s="152">
        <v>8375.6326071508938</v>
      </c>
      <c r="BP135" s="152">
        <v>13351.040822553112</v>
      </c>
      <c r="BT135" s="154">
        <v>134</v>
      </c>
      <c r="BU135" s="158"/>
      <c r="BV135" s="158"/>
      <c r="BW135" s="158"/>
      <c r="BX135" s="158"/>
      <c r="BY135" s="158"/>
      <c r="BZ135" s="158"/>
      <c r="CA135" s="158"/>
    </row>
    <row r="136" spans="1:79" x14ac:dyDescent="0.2">
      <c r="A136" s="149" t="s">
        <v>1407</v>
      </c>
      <c r="C136" s="149" t="s">
        <v>296</v>
      </c>
      <c r="D136" s="149" t="s">
        <v>297</v>
      </c>
      <c r="F136" s="149" t="s">
        <v>1951</v>
      </c>
      <c r="G136" s="149">
        <v>3461</v>
      </c>
      <c r="H136" s="149" t="s">
        <v>100</v>
      </c>
      <c r="J136" s="149" t="s">
        <v>175</v>
      </c>
      <c r="K136" s="149" t="s">
        <v>1435</v>
      </c>
      <c r="P136" s="149" t="s">
        <v>1257</v>
      </c>
      <c r="AB136" s="149">
        <v>1</v>
      </c>
      <c r="AI136" s="149">
        <v>17.07</v>
      </c>
      <c r="BG136" s="151" t="s">
        <v>138</v>
      </c>
      <c r="BH136" s="152">
        <v>1.2322335211147337</v>
      </c>
      <c r="BI136" s="152">
        <v>4.0334311920973347</v>
      </c>
      <c r="BJ136" s="152">
        <v>1.9480900525085002E-2</v>
      </c>
      <c r="BK136" s="152">
        <v>4.0739439423881336</v>
      </c>
      <c r="BL136" s="152">
        <v>3.9929184418065358</v>
      </c>
      <c r="BM136" s="152">
        <v>10800.184934608082</v>
      </c>
      <c r="BN136" s="149">
        <v>0.20799999999999999</v>
      </c>
      <c r="BO136" s="152">
        <v>8553.7464682095997</v>
      </c>
      <c r="BP136" s="152">
        <v>13046.623401006564</v>
      </c>
      <c r="BQ136" s="149" t="s">
        <v>90</v>
      </c>
      <c r="BT136" s="154">
        <v>135</v>
      </c>
      <c r="BU136" s="158"/>
      <c r="BV136" s="158"/>
      <c r="BW136" s="158"/>
      <c r="BX136" s="158"/>
      <c r="BY136" s="158"/>
      <c r="BZ136" s="158"/>
      <c r="CA136" s="158"/>
    </row>
    <row r="137" spans="1:79" x14ac:dyDescent="0.2">
      <c r="A137" s="154" t="s">
        <v>1407</v>
      </c>
      <c r="B137" s="154"/>
      <c r="C137" s="154" t="s">
        <v>296</v>
      </c>
      <c r="D137" s="154" t="s">
        <v>1284</v>
      </c>
      <c r="E137" s="154"/>
      <c r="F137" s="154" t="s">
        <v>1951</v>
      </c>
      <c r="G137" s="154">
        <v>3577</v>
      </c>
      <c r="H137" s="154" t="s">
        <v>100</v>
      </c>
      <c r="I137" s="154"/>
      <c r="J137" s="154" t="s">
        <v>175</v>
      </c>
      <c r="K137" s="154" t="s">
        <v>1427</v>
      </c>
      <c r="L137" s="154"/>
      <c r="M137" s="154"/>
      <c r="N137" s="154"/>
      <c r="O137" s="154"/>
      <c r="P137" s="154" t="s">
        <v>1426</v>
      </c>
      <c r="Q137" s="154"/>
      <c r="R137" s="154"/>
      <c r="S137" s="154"/>
      <c r="T137" s="154"/>
      <c r="U137" s="154"/>
      <c r="V137" s="154"/>
      <c r="W137" s="154"/>
      <c r="X137" s="154"/>
      <c r="Y137" s="154"/>
      <c r="Z137" s="154"/>
      <c r="AB137" s="149">
        <v>2</v>
      </c>
      <c r="AM137" s="149">
        <v>18.71</v>
      </c>
      <c r="AN137" s="149">
        <v>29.25</v>
      </c>
      <c r="BG137" s="151" t="s">
        <v>1260</v>
      </c>
      <c r="BH137" s="152">
        <v>1.4661258704181992</v>
      </c>
      <c r="BI137" s="152">
        <v>4.0243535619938466</v>
      </c>
      <c r="BJ137" s="152">
        <v>1.5833531582293236E-2</v>
      </c>
      <c r="BK137" s="152">
        <v>4.0576185774164237</v>
      </c>
      <c r="BL137" s="152">
        <v>3.9910885465712691</v>
      </c>
      <c r="BM137" s="152">
        <v>10576.782216063215</v>
      </c>
      <c r="BN137" s="149">
        <v>0.154</v>
      </c>
      <c r="BO137" s="152">
        <v>8947.9577547894805</v>
      </c>
      <c r="BP137" s="152">
        <v>12205.606677336949</v>
      </c>
      <c r="BT137" s="154">
        <v>136</v>
      </c>
      <c r="BU137" s="158"/>
      <c r="BV137" s="158"/>
      <c r="BW137" s="158"/>
      <c r="BX137" s="158"/>
      <c r="BY137" s="158"/>
      <c r="BZ137" s="158"/>
      <c r="CA137" s="158"/>
    </row>
    <row r="138" spans="1:79" x14ac:dyDescent="0.2">
      <c r="A138" s="154"/>
      <c r="B138" s="154"/>
      <c r="C138" s="154" t="s">
        <v>296</v>
      </c>
      <c r="D138" s="154" t="s">
        <v>1284</v>
      </c>
      <c r="E138" s="154"/>
      <c r="F138" s="154" t="s">
        <v>1951</v>
      </c>
      <c r="G138" s="154">
        <v>3577</v>
      </c>
      <c r="H138" s="154" t="s">
        <v>100</v>
      </c>
      <c r="I138" s="154"/>
      <c r="J138" s="154" t="s">
        <v>175</v>
      </c>
      <c r="K138" s="154"/>
      <c r="L138" s="154"/>
      <c r="M138" s="154"/>
      <c r="N138" s="154"/>
      <c r="O138" s="154"/>
      <c r="P138" s="154"/>
      <c r="Q138" s="154"/>
      <c r="R138" s="154"/>
      <c r="S138" s="154"/>
      <c r="T138" s="154"/>
      <c r="U138" s="154"/>
      <c r="V138" s="154"/>
      <c r="W138" s="154"/>
      <c r="X138" s="154"/>
      <c r="Y138" s="154"/>
      <c r="Z138" s="154"/>
      <c r="AB138" s="149">
        <v>1</v>
      </c>
      <c r="AS138" s="149">
        <v>18.45</v>
      </c>
      <c r="BG138" s="151" t="s">
        <v>1331</v>
      </c>
      <c r="BH138" s="152">
        <v>1.2659963704950792</v>
      </c>
      <c r="BI138" s="152">
        <v>3.9897847547653016</v>
      </c>
      <c r="BJ138" s="152">
        <v>1.7465668946848163E-2</v>
      </c>
      <c r="BK138" s="152">
        <v>4.0264787635442572</v>
      </c>
      <c r="BL138" s="152">
        <v>3.9530907459863465</v>
      </c>
      <c r="BM138" s="152">
        <v>9767.530021905548</v>
      </c>
      <c r="BN138" s="149">
        <v>0.22800000000000001</v>
      </c>
      <c r="BO138" s="152">
        <v>7540.5331769110835</v>
      </c>
      <c r="BP138" s="152">
        <v>11994.526866900012</v>
      </c>
      <c r="BT138" s="154">
        <v>137</v>
      </c>
      <c r="BU138" s="158"/>
      <c r="BV138" s="158"/>
      <c r="BW138" s="158"/>
      <c r="BX138" s="158"/>
      <c r="BY138" s="158"/>
      <c r="BZ138" s="158"/>
      <c r="CA138" s="158"/>
    </row>
    <row r="139" spans="1:79" x14ac:dyDescent="0.2">
      <c r="A139" s="154" t="s">
        <v>1407</v>
      </c>
      <c r="B139" s="154"/>
      <c r="C139" s="154" t="s">
        <v>1235</v>
      </c>
      <c r="D139" s="154" t="s">
        <v>15</v>
      </c>
      <c r="E139" s="154"/>
      <c r="F139" s="154" t="s">
        <v>1951</v>
      </c>
      <c r="G139" s="154">
        <v>3622</v>
      </c>
      <c r="H139" s="154" t="s">
        <v>100</v>
      </c>
      <c r="I139" s="154"/>
      <c r="J139" s="154" t="s">
        <v>175</v>
      </c>
      <c r="K139" s="154" t="s">
        <v>1454</v>
      </c>
      <c r="L139" s="154"/>
      <c r="M139" s="154"/>
      <c r="N139" s="154"/>
      <c r="O139" s="154"/>
      <c r="P139" s="154" t="s">
        <v>1453</v>
      </c>
      <c r="Q139" s="154"/>
      <c r="R139" s="154"/>
      <c r="S139" s="154"/>
      <c r="T139" s="154"/>
      <c r="U139" s="154"/>
      <c r="V139" s="154"/>
      <c r="W139" s="154"/>
      <c r="X139" s="154"/>
      <c r="Y139" s="154"/>
      <c r="Z139" s="154"/>
      <c r="AB139" s="149">
        <v>1</v>
      </c>
      <c r="AX139" s="149">
        <v>14.7</v>
      </c>
      <c r="BG139" s="151" t="s">
        <v>1293</v>
      </c>
      <c r="BH139" s="152">
        <v>1.167317334748176</v>
      </c>
      <c r="BI139" s="152">
        <v>3.9122774365536022</v>
      </c>
      <c r="BJ139" s="152">
        <v>1.4910531692674665E-2</v>
      </c>
      <c r="BK139" s="152">
        <v>3.9437359083056962</v>
      </c>
      <c r="BL139" s="152">
        <v>3.8808189648015081</v>
      </c>
      <c r="BM139" s="152">
        <v>8171.041882043326</v>
      </c>
      <c r="BN139" s="149">
        <v>0.16700000000000001</v>
      </c>
      <c r="BO139" s="152">
        <v>6806.4778877420904</v>
      </c>
      <c r="BP139" s="152">
        <v>9535.6058763445617</v>
      </c>
      <c r="BT139" s="154">
        <v>138</v>
      </c>
      <c r="BU139" s="158"/>
      <c r="BV139" s="158"/>
      <c r="BW139" s="158"/>
      <c r="BX139" s="158"/>
      <c r="BY139" s="158"/>
      <c r="BZ139" s="158"/>
      <c r="CA139" s="158"/>
    </row>
    <row r="140" spans="1:79" x14ac:dyDescent="0.2">
      <c r="A140" s="154"/>
      <c r="B140" s="154"/>
      <c r="C140" s="154" t="s">
        <v>1235</v>
      </c>
      <c r="D140" s="154" t="s">
        <v>15</v>
      </c>
      <c r="E140" s="154"/>
      <c r="F140" s="154" t="s">
        <v>1951</v>
      </c>
      <c r="G140" s="154">
        <v>3622</v>
      </c>
      <c r="H140" s="154" t="s">
        <v>100</v>
      </c>
      <c r="I140" s="154"/>
      <c r="J140" s="154" t="s">
        <v>175</v>
      </c>
      <c r="K140" s="154"/>
      <c r="L140" s="154"/>
      <c r="M140" s="154"/>
      <c r="N140" s="154"/>
      <c r="O140" s="154"/>
      <c r="P140" s="154"/>
      <c r="Q140" s="154"/>
      <c r="R140" s="154"/>
      <c r="S140" s="154"/>
      <c r="T140" s="154"/>
      <c r="U140" s="154"/>
      <c r="V140" s="154"/>
      <c r="W140" s="154"/>
      <c r="X140" s="154"/>
      <c r="Y140" s="154"/>
      <c r="Z140" s="154"/>
      <c r="AB140" s="149">
        <v>1</v>
      </c>
      <c r="AJ140" s="149">
        <v>152.72999999999999</v>
      </c>
      <c r="AK140" s="149">
        <v>11.37</v>
      </c>
      <c r="AL140" s="149">
        <v>9.66</v>
      </c>
      <c r="AM140" s="149">
        <v>17.670000000000002</v>
      </c>
      <c r="AN140" s="149">
        <v>25.77</v>
      </c>
      <c r="BG140" s="151" t="s">
        <v>1324</v>
      </c>
      <c r="BH140" s="152">
        <v>1.0557604646877348</v>
      </c>
      <c r="BI140" s="152">
        <v>3.8880897716351392</v>
      </c>
      <c r="BJ140" s="152">
        <v>1.0937514906735609E-2</v>
      </c>
      <c r="BK140" s="152">
        <v>3.9112762672924726</v>
      </c>
      <c r="BL140" s="152">
        <v>3.8649032759778059</v>
      </c>
      <c r="BM140" s="152">
        <v>7728.4031995773375</v>
      </c>
      <c r="BN140" s="149">
        <v>0.20300000000000001</v>
      </c>
      <c r="BO140" s="152">
        <v>6159.5373500631376</v>
      </c>
      <c r="BP140" s="152">
        <v>9297.2690490915375</v>
      </c>
      <c r="BT140" s="154">
        <v>139</v>
      </c>
      <c r="BU140" s="153">
        <v>2.59101866435045E-9</v>
      </c>
      <c r="BV140" s="153">
        <v>1.89543354061114E-16</v>
      </c>
      <c r="BW140" s="170">
        <v>0.99342248338505901</v>
      </c>
      <c r="BX140" s="153">
        <v>2.9715886332184898E-14</v>
      </c>
      <c r="BY140" s="153">
        <v>1.31167833149325E-11</v>
      </c>
      <c r="BZ140" s="153">
        <v>8.2252944410831896E-13</v>
      </c>
      <c r="CA140" s="153">
        <v>6.5775140099528298E-3</v>
      </c>
    </row>
    <row r="141" spans="1:79" x14ac:dyDescent="0.2">
      <c r="A141" s="159" t="s">
        <v>1407</v>
      </c>
      <c r="B141" s="159"/>
      <c r="C141" s="159" t="s">
        <v>1356</v>
      </c>
      <c r="D141" s="159" t="s">
        <v>15</v>
      </c>
      <c r="E141" s="159"/>
      <c r="F141" s="159" t="s">
        <v>1951</v>
      </c>
      <c r="G141" s="159">
        <v>3786</v>
      </c>
      <c r="H141" s="159" t="s">
        <v>100</v>
      </c>
      <c r="I141" s="159"/>
      <c r="J141" s="159" t="s">
        <v>175</v>
      </c>
      <c r="K141" s="159" t="s">
        <v>1452</v>
      </c>
      <c r="L141" s="159"/>
      <c r="M141" s="159"/>
      <c r="N141" s="159"/>
      <c r="O141" s="159"/>
      <c r="P141" s="159" t="s">
        <v>1272</v>
      </c>
      <c r="Q141" s="159"/>
      <c r="R141" s="159"/>
      <c r="S141" s="159"/>
      <c r="T141" s="159"/>
      <c r="U141" s="159"/>
      <c r="V141" s="159"/>
      <c r="W141" s="159"/>
      <c r="X141" s="159"/>
      <c r="Y141" s="159"/>
      <c r="Z141" s="159"/>
      <c r="AB141" s="149">
        <v>1</v>
      </c>
      <c r="BC141" s="149">
        <v>22.92</v>
      </c>
      <c r="BG141" s="151" t="s">
        <v>1349</v>
      </c>
      <c r="BH141" s="152">
        <v>1.3602146132953523</v>
      </c>
      <c r="BI141" s="152">
        <v>3.8473127029983525</v>
      </c>
      <c r="BJ141" s="152">
        <v>2.5249295709253518E-2</v>
      </c>
      <c r="BK141" s="152">
        <v>3.9014670561473124</v>
      </c>
      <c r="BL141" s="152">
        <v>3.7931583498493926</v>
      </c>
      <c r="BM141" s="152">
        <v>7035.7873200842669</v>
      </c>
      <c r="BN141" s="149">
        <v>0.23599999999999999</v>
      </c>
      <c r="BO141" s="152">
        <v>5375.3415125443798</v>
      </c>
      <c r="BP141" s="152">
        <v>8696.233127624153</v>
      </c>
      <c r="BT141" s="154">
        <v>140</v>
      </c>
      <c r="BU141" s="158"/>
      <c r="BV141" s="158"/>
      <c r="BW141" s="158"/>
      <c r="BX141" s="158"/>
      <c r="BY141" s="158"/>
      <c r="BZ141" s="158"/>
      <c r="CA141" s="158"/>
    </row>
    <row r="142" spans="1:79" ht="16" x14ac:dyDescent="0.2">
      <c r="A142" s="149" t="s">
        <v>1407</v>
      </c>
      <c r="C142" s="149" t="s">
        <v>296</v>
      </c>
      <c r="D142" s="149" t="s">
        <v>297</v>
      </c>
      <c r="F142" s="149" t="s">
        <v>1951</v>
      </c>
      <c r="G142" s="149">
        <v>3788</v>
      </c>
      <c r="H142" s="149" t="s">
        <v>100</v>
      </c>
      <c r="J142" s="149" t="s">
        <v>175</v>
      </c>
      <c r="K142" s="149" t="s">
        <v>1445</v>
      </c>
      <c r="P142" s="149" t="s">
        <v>1430</v>
      </c>
      <c r="AB142" s="149">
        <v>1</v>
      </c>
      <c r="AD142" s="150" t="s">
        <v>1351</v>
      </c>
      <c r="AV142" s="149">
        <v>9.9700000000000006</v>
      </c>
      <c r="AW142" s="149">
        <v>9.59</v>
      </c>
      <c r="AY142" s="149">
        <v>23.5</v>
      </c>
      <c r="BG142" s="151" t="s">
        <v>1298</v>
      </c>
      <c r="BH142" s="152">
        <v>1.3710678622717363</v>
      </c>
      <c r="BI142" s="152">
        <v>3.8073282239505986</v>
      </c>
      <c r="BJ142" s="152">
        <v>1.1811893849081078E-2</v>
      </c>
      <c r="BK142" s="152">
        <v>3.832249141369835</v>
      </c>
      <c r="BL142" s="152">
        <v>3.7824073065313621</v>
      </c>
      <c r="BM142" s="152">
        <v>6416.9436259633676</v>
      </c>
      <c r="BN142" s="149">
        <v>0.14299999999999999</v>
      </c>
      <c r="BO142" s="152">
        <v>5499.3206874506059</v>
      </c>
      <c r="BP142" s="152">
        <v>7334.5665644761293</v>
      </c>
      <c r="BQ142" s="149" t="s">
        <v>1352</v>
      </c>
      <c r="BT142" s="149">
        <v>141</v>
      </c>
      <c r="BU142" s="158"/>
      <c r="BV142" s="158"/>
      <c r="BW142" s="158"/>
      <c r="BX142" s="158"/>
      <c r="BY142" s="158"/>
      <c r="BZ142" s="158"/>
      <c r="CA142" s="158"/>
    </row>
    <row r="143" spans="1:79" s="154" customFormat="1" x14ac:dyDescent="0.2">
      <c r="A143" s="149"/>
      <c r="B143" s="149"/>
      <c r="C143" s="149" t="s">
        <v>296</v>
      </c>
      <c r="D143" s="149" t="s">
        <v>297</v>
      </c>
      <c r="E143" s="149"/>
      <c r="F143" s="149" t="s">
        <v>1951</v>
      </c>
      <c r="G143" s="149">
        <v>3788</v>
      </c>
      <c r="H143" s="149" t="s">
        <v>100</v>
      </c>
      <c r="I143" s="149"/>
      <c r="J143" s="149" t="s">
        <v>175</v>
      </c>
      <c r="K143" s="149"/>
      <c r="L143" s="149"/>
      <c r="M143" s="149"/>
      <c r="N143" s="149"/>
      <c r="O143" s="149"/>
      <c r="P143" s="149"/>
      <c r="Q143" s="149"/>
      <c r="R143" s="149"/>
      <c r="S143" s="149"/>
      <c r="T143" s="149"/>
      <c r="U143" s="149"/>
      <c r="V143" s="149"/>
      <c r="W143" s="149"/>
      <c r="X143" s="149"/>
      <c r="Y143" s="149"/>
      <c r="Z143" s="149"/>
      <c r="AB143" s="154">
        <v>1</v>
      </c>
      <c r="AD143" s="155"/>
      <c r="AG143" s="154">
        <v>19.05</v>
      </c>
      <c r="BG143" s="156" t="s">
        <v>1271</v>
      </c>
      <c r="BH143" s="157">
        <v>1.2798949800116382</v>
      </c>
      <c r="BI143" s="157">
        <v>4.0088140869605446</v>
      </c>
      <c r="BJ143" s="157">
        <v>1.7403616579706099E-2</v>
      </c>
      <c r="BK143" s="157">
        <v>4.0451173948921362</v>
      </c>
      <c r="BL143" s="157">
        <v>3.9725107790289527</v>
      </c>
      <c r="BM143" s="157">
        <v>10205.025328595924</v>
      </c>
      <c r="BN143" s="154">
        <v>0.22900000000000001</v>
      </c>
      <c r="BO143" s="157">
        <v>7868.0745283474571</v>
      </c>
      <c r="BP143" s="157">
        <v>12541.976128844391</v>
      </c>
      <c r="BQ143" s="154" t="s">
        <v>90</v>
      </c>
      <c r="BR143" s="154">
        <v>5</v>
      </c>
      <c r="BS143" s="154">
        <v>6</v>
      </c>
      <c r="BT143" s="154">
        <v>142</v>
      </c>
      <c r="BU143" s="158"/>
      <c r="BV143" s="158"/>
      <c r="BW143" s="158"/>
      <c r="BX143" s="158"/>
      <c r="BY143" s="158"/>
      <c r="BZ143" s="158"/>
      <c r="CA143" s="158"/>
    </row>
    <row r="144" spans="1:79" s="154" customFormat="1" x14ac:dyDescent="0.2">
      <c r="A144" s="149" t="s">
        <v>1407</v>
      </c>
      <c r="B144" s="149"/>
      <c r="C144" s="149" t="s">
        <v>296</v>
      </c>
      <c r="D144" s="149" t="s">
        <v>297</v>
      </c>
      <c r="E144" s="149"/>
      <c r="F144" s="149" t="s">
        <v>1951</v>
      </c>
      <c r="G144" s="149">
        <v>3789</v>
      </c>
      <c r="H144" s="149" t="s">
        <v>100</v>
      </c>
      <c r="I144" s="149"/>
      <c r="J144" s="149" t="s">
        <v>175</v>
      </c>
      <c r="K144" s="149" t="s">
        <v>1443</v>
      </c>
      <c r="L144" s="149"/>
      <c r="M144" s="149"/>
      <c r="N144" s="149"/>
      <c r="O144" s="149"/>
      <c r="P144" s="149" t="s">
        <v>1270</v>
      </c>
      <c r="Q144" s="149"/>
      <c r="R144" s="149"/>
      <c r="S144" s="149"/>
      <c r="T144" s="149"/>
      <c r="U144" s="149"/>
      <c r="V144" s="149"/>
      <c r="W144" s="149"/>
      <c r="X144" s="149"/>
      <c r="Y144" s="149"/>
      <c r="Z144" s="149"/>
      <c r="AB144" s="154">
        <v>1</v>
      </c>
      <c r="AD144" s="155"/>
      <c r="AG144" s="154">
        <v>19.12</v>
      </c>
      <c r="BG144" s="156" t="s">
        <v>1271</v>
      </c>
      <c r="BH144" s="157">
        <v>1.2814878879400813</v>
      </c>
      <c r="BI144" s="157">
        <v>4.0133802608290967</v>
      </c>
      <c r="BJ144" s="157">
        <v>1.7470705644529263E-2</v>
      </c>
      <c r="BK144" s="157">
        <v>4.0498235140972207</v>
      </c>
      <c r="BL144" s="157">
        <v>3.9769370075609731</v>
      </c>
      <c r="BM144" s="157">
        <v>10312.887040118176</v>
      </c>
      <c r="BN144" s="154">
        <v>0.22900000000000001</v>
      </c>
      <c r="BO144" s="157">
        <v>7951.2359079311136</v>
      </c>
      <c r="BP144" s="157">
        <v>12674.538172305238</v>
      </c>
      <c r="BQ144" s="154" t="s">
        <v>91</v>
      </c>
      <c r="BT144" s="154">
        <v>143</v>
      </c>
      <c r="BU144" s="158"/>
      <c r="BV144" s="158"/>
      <c r="BW144" s="158"/>
      <c r="BX144" s="158"/>
      <c r="BY144" s="158"/>
      <c r="BZ144" s="158"/>
      <c r="CA144" s="158"/>
    </row>
    <row r="145" spans="1:79" s="154" customFormat="1" x14ac:dyDescent="0.2">
      <c r="A145" s="149" t="s">
        <v>1407</v>
      </c>
      <c r="B145" s="149"/>
      <c r="C145" s="149" t="s">
        <v>296</v>
      </c>
      <c r="D145" s="149" t="s">
        <v>1262</v>
      </c>
      <c r="E145" s="149"/>
      <c r="F145" s="149" t="s">
        <v>1951</v>
      </c>
      <c r="G145" s="149">
        <v>3845</v>
      </c>
      <c r="H145" s="149" t="s">
        <v>100</v>
      </c>
      <c r="I145" s="149"/>
      <c r="J145" s="149" t="s">
        <v>175</v>
      </c>
      <c r="K145" s="149" t="s">
        <v>1419</v>
      </c>
      <c r="L145" s="149"/>
      <c r="M145" s="149"/>
      <c r="N145" s="149"/>
      <c r="O145" s="149"/>
      <c r="P145" s="149" t="s">
        <v>1272</v>
      </c>
      <c r="Q145" s="149"/>
      <c r="R145" s="149"/>
      <c r="S145" s="149"/>
      <c r="T145" s="149"/>
      <c r="U145" s="149"/>
      <c r="V145" s="149"/>
      <c r="W145" s="149"/>
      <c r="X145" s="149"/>
      <c r="Y145" s="149"/>
      <c r="Z145" s="149"/>
      <c r="AB145" s="154">
        <v>1</v>
      </c>
      <c r="AD145" s="155"/>
      <c r="AG145" s="154">
        <v>21.09</v>
      </c>
      <c r="BG145" s="156" t="s">
        <v>1271</v>
      </c>
      <c r="BH145" s="157">
        <v>1.3240765797394864</v>
      </c>
      <c r="BI145" s="157">
        <v>4.1354635075239177</v>
      </c>
      <c r="BJ145" s="157">
        <v>1.9762680544192883E-2</v>
      </c>
      <c r="BK145" s="157">
        <v>4.1766877366411066</v>
      </c>
      <c r="BL145" s="157">
        <v>4.0942392784067287</v>
      </c>
      <c r="BM145" s="157">
        <v>13660.40286557686</v>
      </c>
      <c r="BN145" s="154">
        <v>0.22900000000000001</v>
      </c>
      <c r="BO145" s="157">
        <v>10532.170609359759</v>
      </c>
      <c r="BP145" s="157">
        <v>16788.635121793959</v>
      </c>
      <c r="BQ145" s="154" t="s">
        <v>92</v>
      </c>
      <c r="BT145" s="154">
        <v>144</v>
      </c>
      <c r="BU145" s="158"/>
      <c r="BV145" s="158"/>
      <c r="BW145" s="158"/>
      <c r="BX145" s="158"/>
      <c r="BY145" s="158"/>
      <c r="BZ145" s="158"/>
      <c r="CA145" s="158"/>
    </row>
    <row r="146" spans="1:79" s="154" customFormat="1" x14ac:dyDescent="0.2">
      <c r="A146" s="149"/>
      <c r="B146" s="149"/>
      <c r="C146" s="149" t="s">
        <v>296</v>
      </c>
      <c r="D146" s="149" t="s">
        <v>1262</v>
      </c>
      <c r="E146" s="149"/>
      <c r="F146" s="149" t="s">
        <v>1951</v>
      </c>
      <c r="G146" s="149">
        <v>3845</v>
      </c>
      <c r="H146" s="149" t="s">
        <v>100</v>
      </c>
      <c r="I146" s="149"/>
      <c r="J146" s="149" t="s">
        <v>175</v>
      </c>
      <c r="K146" s="149"/>
      <c r="L146" s="149"/>
      <c r="M146" s="149"/>
      <c r="N146" s="149"/>
      <c r="O146" s="149"/>
      <c r="P146" s="149"/>
      <c r="Q146" s="149"/>
      <c r="R146" s="149"/>
      <c r="S146" s="149"/>
      <c r="T146" s="149"/>
      <c r="U146" s="149"/>
      <c r="V146" s="149"/>
      <c r="W146" s="149"/>
      <c r="X146" s="149"/>
      <c r="Y146" s="149"/>
      <c r="Z146" s="149"/>
      <c r="AB146" s="154">
        <v>1</v>
      </c>
      <c r="AD146" s="155"/>
      <c r="AG146" s="154">
        <v>21.51</v>
      </c>
      <c r="BG146" s="156" t="s">
        <v>1271</v>
      </c>
      <c r="BH146" s="157">
        <v>1.3326404103874625</v>
      </c>
      <c r="BI146" s="157">
        <v>4.1600122833955471</v>
      </c>
      <c r="BJ146" s="157">
        <v>2.032308065965889E-2</v>
      </c>
      <c r="BK146" s="157">
        <v>4.2024054866660956</v>
      </c>
      <c r="BL146" s="157">
        <v>4.1176190801249986</v>
      </c>
      <c r="BM146" s="157">
        <v>14454.806535115897</v>
      </c>
      <c r="BN146" s="154">
        <v>0.22900000000000001</v>
      </c>
      <c r="BO146" s="157">
        <v>11144.655838574356</v>
      </c>
      <c r="BP146" s="157">
        <v>17764.957231657438</v>
      </c>
      <c r="BQ146" s="154" t="s">
        <v>1352</v>
      </c>
      <c r="BT146" s="154">
        <v>145</v>
      </c>
      <c r="BU146" s="158"/>
      <c r="BV146" s="158"/>
      <c r="BW146" s="158"/>
      <c r="BX146" s="158"/>
      <c r="BY146" s="158"/>
      <c r="BZ146" s="158"/>
      <c r="CA146" s="158"/>
    </row>
    <row r="147" spans="1:79" s="154" customFormat="1" x14ac:dyDescent="0.2">
      <c r="C147" s="154" t="s">
        <v>296</v>
      </c>
      <c r="D147" s="154" t="s">
        <v>1284</v>
      </c>
      <c r="F147" s="154" t="s">
        <v>1951</v>
      </c>
      <c r="G147" s="154">
        <v>3934</v>
      </c>
      <c r="H147" s="154" t="s">
        <v>100</v>
      </c>
      <c r="J147" s="154" t="s">
        <v>175</v>
      </c>
      <c r="AB147" s="154">
        <v>1</v>
      </c>
      <c r="AD147" s="155"/>
      <c r="AG147" s="154">
        <v>34.89</v>
      </c>
      <c r="BG147" s="156" t="s">
        <v>1271</v>
      </c>
      <c r="BH147" s="157">
        <v>1.5427009694481109</v>
      </c>
      <c r="BI147" s="157">
        <v>4.7621644972611819</v>
      </c>
      <c r="BJ147" s="157">
        <v>3.8988496417223316E-2</v>
      </c>
      <c r="BK147" s="157">
        <v>4.8434930754185919</v>
      </c>
      <c r="BL147" s="157">
        <v>4.6808359191037718</v>
      </c>
      <c r="BM147" s="157">
        <v>57831.505370741688</v>
      </c>
      <c r="BN147" s="154">
        <v>0.22900000000000001</v>
      </c>
      <c r="BO147" s="157">
        <v>44588.090640841838</v>
      </c>
      <c r="BP147" s="157">
        <v>71074.920100641539</v>
      </c>
      <c r="BQ147" s="154" t="s">
        <v>1354</v>
      </c>
      <c r="BT147" s="154">
        <v>146</v>
      </c>
      <c r="BU147" s="158"/>
      <c r="BV147" s="158"/>
      <c r="BW147" s="158"/>
      <c r="BX147" s="158"/>
      <c r="BY147" s="158"/>
      <c r="BZ147" s="158"/>
      <c r="CA147" s="158"/>
    </row>
    <row r="148" spans="1:79" s="154" customFormat="1" x14ac:dyDescent="0.2">
      <c r="A148" s="154" t="s">
        <v>1407</v>
      </c>
      <c r="C148" s="154" t="s">
        <v>296</v>
      </c>
      <c r="D148" s="154" t="s">
        <v>1284</v>
      </c>
      <c r="F148" s="154" t="s">
        <v>1951</v>
      </c>
      <c r="G148" s="154">
        <v>3934</v>
      </c>
      <c r="H148" s="154" t="s">
        <v>100</v>
      </c>
      <c r="J148" s="154" t="s">
        <v>175</v>
      </c>
      <c r="K148" s="154" t="s">
        <v>1413</v>
      </c>
      <c r="P148" s="154" t="s">
        <v>1430</v>
      </c>
      <c r="AB148" s="154">
        <v>1</v>
      </c>
      <c r="AD148" s="155"/>
      <c r="AG148" s="154">
        <v>35.42</v>
      </c>
      <c r="BG148" s="156" t="s">
        <v>1271</v>
      </c>
      <c r="BH148" s="157">
        <v>1.5492485568540559</v>
      </c>
      <c r="BI148" s="157">
        <v>4.7809335811368001</v>
      </c>
      <c r="BJ148" s="157">
        <v>3.9645717095668803E-2</v>
      </c>
      <c r="BK148" s="157">
        <v>4.8636330976023112</v>
      </c>
      <c r="BL148" s="157">
        <v>4.698234064671289</v>
      </c>
      <c r="BM148" s="157">
        <v>60385.627150439475</v>
      </c>
      <c r="BN148" s="154">
        <v>0.22900000000000001</v>
      </c>
      <c r="BO148" s="157">
        <v>46557.318532988837</v>
      </c>
      <c r="BP148" s="157">
        <v>74213.935767890114</v>
      </c>
      <c r="BT148" s="154">
        <v>147</v>
      </c>
      <c r="BU148" s="158"/>
      <c r="BV148" s="158"/>
      <c r="BW148" s="158"/>
      <c r="BX148" s="158"/>
      <c r="BY148" s="158"/>
      <c r="BZ148" s="158"/>
      <c r="CA148" s="158"/>
    </row>
    <row r="149" spans="1:79" x14ac:dyDescent="0.2">
      <c r="A149" s="154" t="s">
        <v>1407</v>
      </c>
      <c r="B149" s="154"/>
      <c r="C149" s="154" t="s">
        <v>296</v>
      </c>
      <c r="D149" s="154" t="s">
        <v>1284</v>
      </c>
      <c r="E149" s="154"/>
      <c r="F149" s="154" t="s">
        <v>1951</v>
      </c>
      <c r="G149" s="154">
        <v>3935</v>
      </c>
      <c r="H149" s="154" t="s">
        <v>100</v>
      </c>
      <c r="I149" s="154"/>
      <c r="J149" s="154" t="s">
        <v>175</v>
      </c>
      <c r="K149" s="154" t="s">
        <v>1413</v>
      </c>
      <c r="L149" s="154"/>
      <c r="M149" s="154"/>
      <c r="N149" s="154"/>
      <c r="O149" s="154"/>
      <c r="P149" s="154" t="s">
        <v>1420</v>
      </c>
      <c r="Q149" s="154"/>
      <c r="R149" s="154"/>
      <c r="S149" s="154"/>
      <c r="T149" s="154"/>
      <c r="U149" s="154"/>
      <c r="V149" s="154"/>
      <c r="W149" s="154"/>
      <c r="X149" s="154"/>
      <c r="Y149" s="154"/>
      <c r="Z149" s="154"/>
      <c r="AB149" s="149">
        <v>1</v>
      </c>
      <c r="AG149" s="149">
        <v>12.6</v>
      </c>
      <c r="BG149" s="151" t="s">
        <v>1271</v>
      </c>
      <c r="BH149" s="152">
        <v>1.1003705451175629</v>
      </c>
      <c r="BI149" s="152">
        <v>3.4941956531248364</v>
      </c>
      <c r="BJ149" s="152">
        <v>2.0806100268372554E-2</v>
      </c>
      <c r="BK149" s="152">
        <v>3.5375964176405907</v>
      </c>
      <c r="BL149" s="152">
        <v>3.450794888609082</v>
      </c>
      <c r="BM149" s="152">
        <v>3120.2949852533425</v>
      </c>
      <c r="BN149" s="149">
        <v>0.22900000000000001</v>
      </c>
      <c r="BO149" s="152">
        <v>2405.7474336303271</v>
      </c>
      <c r="BP149" s="152">
        <v>3834.8425368763578</v>
      </c>
      <c r="BR149" s="149">
        <v>1</v>
      </c>
      <c r="BS149" s="149">
        <v>2</v>
      </c>
      <c r="BT149" s="154">
        <v>148</v>
      </c>
      <c r="BU149" s="158"/>
      <c r="BV149" s="158"/>
      <c r="BW149" s="158"/>
      <c r="BX149" s="158"/>
      <c r="BY149" s="158"/>
      <c r="BZ149" s="158"/>
      <c r="CA149" s="158"/>
    </row>
    <row r="150" spans="1:79" x14ac:dyDescent="0.2">
      <c r="A150" s="154"/>
      <c r="B150" s="154"/>
      <c r="C150" s="154" t="s">
        <v>296</v>
      </c>
      <c r="D150" s="154" t="s">
        <v>1284</v>
      </c>
      <c r="E150" s="154"/>
      <c r="F150" s="154" t="s">
        <v>1951</v>
      </c>
      <c r="G150" s="154">
        <v>3935</v>
      </c>
      <c r="H150" s="154" t="s">
        <v>100</v>
      </c>
      <c r="I150" s="154"/>
      <c r="J150" s="154" t="s">
        <v>175</v>
      </c>
      <c r="K150" s="154"/>
      <c r="L150" s="154"/>
      <c r="M150" s="154"/>
      <c r="N150" s="154"/>
      <c r="O150" s="154"/>
      <c r="P150" s="154"/>
      <c r="Q150" s="154"/>
      <c r="R150" s="154"/>
      <c r="S150" s="154"/>
      <c r="T150" s="154"/>
      <c r="U150" s="154"/>
      <c r="V150" s="154"/>
      <c r="W150" s="154"/>
      <c r="X150" s="154"/>
      <c r="Y150" s="154"/>
      <c r="Z150" s="154"/>
      <c r="AB150" s="149">
        <v>1</v>
      </c>
      <c r="AM150" s="149">
        <v>13.41</v>
      </c>
      <c r="AN150" s="149">
        <v>20.56</v>
      </c>
      <c r="BG150" s="151" t="s">
        <v>1260</v>
      </c>
      <c r="BH150" s="152">
        <v>1.3130231103232382</v>
      </c>
      <c r="BI150" s="152">
        <v>3.6507295890904685</v>
      </c>
      <c r="BJ150" s="152">
        <v>1.3734843717380128E-2</v>
      </c>
      <c r="BK150" s="152">
        <v>3.6795854249291566</v>
      </c>
      <c r="BL150" s="152">
        <v>3.6218737532517804</v>
      </c>
      <c r="BM150" s="152">
        <v>4474.3462488393734</v>
      </c>
      <c r="BN150" s="149">
        <v>0.154</v>
      </c>
      <c r="BO150" s="152">
        <v>3785.29692651811</v>
      </c>
      <c r="BP150" s="152">
        <v>5163.3955711606368</v>
      </c>
      <c r="BQ150" s="159" t="s">
        <v>90</v>
      </c>
      <c r="BT150" s="154">
        <v>149</v>
      </c>
      <c r="BU150" s="158"/>
      <c r="BV150" s="158"/>
      <c r="BW150" s="158"/>
      <c r="BX150" s="158"/>
      <c r="BY150" s="158"/>
      <c r="BZ150" s="158"/>
      <c r="CA150" s="158"/>
    </row>
    <row r="151" spans="1:79" s="154" customFormat="1" ht="32" x14ac:dyDescent="0.2">
      <c r="C151" s="154" t="s">
        <v>296</v>
      </c>
      <c r="D151" s="154" t="s">
        <v>1284</v>
      </c>
      <c r="F151" s="154" t="s">
        <v>1951</v>
      </c>
      <c r="G151" s="154">
        <v>3937</v>
      </c>
      <c r="H151" s="154" t="s">
        <v>100</v>
      </c>
      <c r="J151" s="154" t="s">
        <v>175</v>
      </c>
      <c r="AB151" s="154">
        <v>1</v>
      </c>
      <c r="AC151" s="154" t="s">
        <v>1386</v>
      </c>
      <c r="AD151" s="155" t="s">
        <v>1387</v>
      </c>
      <c r="AG151" s="154">
        <v>10.14</v>
      </c>
      <c r="BG151" s="156" t="s">
        <v>1271</v>
      </c>
      <c r="BH151" s="157">
        <v>1.0060379549973173</v>
      </c>
      <c r="BI151" s="157">
        <v>3.2237851665746917</v>
      </c>
      <c r="BJ151" s="157">
        <v>2.8530770274562287E-2</v>
      </c>
      <c r="BK151" s="157">
        <v>3.2832993103194301</v>
      </c>
      <c r="BL151" s="157">
        <v>3.1642710228299533</v>
      </c>
      <c r="BM151" s="157">
        <v>1674.1145331737416</v>
      </c>
      <c r="BN151" s="154">
        <v>0.22900000000000001</v>
      </c>
      <c r="BO151" s="157">
        <v>1290.7423050769548</v>
      </c>
      <c r="BP151" s="157">
        <v>2057.4867612705284</v>
      </c>
      <c r="BQ151" s="154">
        <v>1</v>
      </c>
      <c r="BR151" s="154">
        <v>1</v>
      </c>
      <c r="BS151" s="154">
        <v>1</v>
      </c>
      <c r="BT151" s="154">
        <v>150</v>
      </c>
      <c r="BU151" s="158"/>
      <c r="BV151" s="158"/>
      <c r="BW151" s="158"/>
      <c r="BX151" s="158"/>
      <c r="BY151" s="158"/>
      <c r="BZ151" s="158"/>
      <c r="CA151" s="158"/>
    </row>
    <row r="152" spans="1:79" ht="32" x14ac:dyDescent="0.2">
      <c r="A152" s="154" t="s">
        <v>1407</v>
      </c>
      <c r="B152" s="154"/>
      <c r="C152" s="154" t="s">
        <v>296</v>
      </c>
      <c r="D152" s="154" t="s">
        <v>1284</v>
      </c>
      <c r="E152" s="154"/>
      <c r="F152" s="154" t="s">
        <v>1951</v>
      </c>
      <c r="G152" s="154">
        <v>3937</v>
      </c>
      <c r="H152" s="154" t="s">
        <v>100</v>
      </c>
      <c r="I152" s="154"/>
      <c r="J152" s="154" t="s">
        <v>175</v>
      </c>
      <c r="K152" s="154" t="s">
        <v>1413</v>
      </c>
      <c r="L152" s="154"/>
      <c r="M152" s="154"/>
      <c r="N152" s="154"/>
      <c r="O152" s="154"/>
      <c r="P152" s="154" t="s">
        <v>1400</v>
      </c>
      <c r="Q152" s="154"/>
      <c r="R152" s="154"/>
      <c r="S152" s="154"/>
      <c r="T152" s="154"/>
      <c r="U152" s="154"/>
      <c r="V152" s="154"/>
      <c r="W152" s="154"/>
      <c r="X152" s="154"/>
      <c r="Y152" s="154"/>
      <c r="Z152" s="154"/>
      <c r="AB152" s="149">
        <v>1</v>
      </c>
      <c r="AC152" s="149" t="s">
        <v>1392</v>
      </c>
      <c r="AD152" s="150" t="s">
        <v>1393</v>
      </c>
      <c r="AG152" s="149">
        <v>7.15</v>
      </c>
      <c r="BG152" s="151" t="s">
        <v>1271</v>
      </c>
      <c r="BH152" s="152">
        <v>0.85430604180108061</v>
      </c>
      <c r="BI152" s="152">
        <v>2.7888357983841443</v>
      </c>
      <c r="BJ152" s="152">
        <v>4.3348369328034667E-2</v>
      </c>
      <c r="BK152" s="152">
        <v>2.8792589120422014</v>
      </c>
      <c r="BL152" s="152">
        <v>2.6984126847260872</v>
      </c>
      <c r="BM152" s="152">
        <v>614.94432556217805</v>
      </c>
      <c r="BN152" s="149">
        <v>0.22900000000000001</v>
      </c>
      <c r="BO152" s="152">
        <v>474.12207500843931</v>
      </c>
      <c r="BP152" s="152">
        <v>755.76657611591679</v>
      </c>
      <c r="BR152" s="149">
        <v>3</v>
      </c>
      <c r="BS152" s="149">
        <v>4</v>
      </c>
      <c r="BT152" s="149">
        <v>151</v>
      </c>
      <c r="BU152" s="158"/>
      <c r="BV152" s="158"/>
      <c r="BW152" s="158"/>
      <c r="BX152" s="158"/>
      <c r="BY152" s="158"/>
      <c r="BZ152" s="158"/>
      <c r="CA152" s="158"/>
    </row>
    <row r="153" spans="1:79" ht="64" x14ac:dyDescent="0.2">
      <c r="A153" s="154" t="s">
        <v>1407</v>
      </c>
      <c r="B153" s="154"/>
      <c r="C153" s="154" t="s">
        <v>296</v>
      </c>
      <c r="D153" s="154" t="s">
        <v>1284</v>
      </c>
      <c r="E153" s="154"/>
      <c r="F153" s="154" t="s">
        <v>1951</v>
      </c>
      <c r="G153" s="154">
        <v>3938</v>
      </c>
      <c r="H153" s="154" t="s">
        <v>100</v>
      </c>
      <c r="I153" s="154"/>
      <c r="J153" s="154" t="s">
        <v>175</v>
      </c>
      <c r="K153" s="154" t="s">
        <v>1413</v>
      </c>
      <c r="L153" s="154"/>
      <c r="M153" s="154"/>
      <c r="N153" s="154"/>
      <c r="O153" s="154"/>
      <c r="P153" s="154" t="s">
        <v>1428</v>
      </c>
      <c r="Q153" s="154"/>
      <c r="R153" s="154"/>
      <c r="S153" s="154"/>
      <c r="T153" s="154"/>
      <c r="U153" s="154"/>
      <c r="V153" s="154"/>
      <c r="W153" s="154"/>
      <c r="X153" s="154"/>
      <c r="Y153" s="154"/>
      <c r="Z153" s="154"/>
      <c r="AB153" s="149">
        <v>1</v>
      </c>
      <c r="AC153" s="149" t="s">
        <v>1386</v>
      </c>
      <c r="AD153" s="150" t="s">
        <v>1395</v>
      </c>
      <c r="AG153" s="149">
        <v>7.27</v>
      </c>
      <c r="BG153" s="151" t="s">
        <v>1271</v>
      </c>
      <c r="BH153" s="152">
        <v>0.86153441085903781</v>
      </c>
      <c r="BI153" s="152">
        <v>2.8095563870103515</v>
      </c>
      <c r="BJ153" s="152">
        <v>4.2610968253891553E-2</v>
      </c>
      <c r="BK153" s="152">
        <v>2.898441308986174</v>
      </c>
      <c r="BL153" s="152">
        <v>2.7206714650345289</v>
      </c>
      <c r="BM153" s="152">
        <v>644.99505793893888</v>
      </c>
      <c r="BN153" s="149">
        <v>0.22900000000000001</v>
      </c>
      <c r="BO153" s="152">
        <v>497.29118967092188</v>
      </c>
      <c r="BP153" s="152">
        <v>792.69892620695589</v>
      </c>
      <c r="BQ153" s="149" t="s">
        <v>92</v>
      </c>
      <c r="BT153" s="154">
        <v>152</v>
      </c>
      <c r="BU153" s="158"/>
      <c r="BV153" s="158"/>
      <c r="BW153" s="158"/>
      <c r="BX153" s="158"/>
      <c r="BY153" s="158"/>
      <c r="BZ153" s="158"/>
      <c r="CA153" s="158"/>
    </row>
    <row r="154" spans="1:79" ht="64" x14ac:dyDescent="0.2">
      <c r="A154" s="154" t="s">
        <v>1407</v>
      </c>
      <c r="B154" s="154"/>
      <c r="C154" s="154" t="s">
        <v>296</v>
      </c>
      <c r="D154" s="154" t="s">
        <v>1284</v>
      </c>
      <c r="E154" s="154"/>
      <c r="F154" s="154" t="s">
        <v>1951</v>
      </c>
      <c r="G154" s="154">
        <v>3939</v>
      </c>
      <c r="H154" s="154" t="s">
        <v>100</v>
      </c>
      <c r="I154" s="154"/>
      <c r="J154" s="154" t="s">
        <v>175</v>
      </c>
      <c r="K154" s="154" t="s">
        <v>1413</v>
      </c>
      <c r="L154" s="154"/>
      <c r="M154" s="154"/>
      <c r="N154" s="154"/>
      <c r="O154" s="154"/>
      <c r="P154" s="154" t="s">
        <v>1434</v>
      </c>
      <c r="Q154" s="154"/>
      <c r="R154" s="154"/>
      <c r="S154" s="154"/>
      <c r="T154" s="154"/>
      <c r="U154" s="154"/>
      <c r="V154" s="154"/>
      <c r="W154" s="154"/>
      <c r="X154" s="154"/>
      <c r="Y154" s="154"/>
      <c r="Z154" s="154"/>
      <c r="AB154" s="149">
        <v>1</v>
      </c>
      <c r="AC154" s="149" t="s">
        <v>1386</v>
      </c>
      <c r="AD154" s="150" t="s">
        <v>1395</v>
      </c>
      <c r="AG154" s="149">
        <v>7.84</v>
      </c>
      <c r="BG154" s="151" t="s">
        <v>1271</v>
      </c>
      <c r="BH154" s="152">
        <v>0.89431606268443842</v>
      </c>
      <c r="BI154" s="152">
        <v>2.9035271176849196</v>
      </c>
      <c r="BJ154" s="152">
        <v>3.929515259378271E-2</v>
      </c>
      <c r="BK154" s="152">
        <v>2.9854953694156801</v>
      </c>
      <c r="BL154" s="152">
        <v>2.8215588659541591</v>
      </c>
      <c r="BM154" s="152">
        <v>800.8056298714198</v>
      </c>
      <c r="BN154" s="149">
        <v>0.22900000000000001</v>
      </c>
      <c r="BO154" s="152">
        <v>617.42114063086467</v>
      </c>
      <c r="BP154" s="152">
        <v>984.19011911197492</v>
      </c>
      <c r="BQ154" s="149" t="s">
        <v>91</v>
      </c>
      <c r="BT154" s="154">
        <v>153</v>
      </c>
      <c r="BU154" s="158"/>
      <c r="BV154" s="158"/>
      <c r="BW154" s="158"/>
      <c r="BX154" s="158"/>
      <c r="BY154" s="158"/>
      <c r="BZ154" s="158"/>
      <c r="CA154" s="158"/>
    </row>
    <row r="155" spans="1:79" x14ac:dyDescent="0.2">
      <c r="A155" s="154"/>
      <c r="B155" s="154"/>
      <c r="C155" s="154" t="s">
        <v>296</v>
      </c>
      <c r="D155" s="154" t="s">
        <v>1284</v>
      </c>
      <c r="E155" s="154"/>
      <c r="F155" s="154" t="s">
        <v>1951</v>
      </c>
      <c r="G155" s="154">
        <v>4258</v>
      </c>
      <c r="H155" s="154" t="s">
        <v>100</v>
      </c>
      <c r="I155" s="154"/>
      <c r="J155" s="154" t="s">
        <v>175</v>
      </c>
      <c r="K155" s="154"/>
      <c r="L155" s="154"/>
      <c r="M155" s="154"/>
      <c r="N155" s="154"/>
      <c r="O155" s="154"/>
      <c r="P155" s="154"/>
      <c r="Q155" s="154"/>
      <c r="R155" s="154"/>
      <c r="S155" s="154"/>
      <c r="T155" s="154"/>
      <c r="U155" s="154"/>
      <c r="V155" s="154"/>
      <c r="W155" s="154"/>
      <c r="X155" s="154"/>
      <c r="Y155" s="154"/>
      <c r="Z155" s="154"/>
      <c r="AB155" s="149">
        <v>1</v>
      </c>
      <c r="AC155" s="149" t="s">
        <v>1386</v>
      </c>
      <c r="AG155" s="149">
        <v>12.37</v>
      </c>
      <c r="BG155" s="151" t="s">
        <v>1271</v>
      </c>
      <c r="BH155" s="152">
        <v>1.0923696996291206</v>
      </c>
      <c r="BI155" s="152">
        <v>3.4712607107196249</v>
      </c>
      <c r="BJ155" s="152">
        <v>2.1374153386138153E-2</v>
      </c>
      <c r="BK155" s="152">
        <v>3.5158464132717526</v>
      </c>
      <c r="BL155" s="152">
        <v>3.4266750081674973</v>
      </c>
      <c r="BM155" s="152">
        <v>2959.7887200199939</v>
      </c>
      <c r="BN155" s="149">
        <v>0.22900000000000001</v>
      </c>
      <c r="BO155" s="152">
        <v>2281.9971031354153</v>
      </c>
      <c r="BP155" s="152">
        <v>3637.5803369045725</v>
      </c>
      <c r="BQ155" s="149" t="s">
        <v>90</v>
      </c>
      <c r="BT155" s="154">
        <v>154</v>
      </c>
      <c r="BU155" s="158"/>
      <c r="BV155" s="158"/>
      <c r="BW155" s="158"/>
      <c r="BX155" s="158"/>
      <c r="BY155" s="158"/>
      <c r="BZ155" s="158"/>
      <c r="CA155" s="158"/>
    </row>
    <row r="156" spans="1:79" s="154" customFormat="1" x14ac:dyDescent="0.2">
      <c r="A156" s="154" t="s">
        <v>1407</v>
      </c>
      <c r="C156" s="154" t="s">
        <v>296</v>
      </c>
      <c r="D156" s="154" t="s">
        <v>1284</v>
      </c>
      <c r="F156" s="154" t="s">
        <v>1951</v>
      </c>
      <c r="G156" s="154">
        <v>4258</v>
      </c>
      <c r="H156" s="154" t="s">
        <v>100</v>
      </c>
      <c r="J156" s="154" t="s">
        <v>175</v>
      </c>
      <c r="K156" s="154" t="s">
        <v>1413</v>
      </c>
      <c r="P156" s="154" t="s">
        <v>1297</v>
      </c>
      <c r="AD156" s="155"/>
      <c r="AX156" s="154">
        <v>27.69</v>
      </c>
      <c r="BG156" s="156" t="s">
        <v>1293</v>
      </c>
      <c r="BH156" s="157">
        <v>1.4423229557455746</v>
      </c>
      <c r="BI156" s="157">
        <v>4.6408242718400761</v>
      </c>
      <c r="BJ156" s="157">
        <v>3.1893029773038352E-2</v>
      </c>
      <c r="BK156" s="157">
        <v>4.7081126822658916</v>
      </c>
      <c r="BL156" s="157">
        <v>4.5735358614142605</v>
      </c>
      <c r="BM156" s="157">
        <v>43734.510681997344</v>
      </c>
      <c r="BN156" s="154">
        <v>0.16700000000000001</v>
      </c>
      <c r="BO156" s="157">
        <v>36430.84739810379</v>
      </c>
      <c r="BP156" s="157">
        <v>51038.173965890899</v>
      </c>
      <c r="BR156" s="154">
        <v>1</v>
      </c>
      <c r="BS156" s="154">
        <v>3</v>
      </c>
      <c r="BT156" s="154">
        <v>155</v>
      </c>
      <c r="BU156" s="158"/>
      <c r="BV156" s="158"/>
      <c r="BW156" s="158"/>
      <c r="BX156" s="158"/>
      <c r="BY156" s="158"/>
      <c r="BZ156" s="158"/>
      <c r="CA156" s="158"/>
    </row>
    <row r="157" spans="1:79" s="154" customFormat="1" x14ac:dyDescent="0.2">
      <c r="A157" s="154" t="s">
        <v>1407</v>
      </c>
      <c r="C157" s="154" t="s">
        <v>296</v>
      </c>
      <c r="D157" s="154" t="s">
        <v>1284</v>
      </c>
      <c r="F157" s="154" t="s">
        <v>1951</v>
      </c>
      <c r="G157" s="154">
        <v>4259</v>
      </c>
      <c r="H157" s="154" t="s">
        <v>100</v>
      </c>
      <c r="J157" s="154" t="s">
        <v>175</v>
      </c>
      <c r="K157" s="154" t="s">
        <v>1413</v>
      </c>
      <c r="P157" s="154" t="s">
        <v>1433</v>
      </c>
      <c r="AB157" s="154">
        <v>1</v>
      </c>
      <c r="AC157" s="154" t="s">
        <v>1291</v>
      </c>
      <c r="AD157" s="155"/>
      <c r="AX157" s="154">
        <v>28.63</v>
      </c>
      <c r="BG157" s="156" t="s">
        <v>1293</v>
      </c>
      <c r="BH157" s="157">
        <v>1.4568213480215986</v>
      </c>
      <c r="BI157" s="157">
        <v>4.6792335151534665</v>
      </c>
      <c r="BJ157" s="157">
        <v>3.3003185471552933E-2</v>
      </c>
      <c r="BK157" s="157">
        <v>4.7488641493444685</v>
      </c>
      <c r="BL157" s="157">
        <v>4.6096028809624645</v>
      </c>
      <c r="BM157" s="157">
        <v>47778.61047033393</v>
      </c>
      <c r="BN157" s="154">
        <v>0.16700000000000001</v>
      </c>
      <c r="BO157" s="157">
        <v>39799.582521788165</v>
      </c>
      <c r="BP157" s="157">
        <v>55757.638418879695</v>
      </c>
      <c r="BT157" s="154">
        <v>156</v>
      </c>
      <c r="BU157" s="158"/>
      <c r="BV157" s="158"/>
      <c r="BW157" s="158"/>
      <c r="BX157" s="158"/>
      <c r="BY157" s="158"/>
      <c r="BZ157" s="158"/>
      <c r="CA157" s="158"/>
    </row>
    <row r="158" spans="1:79" s="154" customFormat="1" ht="16" x14ac:dyDescent="0.2">
      <c r="C158" s="154" t="s">
        <v>296</v>
      </c>
      <c r="D158" s="154" t="s">
        <v>1284</v>
      </c>
      <c r="F158" s="154" t="s">
        <v>1951</v>
      </c>
      <c r="G158" s="154">
        <v>4259</v>
      </c>
      <c r="H158" s="154" t="s">
        <v>100</v>
      </c>
      <c r="J158" s="154" t="s">
        <v>175</v>
      </c>
      <c r="AB158" s="154">
        <v>1</v>
      </c>
      <c r="AC158" s="154" t="s">
        <v>1291</v>
      </c>
      <c r="AD158" s="155" t="s">
        <v>1412</v>
      </c>
      <c r="AI158" s="154">
        <v>29.42</v>
      </c>
      <c r="BG158" s="156" t="s">
        <v>138</v>
      </c>
      <c r="BH158" s="157">
        <v>1.4686426683915113</v>
      </c>
      <c r="BI158" s="157">
        <v>4.7264078770820745</v>
      </c>
      <c r="BJ158" s="157">
        <v>4.1136292686579715E-2</v>
      </c>
      <c r="BK158" s="157">
        <v>4.8119554805593703</v>
      </c>
      <c r="BL158" s="157">
        <v>4.6408602736047788</v>
      </c>
      <c r="BM158" s="157">
        <v>53260.823502414794</v>
      </c>
      <c r="BN158" s="154">
        <v>0.20799999999999999</v>
      </c>
      <c r="BO158" s="157">
        <v>42182.572213912514</v>
      </c>
      <c r="BP158" s="157">
        <v>64339.074790917075</v>
      </c>
      <c r="BQ158" s="154" t="s">
        <v>90</v>
      </c>
      <c r="BT158" s="154">
        <v>157</v>
      </c>
      <c r="BU158" s="158"/>
      <c r="BV158" s="158"/>
      <c r="BW158" s="158"/>
      <c r="BX158" s="158"/>
      <c r="BY158" s="158"/>
      <c r="BZ158" s="158"/>
      <c r="CA158" s="158"/>
    </row>
    <row r="159" spans="1:79" x14ac:dyDescent="0.2">
      <c r="A159" s="154" t="s">
        <v>1407</v>
      </c>
      <c r="B159" s="154"/>
      <c r="C159" s="154" t="s">
        <v>296</v>
      </c>
      <c r="D159" s="154" t="s">
        <v>1284</v>
      </c>
      <c r="E159" s="154"/>
      <c r="F159" s="154" t="s">
        <v>1951</v>
      </c>
      <c r="G159" s="154">
        <v>4260</v>
      </c>
      <c r="H159" s="154" t="s">
        <v>100</v>
      </c>
      <c r="I159" s="154"/>
      <c r="J159" s="154" t="s">
        <v>175</v>
      </c>
      <c r="K159" s="154" t="s">
        <v>1413</v>
      </c>
      <c r="L159" s="154"/>
      <c r="M159" s="154"/>
      <c r="N159" s="154"/>
      <c r="O159" s="154"/>
      <c r="P159" s="154" t="s">
        <v>1433</v>
      </c>
      <c r="Q159" s="154"/>
      <c r="R159" s="154"/>
      <c r="S159" s="154"/>
      <c r="T159" s="154"/>
      <c r="U159" s="154"/>
      <c r="V159" s="154"/>
      <c r="W159" s="154"/>
      <c r="X159" s="154"/>
      <c r="Y159" s="154"/>
      <c r="Z159" s="154"/>
      <c r="AB159" s="149">
        <v>1</v>
      </c>
      <c r="AC159" s="149" t="s">
        <v>1291</v>
      </c>
      <c r="AG159" s="149">
        <v>17.45</v>
      </c>
      <c r="BG159" s="151" t="s">
        <v>1271</v>
      </c>
      <c r="BH159" s="152">
        <v>1.2417954312951986</v>
      </c>
      <c r="BI159" s="152">
        <v>3.8995992600102753</v>
      </c>
      <c r="BJ159" s="152">
        <v>1.6286049982146632E-2</v>
      </c>
      <c r="BK159" s="152">
        <v>3.933571364876145</v>
      </c>
      <c r="BL159" s="152">
        <v>3.8656271551444057</v>
      </c>
      <c r="BM159" s="152">
        <v>7935.9561599553181</v>
      </c>
      <c r="BN159" s="149">
        <v>0.22900000000000001</v>
      </c>
      <c r="BO159" s="152">
        <v>6118.6221993255504</v>
      </c>
      <c r="BP159" s="152">
        <v>9753.2901205850867</v>
      </c>
      <c r="BQ159" s="159" t="s">
        <v>90</v>
      </c>
      <c r="BR159" s="159">
        <v>3</v>
      </c>
      <c r="BS159" s="159">
        <v>7</v>
      </c>
      <c r="BT159" s="154">
        <v>158</v>
      </c>
      <c r="BU159" s="158"/>
      <c r="BV159" s="158"/>
      <c r="BW159" s="158"/>
      <c r="BX159" s="158"/>
      <c r="BY159" s="158"/>
      <c r="BZ159" s="158"/>
      <c r="CA159" s="158"/>
    </row>
    <row r="160" spans="1:79" x14ac:dyDescent="0.2">
      <c r="A160" s="154"/>
      <c r="B160" s="154"/>
      <c r="C160" s="154" t="s">
        <v>296</v>
      </c>
      <c r="D160" s="154" t="s">
        <v>1284</v>
      </c>
      <c r="E160" s="154"/>
      <c r="F160" s="154" t="s">
        <v>1951</v>
      </c>
      <c r="G160" s="154">
        <v>4260</v>
      </c>
      <c r="H160" s="154" t="s">
        <v>100</v>
      </c>
      <c r="I160" s="154"/>
      <c r="J160" s="154" t="s">
        <v>175</v>
      </c>
      <c r="K160" s="154"/>
      <c r="L160" s="154"/>
      <c r="M160" s="154"/>
      <c r="N160" s="154"/>
      <c r="O160" s="154"/>
      <c r="P160" s="154"/>
      <c r="Q160" s="154"/>
      <c r="R160" s="154"/>
      <c r="S160" s="154"/>
      <c r="T160" s="154"/>
      <c r="U160" s="154"/>
      <c r="V160" s="154"/>
      <c r="W160" s="154"/>
      <c r="X160" s="154"/>
      <c r="Y160" s="154"/>
      <c r="Z160" s="154"/>
      <c r="AG160" s="149">
        <v>17.45</v>
      </c>
      <c r="BG160" s="151" t="s">
        <v>1271</v>
      </c>
      <c r="BH160" s="152">
        <v>1.2417954312951986</v>
      </c>
      <c r="BI160" s="152">
        <v>3.8995992600102753</v>
      </c>
      <c r="BJ160" s="152">
        <v>1.6286049982146632E-2</v>
      </c>
      <c r="BK160" s="152">
        <v>3.933571364876145</v>
      </c>
      <c r="BL160" s="152">
        <v>3.8656271551444057</v>
      </c>
      <c r="BM160" s="152">
        <v>7935.9561599553181</v>
      </c>
      <c r="BN160" s="149">
        <v>0.22900000000000001</v>
      </c>
      <c r="BO160" s="152">
        <v>6118.6221993255504</v>
      </c>
      <c r="BP160" s="152">
        <v>9753.2901205850867</v>
      </c>
      <c r="BT160" s="154">
        <v>159</v>
      </c>
      <c r="BU160" s="158"/>
      <c r="BV160" s="158"/>
      <c r="BW160" s="158"/>
      <c r="BX160" s="158"/>
      <c r="BY160" s="158"/>
      <c r="BZ160" s="158"/>
      <c r="CA160" s="158"/>
    </row>
    <row r="161" spans="1:79" ht="16" x14ac:dyDescent="0.2">
      <c r="A161" s="154" t="s">
        <v>1407</v>
      </c>
      <c r="B161" s="154"/>
      <c r="C161" s="154" t="s">
        <v>296</v>
      </c>
      <c r="D161" s="154" t="s">
        <v>1284</v>
      </c>
      <c r="E161" s="154"/>
      <c r="F161" s="154" t="s">
        <v>1951</v>
      </c>
      <c r="G161" s="154">
        <v>4262</v>
      </c>
      <c r="H161" s="154" t="s">
        <v>100</v>
      </c>
      <c r="I161" s="154"/>
      <c r="J161" s="154" t="s">
        <v>175</v>
      </c>
      <c r="K161" s="154" t="s">
        <v>1413</v>
      </c>
      <c r="L161" s="154"/>
      <c r="M161" s="154"/>
      <c r="N161" s="154"/>
      <c r="O161" s="154"/>
      <c r="P161" s="154" t="s">
        <v>1430</v>
      </c>
      <c r="Q161" s="154"/>
      <c r="R161" s="154"/>
      <c r="S161" s="154"/>
      <c r="T161" s="154"/>
      <c r="U161" s="154"/>
      <c r="V161" s="154"/>
      <c r="W161" s="154"/>
      <c r="X161" s="154"/>
      <c r="Y161" s="154"/>
      <c r="Z161" s="154"/>
      <c r="AB161" s="149">
        <v>1</v>
      </c>
      <c r="AD161" s="150" t="s">
        <v>1316</v>
      </c>
      <c r="AG161" s="149">
        <v>17.87</v>
      </c>
      <c r="BG161" s="151" t="s">
        <v>1271</v>
      </c>
      <c r="BH161" s="152">
        <v>1.2521245525056444</v>
      </c>
      <c r="BI161" s="152">
        <v>3.9292083557489978</v>
      </c>
      <c r="BJ161" s="152">
        <v>1.6491502100134166E-2</v>
      </c>
      <c r="BK161" s="152">
        <v>3.9636090262219263</v>
      </c>
      <c r="BL161" s="152">
        <v>3.8948076852760694</v>
      </c>
      <c r="BM161" s="152">
        <v>8495.8797292116833</v>
      </c>
      <c r="BN161" s="149">
        <v>0.22900000000000001</v>
      </c>
      <c r="BO161" s="152">
        <v>6550.3232712222079</v>
      </c>
      <c r="BP161" s="152">
        <v>10441.43618720116</v>
      </c>
      <c r="BQ161" s="149" t="s">
        <v>91</v>
      </c>
      <c r="BT161" s="154">
        <v>160</v>
      </c>
      <c r="BU161" s="158"/>
      <c r="BV161" s="158"/>
      <c r="BW161" s="158"/>
      <c r="BX161" s="158"/>
      <c r="BY161" s="158"/>
      <c r="BZ161" s="158"/>
      <c r="CA161" s="158"/>
    </row>
    <row r="162" spans="1:79" x14ac:dyDescent="0.2">
      <c r="A162" s="154"/>
      <c r="B162" s="154"/>
      <c r="C162" s="154" t="s">
        <v>296</v>
      </c>
      <c r="D162" s="154" t="s">
        <v>1284</v>
      </c>
      <c r="E162" s="154"/>
      <c r="F162" s="154" t="s">
        <v>1951</v>
      </c>
      <c r="G162" s="154">
        <v>4262</v>
      </c>
      <c r="H162" s="154" t="s">
        <v>100</v>
      </c>
      <c r="I162" s="154"/>
      <c r="J162" s="154" t="s">
        <v>175</v>
      </c>
      <c r="K162" s="154"/>
      <c r="L162" s="154"/>
      <c r="M162" s="154"/>
      <c r="N162" s="154"/>
      <c r="O162" s="154"/>
      <c r="P162" s="154"/>
      <c r="Q162" s="154"/>
      <c r="R162" s="154"/>
      <c r="S162" s="154"/>
      <c r="T162" s="154"/>
      <c r="U162" s="154"/>
      <c r="V162" s="154"/>
      <c r="W162" s="154"/>
      <c r="X162" s="154"/>
      <c r="Y162" s="154"/>
      <c r="Z162" s="154"/>
      <c r="AG162" s="149">
        <v>17.95</v>
      </c>
      <c r="BG162" s="151" t="s">
        <v>1271</v>
      </c>
      <c r="BH162" s="152">
        <v>1.2540644529143379</v>
      </c>
      <c r="BI162" s="152">
        <v>3.9347692060628181</v>
      </c>
      <c r="BJ162" s="152">
        <v>1.6538517741884556E-2</v>
      </c>
      <c r="BK162" s="152">
        <v>3.9692679494456069</v>
      </c>
      <c r="BL162" s="152">
        <v>3.9002704626800293</v>
      </c>
      <c r="BM162" s="152">
        <v>8605.3632213306482</v>
      </c>
      <c r="BN162" s="149">
        <v>0.22900000000000001</v>
      </c>
      <c r="BO162" s="152">
        <v>6634.7350436459292</v>
      </c>
      <c r="BP162" s="152">
        <v>10575.991399015367</v>
      </c>
      <c r="BT162" s="149">
        <v>161</v>
      </c>
      <c r="BU162" s="158"/>
      <c r="BV162" s="158"/>
      <c r="BW162" s="158"/>
      <c r="BX162" s="158"/>
      <c r="BY162" s="158"/>
      <c r="BZ162" s="158"/>
      <c r="CA162" s="158"/>
    </row>
    <row r="163" spans="1:79" ht="32" x14ac:dyDescent="0.2">
      <c r="A163" s="154" t="s">
        <v>1407</v>
      </c>
      <c r="B163" s="154"/>
      <c r="C163" s="154" t="s">
        <v>296</v>
      </c>
      <c r="D163" s="154" t="s">
        <v>1284</v>
      </c>
      <c r="E163" s="154"/>
      <c r="F163" s="154" t="s">
        <v>1951</v>
      </c>
      <c r="G163" s="154">
        <v>4263</v>
      </c>
      <c r="H163" s="154" t="s">
        <v>100</v>
      </c>
      <c r="I163" s="154"/>
      <c r="J163" s="154" t="s">
        <v>175</v>
      </c>
      <c r="K163" s="154" t="s">
        <v>1413</v>
      </c>
      <c r="L163" s="154"/>
      <c r="M163" s="154"/>
      <c r="N163" s="154"/>
      <c r="O163" s="154"/>
      <c r="P163" s="154" t="s">
        <v>1257</v>
      </c>
      <c r="Q163" s="154"/>
      <c r="R163" s="154"/>
      <c r="S163" s="154"/>
      <c r="T163" s="154"/>
      <c r="U163" s="154"/>
      <c r="V163" s="154"/>
      <c r="W163" s="154"/>
      <c r="X163" s="154"/>
      <c r="Y163" s="154"/>
      <c r="Z163" s="154"/>
      <c r="AB163" s="149">
        <v>1</v>
      </c>
      <c r="AC163" s="149" t="s">
        <v>1291</v>
      </c>
      <c r="AD163" s="150" t="s">
        <v>1418</v>
      </c>
      <c r="AG163" s="149">
        <v>20.239999999999998</v>
      </c>
      <c r="BG163" s="151" t="s">
        <v>1271</v>
      </c>
      <c r="BH163" s="152">
        <v>1.3062105081677615</v>
      </c>
      <c r="BI163" s="152">
        <v>4.0842492548431464</v>
      </c>
      <c r="BJ163" s="152">
        <v>1.8692669912955762E-2</v>
      </c>
      <c r="BK163" s="152">
        <v>4.1232414809017772</v>
      </c>
      <c r="BL163" s="152">
        <v>4.0452570287845155</v>
      </c>
      <c r="BM163" s="152">
        <v>12140.854511989352</v>
      </c>
      <c r="BN163" s="149">
        <v>0.22900000000000001</v>
      </c>
      <c r="BO163" s="152">
        <v>9360.5988287437904</v>
      </c>
      <c r="BP163" s="152">
        <v>14921.110195234913</v>
      </c>
      <c r="BT163" s="154">
        <v>162</v>
      </c>
      <c r="BU163" s="158"/>
      <c r="BV163" s="158"/>
      <c r="BW163" s="158"/>
      <c r="BX163" s="158"/>
      <c r="BY163" s="158"/>
      <c r="BZ163" s="158"/>
      <c r="CA163" s="158"/>
    </row>
    <row r="164" spans="1:79" x14ac:dyDescent="0.2">
      <c r="A164" s="154"/>
      <c r="B164" s="154"/>
      <c r="C164" s="154" t="s">
        <v>296</v>
      </c>
      <c r="D164" s="154" t="s">
        <v>1284</v>
      </c>
      <c r="E164" s="154"/>
      <c r="F164" s="154" t="s">
        <v>1951</v>
      </c>
      <c r="G164" s="154">
        <v>4263</v>
      </c>
      <c r="H164" s="154" t="s">
        <v>100</v>
      </c>
      <c r="I164" s="154"/>
      <c r="J164" s="154" t="s">
        <v>175</v>
      </c>
      <c r="K164" s="154"/>
      <c r="L164" s="154"/>
      <c r="M164" s="154"/>
      <c r="N164" s="154"/>
      <c r="O164" s="154"/>
      <c r="P164" s="154"/>
      <c r="Q164" s="154"/>
      <c r="R164" s="154"/>
      <c r="S164" s="154"/>
      <c r="T164" s="154"/>
      <c r="U164" s="154"/>
      <c r="V164" s="154"/>
      <c r="W164" s="154"/>
      <c r="X164" s="154"/>
      <c r="Y164" s="154"/>
      <c r="Z164" s="154"/>
      <c r="AB164" s="149">
        <v>1</v>
      </c>
      <c r="AC164" s="149" t="s">
        <v>1291</v>
      </c>
      <c r="AG164" s="149">
        <v>22.71</v>
      </c>
      <c r="BG164" s="151" t="s">
        <v>1271</v>
      </c>
      <c r="BH164" s="152">
        <v>1.3562171342197351</v>
      </c>
      <c r="BI164" s="152">
        <v>4.2275964910868282</v>
      </c>
      <c r="BJ164" s="152">
        <v>2.2001083080334161E-2</v>
      </c>
      <c r="BK164" s="152">
        <v>4.2734899460613116</v>
      </c>
      <c r="BL164" s="152">
        <v>4.1817030361123448</v>
      </c>
      <c r="BM164" s="152">
        <v>16888.710493819679</v>
      </c>
      <c r="BN164" s="149">
        <v>0.22900000000000001</v>
      </c>
      <c r="BO164" s="152">
        <v>13021.195790734972</v>
      </c>
      <c r="BP164" s="152">
        <v>20756.225196904386</v>
      </c>
      <c r="BQ164" s="149" t="s">
        <v>92</v>
      </c>
      <c r="BT164" s="154">
        <v>163</v>
      </c>
      <c r="BU164" s="158"/>
      <c r="BV164" s="158"/>
      <c r="BW164" s="158"/>
      <c r="BX164" s="158"/>
      <c r="BY164" s="158"/>
      <c r="BZ164" s="158"/>
      <c r="CA164" s="158"/>
    </row>
    <row r="165" spans="1:79" x14ac:dyDescent="0.2">
      <c r="A165" s="154"/>
      <c r="B165" s="154"/>
      <c r="C165" s="154" t="s">
        <v>296</v>
      </c>
      <c r="D165" s="154" t="s">
        <v>1284</v>
      </c>
      <c r="E165" s="154"/>
      <c r="F165" s="154" t="s">
        <v>1951</v>
      </c>
      <c r="G165" s="154">
        <v>4264</v>
      </c>
      <c r="H165" s="154" t="s">
        <v>100</v>
      </c>
      <c r="I165" s="154"/>
      <c r="J165" s="154" t="s">
        <v>175</v>
      </c>
      <c r="K165" s="154"/>
      <c r="L165" s="154"/>
      <c r="M165" s="154"/>
      <c r="N165" s="154"/>
      <c r="O165" s="154"/>
      <c r="P165" s="154"/>
      <c r="Q165" s="154"/>
      <c r="R165" s="154"/>
      <c r="S165" s="154"/>
      <c r="T165" s="154"/>
      <c r="U165" s="154"/>
      <c r="V165" s="154"/>
      <c r="W165" s="154"/>
      <c r="X165" s="154"/>
      <c r="Y165" s="154"/>
      <c r="Z165" s="154"/>
      <c r="AG165" s="149">
        <v>22.71</v>
      </c>
      <c r="BG165" s="151" t="s">
        <v>1271</v>
      </c>
      <c r="BH165" s="152">
        <v>1.3562171342197351</v>
      </c>
      <c r="BI165" s="152">
        <v>4.2275964910868282</v>
      </c>
      <c r="BJ165" s="152">
        <v>2.2001083080334161E-2</v>
      </c>
      <c r="BK165" s="152">
        <v>4.2734899460613116</v>
      </c>
      <c r="BL165" s="152">
        <v>4.1817030361123448</v>
      </c>
      <c r="BM165" s="152">
        <v>16888.710493819679</v>
      </c>
      <c r="BN165" s="149">
        <v>0.22900000000000001</v>
      </c>
      <c r="BO165" s="152">
        <v>13021.195790734972</v>
      </c>
      <c r="BP165" s="152">
        <v>20756.225196904386</v>
      </c>
      <c r="BT165" s="154">
        <v>164</v>
      </c>
      <c r="BU165" s="158"/>
      <c r="BV165" s="158"/>
      <c r="BW165" s="158"/>
      <c r="BX165" s="158"/>
      <c r="BY165" s="158"/>
      <c r="BZ165" s="158"/>
      <c r="CA165" s="158"/>
    </row>
    <row r="166" spans="1:79" s="154" customFormat="1" ht="16" x14ac:dyDescent="0.2">
      <c r="A166" s="154" t="s">
        <v>1407</v>
      </c>
      <c r="C166" s="154" t="s">
        <v>296</v>
      </c>
      <c r="D166" s="154" t="s">
        <v>1284</v>
      </c>
      <c r="F166" s="154" t="s">
        <v>1951</v>
      </c>
      <c r="G166" s="154">
        <v>4264</v>
      </c>
      <c r="H166" s="154" t="s">
        <v>100</v>
      </c>
      <c r="J166" s="154" t="s">
        <v>175</v>
      </c>
      <c r="K166" s="154" t="s">
        <v>1413</v>
      </c>
      <c r="P166" s="154" t="s">
        <v>1257</v>
      </c>
      <c r="AB166" s="154">
        <v>1</v>
      </c>
      <c r="AC166" s="154" t="s">
        <v>1291</v>
      </c>
      <c r="AD166" s="155" t="s">
        <v>1316</v>
      </c>
      <c r="AM166" s="154">
        <v>15.65</v>
      </c>
      <c r="AN166" s="154">
        <v>22.8</v>
      </c>
      <c r="BG166" s="156" t="s">
        <v>1260</v>
      </c>
      <c r="BH166" s="157">
        <v>1.3579348470004537</v>
      </c>
      <c r="BI166" s="157">
        <v>3.7603298436967467</v>
      </c>
      <c r="BJ166" s="157">
        <v>1.3354933841364429E-2</v>
      </c>
      <c r="BK166" s="157">
        <v>3.7883875185048925</v>
      </c>
      <c r="BL166" s="157">
        <v>3.7322721688886009</v>
      </c>
      <c r="BM166" s="157">
        <v>5758.7714605207566</v>
      </c>
      <c r="BN166" s="154">
        <v>0.154</v>
      </c>
      <c r="BO166" s="157">
        <v>4871.9206556005602</v>
      </c>
      <c r="BP166" s="157">
        <v>6645.622265440953</v>
      </c>
      <c r="BQ166" s="154" t="s">
        <v>90</v>
      </c>
      <c r="BR166" s="154">
        <v>7</v>
      </c>
      <c r="BS166" s="154">
        <v>45</v>
      </c>
      <c r="BT166" s="154">
        <v>165</v>
      </c>
      <c r="BU166" s="158"/>
      <c r="BV166" s="158"/>
      <c r="BW166" s="158"/>
      <c r="BX166" s="158"/>
      <c r="BY166" s="158"/>
      <c r="BZ166" s="158"/>
      <c r="CA166" s="158"/>
    </row>
    <row r="167" spans="1:79" s="154" customFormat="1" x14ac:dyDescent="0.2">
      <c r="A167" s="154" t="s">
        <v>1407</v>
      </c>
      <c r="C167" s="154" t="s">
        <v>296</v>
      </c>
      <c r="D167" s="154" t="s">
        <v>1284</v>
      </c>
      <c r="F167" s="154" t="s">
        <v>1951</v>
      </c>
      <c r="G167" s="154">
        <v>4267</v>
      </c>
      <c r="H167" s="154" t="s">
        <v>100</v>
      </c>
      <c r="J167" s="154" t="s">
        <v>175</v>
      </c>
      <c r="P167" s="154" t="s">
        <v>1257</v>
      </c>
      <c r="AB167" s="154">
        <v>1</v>
      </c>
      <c r="AC167" s="154" t="s">
        <v>1291</v>
      </c>
      <c r="AD167" s="155"/>
      <c r="AS167" s="154">
        <v>15.99</v>
      </c>
      <c r="BG167" s="156" t="s">
        <v>1331</v>
      </c>
      <c r="BH167" s="157">
        <v>1.2038484637462348</v>
      </c>
      <c r="BI167" s="157">
        <v>3.83069978805191</v>
      </c>
      <c r="BJ167" s="157">
        <v>1.5507545409635944E-2</v>
      </c>
      <c r="BK167" s="157">
        <v>3.8632799319406397</v>
      </c>
      <c r="BL167" s="157">
        <v>3.7981196441631804</v>
      </c>
      <c r="BM167" s="157">
        <v>6771.7324059875928</v>
      </c>
      <c r="BN167" s="154">
        <v>0.22800000000000001</v>
      </c>
      <c r="BO167" s="157">
        <v>5227.7774174224214</v>
      </c>
      <c r="BP167" s="157">
        <v>8315.6873945527641</v>
      </c>
      <c r="BT167" s="154">
        <v>166</v>
      </c>
      <c r="BU167" s="158"/>
      <c r="BV167" s="158"/>
      <c r="BW167" s="158"/>
      <c r="BX167" s="158"/>
      <c r="BY167" s="158"/>
      <c r="BZ167" s="158"/>
      <c r="CA167" s="158"/>
    </row>
    <row r="168" spans="1:79" s="154" customFormat="1" x14ac:dyDescent="0.2">
      <c r="C168" s="154" t="s">
        <v>296</v>
      </c>
      <c r="D168" s="154" t="s">
        <v>1284</v>
      </c>
      <c r="F168" s="154" t="s">
        <v>1951</v>
      </c>
      <c r="G168" s="154">
        <v>4267</v>
      </c>
      <c r="H168" s="154" t="s">
        <v>100</v>
      </c>
      <c r="J168" s="154" t="s">
        <v>175</v>
      </c>
      <c r="AB168" s="154">
        <v>1</v>
      </c>
      <c r="AC168" s="154" t="s">
        <v>1291</v>
      </c>
      <c r="AD168" s="155"/>
      <c r="BD168" s="154">
        <v>21.08</v>
      </c>
      <c r="BE168" s="154">
        <v>11.03</v>
      </c>
      <c r="BG168" s="156" t="s">
        <v>1423</v>
      </c>
      <c r="BH168" s="157">
        <v>1.323870606540509</v>
      </c>
      <c r="BI168" s="157">
        <v>3.8388547110068014</v>
      </c>
      <c r="BJ168" s="157">
        <v>1.7116804389418538E-2</v>
      </c>
      <c r="BK168" s="157">
        <v>3.8753383157748837</v>
      </c>
      <c r="BL168" s="157">
        <v>3.8023711062387191</v>
      </c>
      <c r="BM168" s="157">
        <v>6900.0892945050291</v>
      </c>
      <c r="BN168" s="154">
        <v>0.17</v>
      </c>
      <c r="BO168" s="157">
        <v>5727.0741144391741</v>
      </c>
      <c r="BP168" s="157">
        <v>8073.1044745708841</v>
      </c>
      <c r="BT168" s="154">
        <v>167</v>
      </c>
      <c r="BU168" s="158"/>
      <c r="BV168" s="158"/>
      <c r="BW168" s="158"/>
      <c r="BX168" s="158"/>
      <c r="BY168" s="158"/>
      <c r="BZ168" s="158"/>
      <c r="CA168" s="158"/>
    </row>
    <row r="169" spans="1:79" s="154" customFormat="1" ht="16" x14ac:dyDescent="0.2">
      <c r="A169" s="154" t="s">
        <v>1407</v>
      </c>
      <c r="C169" s="154" t="s">
        <v>296</v>
      </c>
      <c r="D169" s="154" t="s">
        <v>1284</v>
      </c>
      <c r="F169" s="154" t="s">
        <v>1951</v>
      </c>
      <c r="G169" s="154">
        <v>4268</v>
      </c>
      <c r="H169" s="154" t="s">
        <v>100</v>
      </c>
      <c r="J169" s="154" t="s">
        <v>175</v>
      </c>
      <c r="P169" s="154" t="s">
        <v>1257</v>
      </c>
      <c r="AB169" s="154">
        <v>1</v>
      </c>
      <c r="AC169" s="154" t="s">
        <v>1291</v>
      </c>
      <c r="AD169" s="155" t="s">
        <v>77</v>
      </c>
      <c r="AN169" s="154">
        <v>24.79</v>
      </c>
      <c r="BG169" s="156" t="s">
        <v>1260</v>
      </c>
      <c r="BH169" s="157">
        <v>1.3942765267678214</v>
      </c>
      <c r="BI169" s="157">
        <v>3.8490161793855644</v>
      </c>
      <c r="BJ169" s="157">
        <v>1.3687335012996668E-2</v>
      </c>
      <c r="BK169" s="157">
        <v>3.8777722031402706</v>
      </c>
      <c r="BL169" s="157">
        <v>3.8202601556308582</v>
      </c>
      <c r="BM169" s="157">
        <v>7063.4386819829433</v>
      </c>
      <c r="BN169" s="154">
        <v>0.154</v>
      </c>
      <c r="BO169" s="157">
        <v>5975.6691249575706</v>
      </c>
      <c r="BP169" s="157">
        <v>8151.208239008316</v>
      </c>
      <c r="BT169" s="154">
        <v>168</v>
      </c>
      <c r="BU169" s="158"/>
      <c r="BV169" s="158"/>
      <c r="BW169" s="158"/>
      <c r="BX169" s="158"/>
      <c r="BY169" s="158"/>
      <c r="BZ169" s="158"/>
      <c r="CA169" s="158"/>
    </row>
    <row r="170" spans="1:79" s="154" customFormat="1" x14ac:dyDescent="0.2">
      <c r="C170" s="154" t="s">
        <v>296</v>
      </c>
      <c r="D170" s="154" t="s">
        <v>1284</v>
      </c>
      <c r="F170" s="154" t="s">
        <v>1951</v>
      </c>
      <c r="G170" s="154">
        <v>4268</v>
      </c>
      <c r="H170" s="154" t="s">
        <v>100</v>
      </c>
      <c r="J170" s="154" t="s">
        <v>175</v>
      </c>
      <c r="AD170" s="155"/>
      <c r="AN170" s="154">
        <v>24.79</v>
      </c>
      <c r="BG170" s="156" t="s">
        <v>1260</v>
      </c>
      <c r="BH170" s="157">
        <v>1.3942765267678214</v>
      </c>
      <c r="BI170" s="157">
        <v>3.8490161793855644</v>
      </c>
      <c r="BJ170" s="157">
        <v>1.3687335012996668E-2</v>
      </c>
      <c r="BK170" s="157">
        <v>3.8777722031402706</v>
      </c>
      <c r="BL170" s="157">
        <v>3.8202601556308582</v>
      </c>
      <c r="BM170" s="157">
        <v>7063.4386819829433</v>
      </c>
      <c r="BN170" s="154">
        <v>0.154</v>
      </c>
      <c r="BO170" s="157">
        <v>5975.6691249575706</v>
      </c>
      <c r="BP170" s="157">
        <v>8151.208239008316</v>
      </c>
      <c r="BQ170" s="154" t="s">
        <v>91</v>
      </c>
      <c r="BT170" s="154">
        <v>169</v>
      </c>
      <c r="BU170" s="158"/>
      <c r="BV170" s="158"/>
      <c r="BW170" s="158"/>
      <c r="BX170" s="158"/>
      <c r="BY170" s="158"/>
      <c r="BZ170" s="158"/>
      <c r="CA170" s="158"/>
    </row>
    <row r="171" spans="1:79" s="154" customFormat="1" ht="48" x14ac:dyDescent="0.2">
      <c r="A171" s="154" t="s">
        <v>1407</v>
      </c>
      <c r="C171" s="154" t="s">
        <v>296</v>
      </c>
      <c r="D171" s="154" t="s">
        <v>1284</v>
      </c>
      <c r="F171" s="154" t="s">
        <v>1951</v>
      </c>
      <c r="G171" s="154">
        <v>4292</v>
      </c>
      <c r="H171" s="154" t="s">
        <v>100</v>
      </c>
      <c r="J171" s="154" t="s">
        <v>175</v>
      </c>
      <c r="K171" s="154" t="s">
        <v>1413</v>
      </c>
      <c r="P171" s="154" t="s">
        <v>1420</v>
      </c>
      <c r="AB171" s="154">
        <v>1</v>
      </c>
      <c r="AC171" s="154" t="s">
        <v>1291</v>
      </c>
      <c r="AD171" s="155" t="s">
        <v>1424</v>
      </c>
      <c r="AM171" s="154">
        <v>17.07</v>
      </c>
      <c r="AN171" s="154">
        <v>25.05</v>
      </c>
      <c r="BG171" s="156" t="s">
        <v>1260</v>
      </c>
      <c r="BH171" s="157">
        <v>1.3988077302032644</v>
      </c>
      <c r="BI171" s="157">
        <v>3.8600738913989443</v>
      </c>
      <c r="BJ171" s="157">
        <v>1.3767715774997578E-2</v>
      </c>
      <c r="BK171" s="157">
        <v>3.8889987888678781</v>
      </c>
      <c r="BL171" s="157">
        <v>3.8311489939300105</v>
      </c>
      <c r="BM171" s="157">
        <v>7245.5922698907634</v>
      </c>
      <c r="BN171" s="154">
        <v>0.154</v>
      </c>
      <c r="BO171" s="157">
        <v>6129.7710603275864</v>
      </c>
      <c r="BP171" s="157">
        <v>8361.4134794539405</v>
      </c>
      <c r="BT171" s="154">
        <v>170</v>
      </c>
      <c r="BU171" s="158"/>
      <c r="BV171" s="158"/>
      <c r="BW171" s="158"/>
      <c r="BX171" s="158"/>
      <c r="BY171" s="158"/>
      <c r="BZ171" s="158"/>
      <c r="CA171" s="158"/>
    </row>
    <row r="172" spans="1:79" s="154" customFormat="1" ht="16" x14ac:dyDescent="0.2">
      <c r="C172" s="154" t="s">
        <v>296</v>
      </c>
      <c r="D172" s="154" t="s">
        <v>1284</v>
      </c>
      <c r="F172" s="154" t="s">
        <v>1951</v>
      </c>
      <c r="G172" s="154">
        <v>4292</v>
      </c>
      <c r="H172" s="154" t="s">
        <v>100</v>
      </c>
      <c r="J172" s="154" t="s">
        <v>175</v>
      </c>
      <c r="AB172" s="154">
        <v>1</v>
      </c>
      <c r="AC172" s="154" t="s">
        <v>1291</v>
      </c>
      <c r="AD172" s="155" t="s">
        <v>1425</v>
      </c>
      <c r="AM172" s="154">
        <v>15.35</v>
      </c>
      <c r="AN172" s="154">
        <v>25.06</v>
      </c>
      <c r="BG172" s="156" t="s">
        <v>1260</v>
      </c>
      <c r="BH172" s="157">
        <v>1.3989810666581313</v>
      </c>
      <c r="BI172" s="157">
        <v>3.8604968926229337</v>
      </c>
      <c r="BJ172" s="157">
        <v>1.3770954973461761E-2</v>
      </c>
      <c r="BK172" s="157">
        <v>3.8894285953953025</v>
      </c>
      <c r="BL172" s="157">
        <v>3.8315651898505649</v>
      </c>
      <c r="BM172" s="157">
        <v>7252.6528879946145</v>
      </c>
      <c r="BN172" s="154">
        <v>0.154</v>
      </c>
      <c r="BO172" s="157">
        <v>6135.7443432434438</v>
      </c>
      <c r="BP172" s="157">
        <v>8369.5614327457843</v>
      </c>
      <c r="BQ172" s="154" t="s">
        <v>92</v>
      </c>
      <c r="BT172" s="149">
        <v>171</v>
      </c>
      <c r="BU172" s="158"/>
      <c r="BV172" s="158"/>
      <c r="BW172" s="158"/>
      <c r="BX172" s="158"/>
      <c r="BY172" s="158"/>
      <c r="BZ172" s="158"/>
      <c r="CA172" s="158"/>
    </row>
    <row r="173" spans="1:79" s="154" customFormat="1" x14ac:dyDescent="0.2">
      <c r="A173" s="154" t="s">
        <v>1407</v>
      </c>
      <c r="C173" s="154" t="s">
        <v>296</v>
      </c>
      <c r="D173" s="154" t="s">
        <v>1284</v>
      </c>
      <c r="F173" s="154" t="s">
        <v>1951</v>
      </c>
      <c r="G173" s="154">
        <v>4295</v>
      </c>
      <c r="H173" s="154" t="s">
        <v>100</v>
      </c>
      <c r="J173" s="154" t="s">
        <v>175</v>
      </c>
      <c r="K173" s="154" t="s">
        <v>1413</v>
      </c>
      <c r="P173" s="154" t="s">
        <v>1420</v>
      </c>
      <c r="AD173" s="155"/>
      <c r="AM173" s="154">
        <v>15.35</v>
      </c>
      <c r="AN173" s="154">
        <v>25.06</v>
      </c>
      <c r="BG173" s="156" t="s">
        <v>1260</v>
      </c>
      <c r="BH173" s="157">
        <v>1.3989810666581313</v>
      </c>
      <c r="BI173" s="157">
        <v>3.8604968926229337</v>
      </c>
      <c r="BJ173" s="157">
        <v>1.3770954973461761E-2</v>
      </c>
      <c r="BK173" s="157">
        <v>3.8894285953953025</v>
      </c>
      <c r="BL173" s="157">
        <v>3.8315651898505649</v>
      </c>
      <c r="BM173" s="157">
        <v>7252.6528879946145</v>
      </c>
      <c r="BN173" s="154">
        <v>0.154</v>
      </c>
      <c r="BO173" s="157">
        <v>6135.7443432434438</v>
      </c>
      <c r="BP173" s="157">
        <v>8369.5614327457843</v>
      </c>
      <c r="BT173" s="154">
        <v>172</v>
      </c>
      <c r="BU173" s="158"/>
      <c r="BV173" s="158"/>
      <c r="BW173" s="158"/>
      <c r="BX173" s="158"/>
      <c r="BY173" s="158"/>
      <c r="BZ173" s="158"/>
      <c r="CA173" s="158"/>
    </row>
    <row r="174" spans="1:79" s="154" customFormat="1" x14ac:dyDescent="0.2">
      <c r="C174" s="154" t="s">
        <v>296</v>
      </c>
      <c r="D174" s="154" t="s">
        <v>15</v>
      </c>
      <c r="F174" s="154" t="s">
        <v>1951</v>
      </c>
      <c r="G174" s="154">
        <v>4295</v>
      </c>
      <c r="H174" s="154" t="s">
        <v>100</v>
      </c>
      <c r="J174" s="154" t="s">
        <v>175</v>
      </c>
      <c r="AB174" s="154">
        <v>1</v>
      </c>
      <c r="AC174" s="154" t="s">
        <v>1291</v>
      </c>
      <c r="AD174" s="155"/>
      <c r="BD174" s="154">
        <v>21.64</v>
      </c>
      <c r="BE174" s="154">
        <v>11.24</v>
      </c>
      <c r="BG174" s="156" t="s">
        <v>1423</v>
      </c>
      <c r="BH174" s="157">
        <v>1.3352572564345317</v>
      </c>
      <c r="BI174" s="157">
        <v>3.8742355755212756</v>
      </c>
      <c r="BJ174" s="157">
        <v>1.7359206407851033E-2</v>
      </c>
      <c r="BK174" s="157">
        <v>3.9112358479589928</v>
      </c>
      <c r="BL174" s="157">
        <v>3.8372353030835584</v>
      </c>
      <c r="BM174" s="157">
        <v>7485.7544218914109</v>
      </c>
      <c r="BN174" s="154">
        <v>0.17</v>
      </c>
      <c r="BO174" s="157">
        <v>6213.1761701698706</v>
      </c>
      <c r="BP174" s="157">
        <v>8758.3326736129511</v>
      </c>
      <c r="BT174" s="154">
        <v>173</v>
      </c>
      <c r="BU174" s="158"/>
      <c r="BV174" s="158"/>
      <c r="BW174" s="158"/>
      <c r="BX174" s="158"/>
      <c r="BY174" s="158"/>
      <c r="BZ174" s="158"/>
      <c r="CA174" s="158"/>
    </row>
    <row r="175" spans="1:79" s="154" customFormat="1" ht="16" x14ac:dyDescent="0.2">
      <c r="A175" s="154" t="s">
        <v>1407</v>
      </c>
      <c r="C175" s="154" t="s">
        <v>296</v>
      </c>
      <c r="D175" s="154" t="s">
        <v>1284</v>
      </c>
      <c r="F175" s="154" t="s">
        <v>1951</v>
      </c>
      <c r="G175" s="154">
        <v>4296</v>
      </c>
      <c r="H175" s="154" t="s">
        <v>100</v>
      </c>
      <c r="J175" s="154" t="s">
        <v>175</v>
      </c>
      <c r="K175" s="154" t="s">
        <v>1413</v>
      </c>
      <c r="P175" s="154" t="s">
        <v>1421</v>
      </c>
      <c r="AB175" s="154">
        <v>1</v>
      </c>
      <c r="AC175" s="154" t="s">
        <v>1291</v>
      </c>
      <c r="AD175" s="155" t="s">
        <v>1316</v>
      </c>
      <c r="AN175" s="154">
        <v>26.06</v>
      </c>
      <c r="BG175" s="156" t="s">
        <v>1260</v>
      </c>
      <c r="BH175" s="157">
        <v>1.4159744113765658</v>
      </c>
      <c r="BI175" s="157">
        <v>3.9019665628149025</v>
      </c>
      <c r="BJ175" s="157">
        <v>1.4145498733420529E-2</v>
      </c>
      <c r="BK175" s="157">
        <v>3.9316851528263377</v>
      </c>
      <c r="BL175" s="157">
        <v>3.8722479728034673</v>
      </c>
      <c r="BM175" s="157">
        <v>7979.3325045487773</v>
      </c>
      <c r="BN175" s="154">
        <v>0.154</v>
      </c>
      <c r="BO175" s="157">
        <v>6750.515298848266</v>
      </c>
      <c r="BP175" s="157">
        <v>9208.1497102492885</v>
      </c>
      <c r="BQ175" s="154" t="s">
        <v>1352</v>
      </c>
      <c r="BT175" s="154">
        <v>174</v>
      </c>
      <c r="BU175" s="158"/>
      <c r="BV175" s="158"/>
      <c r="BW175" s="158"/>
      <c r="BX175" s="158"/>
      <c r="BY175" s="158"/>
      <c r="BZ175" s="158"/>
      <c r="CA175" s="158"/>
    </row>
    <row r="176" spans="1:79" s="154" customFormat="1" x14ac:dyDescent="0.2">
      <c r="A176" s="154" t="s">
        <v>1407</v>
      </c>
      <c r="C176" s="154" t="s">
        <v>296</v>
      </c>
      <c r="D176" s="154" t="s">
        <v>1284</v>
      </c>
      <c r="F176" s="154" t="s">
        <v>1951</v>
      </c>
      <c r="G176" s="154">
        <v>4315</v>
      </c>
      <c r="H176" s="154" t="s">
        <v>100</v>
      </c>
      <c r="J176" s="154" t="s">
        <v>175</v>
      </c>
      <c r="K176" s="154" t="s">
        <v>1413</v>
      </c>
      <c r="P176" s="154" t="s">
        <v>1422</v>
      </c>
      <c r="AD176" s="155"/>
      <c r="AN176" s="154">
        <v>26.09</v>
      </c>
      <c r="BG176" s="156" t="s">
        <v>1260</v>
      </c>
      <c r="BH176" s="157">
        <v>1.4164740791002208</v>
      </c>
      <c r="BI176" s="157">
        <v>3.9031859258095851</v>
      </c>
      <c r="BJ176" s="157">
        <v>1.415817206376503E-2</v>
      </c>
      <c r="BK176" s="157">
        <v>3.9329311415000214</v>
      </c>
      <c r="BL176" s="157">
        <v>3.8734407101191488</v>
      </c>
      <c r="BM176" s="157">
        <v>8001.7674535452306</v>
      </c>
      <c r="BN176" s="154">
        <v>0.154</v>
      </c>
      <c r="BO176" s="157">
        <v>6769.4952656992655</v>
      </c>
      <c r="BP176" s="157">
        <v>9234.0396413911967</v>
      </c>
      <c r="BT176" s="154">
        <v>175</v>
      </c>
      <c r="BU176" s="158"/>
      <c r="BV176" s="158"/>
      <c r="BW176" s="158"/>
      <c r="BX176" s="158"/>
      <c r="BY176" s="158"/>
      <c r="BZ176" s="158"/>
      <c r="CA176" s="158"/>
    </row>
    <row r="177" spans="1:79" s="154" customFormat="1" x14ac:dyDescent="0.2">
      <c r="A177" s="154" t="s">
        <v>1407</v>
      </c>
      <c r="C177" s="154" t="s">
        <v>296</v>
      </c>
      <c r="D177" s="154" t="s">
        <v>1284</v>
      </c>
      <c r="F177" s="154" t="s">
        <v>1951</v>
      </c>
      <c r="G177" s="154">
        <v>4316</v>
      </c>
      <c r="H177" s="154" t="s">
        <v>100</v>
      </c>
      <c r="J177" s="154" t="s">
        <v>175</v>
      </c>
      <c r="K177" s="154" t="s">
        <v>1413</v>
      </c>
      <c r="P177" s="154" t="s">
        <v>1422</v>
      </c>
      <c r="AB177" s="154">
        <v>1</v>
      </c>
      <c r="AC177" s="154" t="s">
        <v>1291</v>
      </c>
      <c r="AD177" s="155"/>
      <c r="AY177" s="154">
        <v>25.76</v>
      </c>
      <c r="BG177" s="156" t="s">
        <v>1298</v>
      </c>
      <c r="BH177" s="157">
        <v>1.4109458586877746</v>
      </c>
      <c r="BI177" s="157">
        <v>3.9188075520949348</v>
      </c>
      <c r="BJ177" s="157">
        <v>1.259867333191248E-2</v>
      </c>
      <c r="BK177" s="157">
        <v>3.9453884291082302</v>
      </c>
      <c r="BL177" s="157">
        <v>3.8922266750816394</v>
      </c>
      <c r="BM177" s="157">
        <v>8294.8311913484449</v>
      </c>
      <c r="BN177" s="154">
        <v>0.14299999999999999</v>
      </c>
      <c r="BO177" s="157">
        <v>7108.6703309856175</v>
      </c>
      <c r="BP177" s="157">
        <v>9480.9920517112732</v>
      </c>
      <c r="BT177" s="154">
        <v>176</v>
      </c>
      <c r="BU177" s="158"/>
      <c r="BV177" s="158"/>
      <c r="BW177" s="158"/>
      <c r="BX177" s="158"/>
      <c r="BY177" s="158"/>
      <c r="BZ177" s="158"/>
      <c r="CA177" s="158"/>
    </row>
    <row r="178" spans="1:79" s="154" customFormat="1" x14ac:dyDescent="0.2">
      <c r="A178" s="154" t="s">
        <v>1407</v>
      </c>
      <c r="C178" s="154" t="s">
        <v>296</v>
      </c>
      <c r="D178" s="154" t="s">
        <v>1284</v>
      </c>
      <c r="F178" s="154" t="s">
        <v>1951</v>
      </c>
      <c r="G178" s="154">
        <v>4324</v>
      </c>
      <c r="H178" s="154" t="s">
        <v>100</v>
      </c>
      <c r="J178" s="154" t="s">
        <v>175</v>
      </c>
      <c r="K178" s="154" t="s">
        <v>1413</v>
      </c>
      <c r="P178" s="154" t="s">
        <v>1277</v>
      </c>
      <c r="AD178" s="155"/>
      <c r="AY178" s="154">
        <v>25.76</v>
      </c>
      <c r="BG178" s="156" t="s">
        <v>1298</v>
      </c>
      <c r="BH178" s="157">
        <v>1.4109458586877746</v>
      </c>
      <c r="BI178" s="157">
        <v>3.9188075520949348</v>
      </c>
      <c r="BJ178" s="157">
        <v>1.259867333191248E-2</v>
      </c>
      <c r="BK178" s="157">
        <v>3.9453884291082302</v>
      </c>
      <c r="BL178" s="157">
        <v>3.8922266750816394</v>
      </c>
      <c r="BM178" s="157">
        <v>8294.8311913484449</v>
      </c>
      <c r="BN178" s="154">
        <v>0.14299999999999999</v>
      </c>
      <c r="BO178" s="157">
        <v>7108.6703309856175</v>
      </c>
      <c r="BP178" s="157">
        <v>9480.9920517112732</v>
      </c>
      <c r="BT178" s="154">
        <v>177</v>
      </c>
      <c r="BU178" s="158"/>
      <c r="BV178" s="158"/>
      <c r="BW178" s="158"/>
      <c r="BX178" s="158"/>
      <c r="BY178" s="158"/>
      <c r="BZ178" s="158"/>
      <c r="CA178" s="158"/>
    </row>
    <row r="179" spans="1:79" s="154" customFormat="1" ht="48" x14ac:dyDescent="0.2">
      <c r="A179" s="154" t="s">
        <v>1407</v>
      </c>
      <c r="C179" s="154" t="s">
        <v>296</v>
      </c>
      <c r="D179" s="154" t="s">
        <v>1284</v>
      </c>
      <c r="F179" s="154" t="s">
        <v>1951</v>
      </c>
      <c r="G179" s="154">
        <v>4325</v>
      </c>
      <c r="H179" s="154" t="s">
        <v>100</v>
      </c>
      <c r="J179" s="154" t="s">
        <v>175</v>
      </c>
      <c r="K179" s="154" t="s">
        <v>1413</v>
      </c>
      <c r="P179" s="154" t="s">
        <v>1277</v>
      </c>
      <c r="AB179" s="154">
        <v>1</v>
      </c>
      <c r="AC179" s="154" t="s">
        <v>1291</v>
      </c>
      <c r="AD179" s="155" t="s">
        <v>1429</v>
      </c>
      <c r="AI179" s="154">
        <v>15.78</v>
      </c>
      <c r="BG179" s="156" t="s">
        <v>138</v>
      </c>
      <c r="BH179" s="157">
        <v>1.1981069988734014</v>
      </c>
      <c r="BI179" s="157">
        <v>3.9333974813662969</v>
      </c>
      <c r="BJ179" s="157">
        <v>1.796854845095789E-2</v>
      </c>
      <c r="BK179" s="157">
        <v>3.9707651233572001</v>
      </c>
      <c r="BL179" s="157">
        <v>3.8960298393753936</v>
      </c>
      <c r="BM179" s="157">
        <v>8578.2259503911719</v>
      </c>
      <c r="BN179" s="154">
        <v>0.20799999999999999</v>
      </c>
      <c r="BO179" s="157">
        <v>6793.9549527098079</v>
      </c>
      <c r="BP179" s="157">
        <v>10362.496948072536</v>
      </c>
      <c r="BT179" s="154">
        <v>178</v>
      </c>
      <c r="BU179" s="158"/>
      <c r="BV179" s="158"/>
      <c r="BW179" s="158"/>
      <c r="BX179" s="158"/>
      <c r="BY179" s="158"/>
      <c r="BZ179" s="158"/>
      <c r="CA179" s="158"/>
    </row>
    <row r="180" spans="1:79" s="154" customFormat="1" ht="16" x14ac:dyDescent="0.2">
      <c r="A180" s="154" t="s">
        <v>1407</v>
      </c>
      <c r="C180" s="154" t="s">
        <v>296</v>
      </c>
      <c r="D180" s="154" t="s">
        <v>1284</v>
      </c>
      <c r="F180" s="154" t="s">
        <v>1951</v>
      </c>
      <c r="G180" s="154">
        <v>4326</v>
      </c>
      <c r="H180" s="154" t="s">
        <v>100</v>
      </c>
      <c r="J180" s="154" t="s">
        <v>175</v>
      </c>
      <c r="K180" s="154" t="s">
        <v>1413</v>
      </c>
      <c r="P180" s="154" t="s">
        <v>1400</v>
      </c>
      <c r="AB180" s="154">
        <v>1</v>
      </c>
      <c r="AC180" s="154" t="s">
        <v>1291</v>
      </c>
      <c r="AD180" s="155" t="s">
        <v>1316</v>
      </c>
      <c r="AM180" s="154">
        <v>17.87</v>
      </c>
      <c r="AN180" s="154">
        <v>26.9</v>
      </c>
      <c r="BG180" s="156" t="s">
        <v>1260</v>
      </c>
      <c r="BH180" s="157">
        <v>1.4297522800024081</v>
      </c>
      <c r="BI180" s="157">
        <v>3.9355893532266175</v>
      </c>
      <c r="BJ180" s="157">
        <v>1.4527864639441661E-2</v>
      </c>
      <c r="BK180" s="157">
        <v>3.9661112641961567</v>
      </c>
      <c r="BL180" s="157">
        <v>3.9050674422570784</v>
      </c>
      <c r="BM180" s="157">
        <v>8621.6294480136839</v>
      </c>
      <c r="BN180" s="154">
        <v>0.154</v>
      </c>
      <c r="BO180" s="157">
        <v>7293.898513019577</v>
      </c>
      <c r="BP180" s="157">
        <v>9949.3603830077918</v>
      </c>
      <c r="BQ180" s="154" t="s">
        <v>1354</v>
      </c>
      <c r="BT180" s="154">
        <v>179</v>
      </c>
      <c r="BU180" s="158"/>
      <c r="BV180" s="158"/>
      <c r="BW180" s="158"/>
      <c r="BX180" s="158"/>
      <c r="BY180" s="158"/>
      <c r="BZ180" s="158"/>
      <c r="CA180" s="158"/>
    </row>
    <row r="181" spans="1:79" s="154" customFormat="1" x14ac:dyDescent="0.2">
      <c r="C181" s="154" t="s">
        <v>296</v>
      </c>
      <c r="D181" s="154" t="s">
        <v>1284</v>
      </c>
      <c r="F181" s="154" t="s">
        <v>1951</v>
      </c>
      <c r="G181" s="154">
        <v>4326</v>
      </c>
      <c r="H181" s="154" t="s">
        <v>100</v>
      </c>
      <c r="J181" s="154" t="s">
        <v>175</v>
      </c>
      <c r="AD181" s="155"/>
      <c r="AM181" s="154">
        <v>17.52</v>
      </c>
      <c r="AN181" s="154">
        <v>26.9</v>
      </c>
      <c r="BG181" s="156" t="s">
        <v>1260</v>
      </c>
      <c r="BH181" s="157">
        <v>1.4297522800024081</v>
      </c>
      <c r="BI181" s="157">
        <v>3.9355893532266175</v>
      </c>
      <c r="BJ181" s="157">
        <v>1.4527864639441661E-2</v>
      </c>
      <c r="BK181" s="157">
        <v>3.9661112641961567</v>
      </c>
      <c r="BL181" s="157">
        <v>3.9050674422570784</v>
      </c>
      <c r="BM181" s="157">
        <v>8621.6294480136839</v>
      </c>
      <c r="BN181" s="154">
        <v>0.154</v>
      </c>
      <c r="BO181" s="157">
        <v>7293.898513019577</v>
      </c>
      <c r="BP181" s="157">
        <v>9949.3603830077918</v>
      </c>
      <c r="BT181" s="154">
        <v>180</v>
      </c>
      <c r="BU181" s="158"/>
      <c r="BV181" s="158"/>
      <c r="BW181" s="158"/>
      <c r="BX181" s="158"/>
      <c r="BY181" s="158"/>
      <c r="BZ181" s="158"/>
      <c r="CA181" s="158"/>
    </row>
    <row r="182" spans="1:79" s="154" customFormat="1" x14ac:dyDescent="0.2">
      <c r="A182" s="154" t="s">
        <v>1407</v>
      </c>
      <c r="C182" s="154" t="s">
        <v>296</v>
      </c>
      <c r="D182" s="154" t="s">
        <v>1284</v>
      </c>
      <c r="F182" s="154" t="s">
        <v>1951</v>
      </c>
      <c r="G182" s="154">
        <v>4327</v>
      </c>
      <c r="H182" s="154" t="s">
        <v>100</v>
      </c>
      <c r="J182" s="154" t="s">
        <v>175</v>
      </c>
      <c r="K182" s="154" t="s">
        <v>1413</v>
      </c>
      <c r="P182" s="154" t="s">
        <v>1431</v>
      </c>
      <c r="AB182" s="154">
        <v>1</v>
      </c>
      <c r="AC182" s="154" t="s">
        <v>1291</v>
      </c>
      <c r="AD182" s="155"/>
      <c r="AW182" s="154">
        <v>17.07</v>
      </c>
      <c r="AX182" s="154">
        <v>15.02</v>
      </c>
      <c r="BG182" s="156" t="s">
        <v>1293</v>
      </c>
      <c r="BH182" s="157">
        <v>1.1766699326681496</v>
      </c>
      <c r="BI182" s="157">
        <v>3.9370544050809766</v>
      </c>
      <c r="BJ182" s="157">
        <v>1.5215594268695768E-2</v>
      </c>
      <c r="BK182" s="157">
        <v>3.9691565026023041</v>
      </c>
      <c r="BL182" s="157">
        <v>3.9049523075596491</v>
      </c>
      <c r="BM182" s="157">
        <v>8650.7628210822659</v>
      </c>
      <c r="BN182" s="154">
        <v>0.16700000000000001</v>
      </c>
      <c r="BO182" s="157">
        <v>7206.0854299615276</v>
      </c>
      <c r="BP182" s="157">
        <v>10095.440212203004</v>
      </c>
      <c r="BT182" s="149">
        <v>181</v>
      </c>
      <c r="BU182" s="158"/>
      <c r="BV182" s="158"/>
      <c r="BW182" s="158"/>
      <c r="BX182" s="158"/>
      <c r="BY182" s="158"/>
      <c r="BZ182" s="158"/>
      <c r="CA182" s="158"/>
    </row>
    <row r="183" spans="1:79" s="154" customFormat="1" x14ac:dyDescent="0.2">
      <c r="C183" s="154" t="s">
        <v>296</v>
      </c>
      <c r="D183" s="154" t="s">
        <v>1284</v>
      </c>
      <c r="F183" s="154" t="s">
        <v>1951</v>
      </c>
      <c r="G183" s="154">
        <v>4327</v>
      </c>
      <c r="H183" s="154" t="s">
        <v>100</v>
      </c>
      <c r="J183" s="154" t="s">
        <v>175</v>
      </c>
      <c r="AD183" s="155"/>
      <c r="AW183" s="154">
        <v>17.07</v>
      </c>
      <c r="AX183" s="154">
        <v>15.02</v>
      </c>
      <c r="BG183" s="156" t="s">
        <v>1293</v>
      </c>
      <c r="BH183" s="157">
        <v>1.1766699326681496</v>
      </c>
      <c r="BI183" s="157">
        <v>3.9370544050809766</v>
      </c>
      <c r="BJ183" s="157">
        <v>1.5215594268695768E-2</v>
      </c>
      <c r="BK183" s="157">
        <v>3.9691565026023041</v>
      </c>
      <c r="BL183" s="157">
        <v>3.9049523075596491</v>
      </c>
      <c r="BM183" s="157">
        <v>8650.7628210822659</v>
      </c>
      <c r="BN183" s="154">
        <v>0.16700000000000001</v>
      </c>
      <c r="BO183" s="157">
        <v>7206.0854299615276</v>
      </c>
      <c r="BP183" s="157">
        <v>10095.440212203004</v>
      </c>
      <c r="BT183" s="154">
        <v>182</v>
      </c>
      <c r="BU183" s="158"/>
      <c r="BV183" s="158"/>
      <c r="BW183" s="158"/>
      <c r="BX183" s="158"/>
      <c r="BY183" s="158"/>
      <c r="BZ183" s="158"/>
      <c r="CA183" s="158"/>
    </row>
    <row r="184" spans="1:79" s="154" customFormat="1" x14ac:dyDescent="0.2">
      <c r="C184" s="154" t="s">
        <v>296</v>
      </c>
      <c r="D184" s="154" t="s">
        <v>1284</v>
      </c>
      <c r="F184" s="154" t="s">
        <v>1951</v>
      </c>
      <c r="G184" s="154">
        <v>4330</v>
      </c>
      <c r="H184" s="154" t="s">
        <v>100</v>
      </c>
      <c r="J184" s="154" t="s">
        <v>175</v>
      </c>
      <c r="AD184" s="155"/>
      <c r="AY184" s="154">
        <v>26.2</v>
      </c>
      <c r="BG184" s="156" t="s">
        <v>1298</v>
      </c>
      <c r="BH184" s="157">
        <v>1.4183012913197455</v>
      </c>
      <c r="BI184" s="157">
        <v>3.9393697357981576</v>
      </c>
      <c r="BJ184" s="157">
        <v>1.2814970408454434E-2</v>
      </c>
      <c r="BK184" s="157">
        <v>3.9664069597488192</v>
      </c>
      <c r="BL184" s="157">
        <v>3.9123325118474961</v>
      </c>
      <c r="BM184" s="157">
        <v>8697.0053212694747</v>
      </c>
      <c r="BN184" s="154">
        <v>0.14299999999999999</v>
      </c>
      <c r="BO184" s="157">
        <v>7453.3335603279402</v>
      </c>
      <c r="BP184" s="157">
        <v>9940.6770822110102</v>
      </c>
      <c r="BT184" s="154">
        <v>183</v>
      </c>
      <c r="BU184" s="158"/>
      <c r="BV184" s="158"/>
      <c r="BW184" s="158"/>
      <c r="BX184" s="158"/>
      <c r="BY184" s="158"/>
      <c r="BZ184" s="158"/>
      <c r="CA184" s="158"/>
    </row>
    <row r="185" spans="1:79" s="154" customFormat="1" x14ac:dyDescent="0.2">
      <c r="A185" s="154" t="s">
        <v>1407</v>
      </c>
      <c r="C185" s="154" t="s">
        <v>296</v>
      </c>
      <c r="D185" s="154" t="s">
        <v>1284</v>
      </c>
      <c r="F185" s="154" t="s">
        <v>1951</v>
      </c>
      <c r="G185" s="154">
        <v>4330</v>
      </c>
      <c r="H185" s="154" t="s">
        <v>100</v>
      </c>
      <c r="J185" s="154" t="s">
        <v>175</v>
      </c>
      <c r="K185" s="154" t="s">
        <v>1413</v>
      </c>
      <c r="P185" s="154" t="s">
        <v>1400</v>
      </c>
      <c r="AB185" s="154">
        <v>1</v>
      </c>
      <c r="AC185" s="154" t="s">
        <v>1291</v>
      </c>
      <c r="AD185" s="155"/>
      <c r="AY185" s="154">
        <v>26.37</v>
      </c>
      <c r="BG185" s="156" t="s">
        <v>1298</v>
      </c>
      <c r="BH185" s="157">
        <v>1.4211101297934343</v>
      </c>
      <c r="BI185" s="157">
        <v>3.9472218711623821</v>
      </c>
      <c r="BJ185" s="157">
        <v>1.2902836449203665E-2</v>
      </c>
      <c r="BK185" s="157">
        <v>3.9744444762528883</v>
      </c>
      <c r="BL185" s="157">
        <v>3.9199992660718759</v>
      </c>
      <c r="BM185" s="157">
        <v>8855.6791076804857</v>
      </c>
      <c r="BN185" s="154">
        <v>0.14299999999999999</v>
      </c>
      <c r="BO185" s="157">
        <v>7589.3169952821763</v>
      </c>
      <c r="BP185" s="157">
        <v>10122.041220078794</v>
      </c>
      <c r="BT185" s="154">
        <v>184</v>
      </c>
      <c r="BU185" s="158"/>
      <c r="BV185" s="158"/>
      <c r="BW185" s="158"/>
      <c r="BX185" s="158"/>
      <c r="BY185" s="158"/>
      <c r="BZ185" s="158"/>
      <c r="CA185" s="158"/>
    </row>
    <row r="186" spans="1:79" s="154" customFormat="1" x14ac:dyDescent="0.2">
      <c r="A186" s="154" t="s">
        <v>1407</v>
      </c>
      <c r="C186" s="154" t="s">
        <v>296</v>
      </c>
      <c r="D186" s="154" t="s">
        <v>1284</v>
      </c>
      <c r="F186" s="154" t="s">
        <v>1951</v>
      </c>
      <c r="G186" s="154">
        <v>4331</v>
      </c>
      <c r="H186" s="154" t="s">
        <v>100</v>
      </c>
      <c r="J186" s="154" t="s">
        <v>175</v>
      </c>
      <c r="K186" s="154" t="s">
        <v>1413</v>
      </c>
      <c r="P186" s="154" t="s">
        <v>1400</v>
      </c>
      <c r="AB186" s="154">
        <v>1</v>
      </c>
      <c r="AC186" s="154" t="s">
        <v>1291</v>
      </c>
      <c r="AD186" s="155"/>
      <c r="AS186" s="154">
        <v>17.91</v>
      </c>
      <c r="BG186" s="156" t="s">
        <v>1331</v>
      </c>
      <c r="BH186" s="157">
        <v>1.2530955858490316</v>
      </c>
      <c r="BI186" s="157">
        <v>3.9567615846642217</v>
      </c>
      <c r="BJ186" s="157">
        <v>1.691943551332457E-2</v>
      </c>
      <c r="BK186" s="157">
        <v>3.9923079995854169</v>
      </c>
      <c r="BL186" s="157">
        <v>3.9212151697430264</v>
      </c>
      <c r="BM186" s="157">
        <v>9052.3551588009359</v>
      </c>
      <c r="BN186" s="154">
        <v>0.22800000000000001</v>
      </c>
      <c r="BO186" s="157">
        <v>6988.4181825943224</v>
      </c>
      <c r="BP186" s="157">
        <v>11116.292135007548</v>
      </c>
      <c r="BT186" s="154">
        <v>185</v>
      </c>
      <c r="BU186" s="158"/>
      <c r="BV186" s="158"/>
      <c r="BW186" s="158"/>
      <c r="BX186" s="158"/>
      <c r="BY186" s="158"/>
      <c r="BZ186" s="158"/>
      <c r="CA186" s="158"/>
    </row>
    <row r="187" spans="1:79" s="154" customFormat="1" x14ac:dyDescent="0.2">
      <c r="C187" s="154" t="s">
        <v>296</v>
      </c>
      <c r="D187" s="154" t="s">
        <v>1284</v>
      </c>
      <c r="F187" s="154" t="s">
        <v>1951</v>
      </c>
      <c r="G187" s="154">
        <v>4331</v>
      </c>
      <c r="H187" s="154" t="s">
        <v>100</v>
      </c>
      <c r="J187" s="154" t="s">
        <v>175</v>
      </c>
      <c r="AD187" s="155"/>
      <c r="AG187" s="154">
        <v>18.399999999999999</v>
      </c>
      <c r="BG187" s="156" t="s">
        <v>1271</v>
      </c>
      <c r="BH187" s="157">
        <v>1.2648178230095364</v>
      </c>
      <c r="BI187" s="157">
        <v>3.9655944387399851</v>
      </c>
      <c r="BJ187" s="157">
        <v>1.6845876474234706E-2</v>
      </c>
      <c r="BK187" s="157">
        <v>4.0007343212018194</v>
      </c>
      <c r="BL187" s="157">
        <v>3.9304545562781508</v>
      </c>
      <c r="BM187" s="157">
        <v>9238.3505750078348</v>
      </c>
      <c r="BN187" s="154">
        <v>0.22900000000000001</v>
      </c>
      <c r="BO187" s="157">
        <v>7122.7682933310407</v>
      </c>
      <c r="BP187" s="157">
        <v>11353.932856684629</v>
      </c>
      <c r="BT187" s="154">
        <v>186</v>
      </c>
      <c r="BU187" s="158"/>
      <c r="BV187" s="158"/>
      <c r="BW187" s="158"/>
      <c r="BX187" s="158"/>
      <c r="BY187" s="158"/>
      <c r="BZ187" s="158"/>
      <c r="CA187" s="158"/>
    </row>
    <row r="188" spans="1:79" s="154" customFormat="1" x14ac:dyDescent="0.2">
      <c r="A188" s="154" t="s">
        <v>1407</v>
      </c>
      <c r="C188" s="154" t="s">
        <v>296</v>
      </c>
      <c r="D188" s="154" t="s">
        <v>1284</v>
      </c>
      <c r="F188" s="154" t="s">
        <v>1951</v>
      </c>
      <c r="G188" s="154">
        <v>4332</v>
      </c>
      <c r="H188" s="154" t="s">
        <v>100</v>
      </c>
      <c r="J188" s="154" t="s">
        <v>175</v>
      </c>
      <c r="K188" s="154" t="s">
        <v>1413</v>
      </c>
      <c r="P188" s="154" t="s">
        <v>1268</v>
      </c>
      <c r="AD188" s="155"/>
      <c r="AM188" s="154">
        <v>19</v>
      </c>
      <c r="AN188" s="154">
        <v>27.79</v>
      </c>
      <c r="BG188" s="156" t="s">
        <v>1260</v>
      </c>
      <c r="BH188" s="157">
        <v>1.4438885467773719</v>
      </c>
      <c r="BI188" s="157">
        <v>3.9700867597476241</v>
      </c>
      <c r="BJ188" s="157">
        <v>1.4987389267884765E-2</v>
      </c>
      <c r="BK188" s="157">
        <v>4.0015740961355402</v>
      </c>
      <c r="BL188" s="157">
        <v>3.9385994233597081</v>
      </c>
      <c r="BM188" s="157">
        <v>9334.4075722038051</v>
      </c>
      <c r="BN188" s="154">
        <v>0.154</v>
      </c>
      <c r="BO188" s="157">
        <v>7896.9088060844188</v>
      </c>
      <c r="BP188" s="157">
        <v>10771.906338323191</v>
      </c>
      <c r="BQ188" s="154" t="s">
        <v>1953</v>
      </c>
      <c r="BT188" s="154">
        <v>187</v>
      </c>
      <c r="BU188" s="158"/>
      <c r="BV188" s="158"/>
      <c r="BW188" s="158"/>
      <c r="BX188" s="158"/>
      <c r="BY188" s="158"/>
      <c r="BZ188" s="158"/>
      <c r="CA188" s="158"/>
    </row>
    <row r="189" spans="1:79" s="154" customFormat="1" x14ac:dyDescent="0.2">
      <c r="A189" s="149" t="s">
        <v>1407</v>
      </c>
      <c r="B189" s="149"/>
      <c r="C189" s="149" t="s">
        <v>296</v>
      </c>
      <c r="D189" s="149" t="s">
        <v>1262</v>
      </c>
      <c r="E189" s="149"/>
      <c r="F189" s="149" t="s">
        <v>1951</v>
      </c>
      <c r="G189" s="149">
        <v>4342</v>
      </c>
      <c r="H189" s="149" t="s">
        <v>100</v>
      </c>
      <c r="I189" s="149"/>
      <c r="J189" s="149" t="s">
        <v>175</v>
      </c>
      <c r="K189" s="149" t="s">
        <v>1413</v>
      </c>
      <c r="L189" s="149"/>
      <c r="M189" s="149"/>
      <c r="N189" s="149"/>
      <c r="O189" s="149"/>
      <c r="P189" s="149" t="s">
        <v>1272</v>
      </c>
      <c r="Q189" s="149"/>
      <c r="R189" s="149"/>
      <c r="S189" s="149"/>
      <c r="T189" s="149"/>
      <c r="U189" s="149"/>
      <c r="V189" s="149"/>
      <c r="W189" s="149"/>
      <c r="X189" s="149"/>
      <c r="Y189" s="149"/>
      <c r="Z189" s="149"/>
      <c r="AB189" s="154">
        <v>1</v>
      </c>
      <c r="AC189" s="154" t="s">
        <v>1291</v>
      </c>
      <c r="AD189" s="155"/>
      <c r="AG189" s="154">
        <v>18.62</v>
      </c>
      <c r="BG189" s="156" t="s">
        <v>1271</v>
      </c>
      <c r="BH189" s="157">
        <v>1.2699796766453237</v>
      </c>
      <c r="BI189" s="157">
        <v>3.9803912269059269</v>
      </c>
      <c r="BJ189" s="157">
        <v>1.702068625592024E-2</v>
      </c>
      <c r="BK189" s="157">
        <v>4.0158957561815383</v>
      </c>
      <c r="BL189" s="157">
        <v>3.9448866976303156</v>
      </c>
      <c r="BM189" s="157">
        <v>9558.5326269324905</v>
      </c>
      <c r="BN189" s="154">
        <v>0.22900000000000001</v>
      </c>
      <c r="BO189" s="157">
        <v>7369.6286553649497</v>
      </c>
      <c r="BP189" s="157">
        <v>11747.436598500031</v>
      </c>
      <c r="BT189" s="154">
        <v>188</v>
      </c>
      <c r="BU189" s="158"/>
      <c r="BV189" s="158"/>
      <c r="BW189" s="158"/>
      <c r="BX189" s="158"/>
      <c r="BY189" s="158"/>
      <c r="BZ189" s="158"/>
      <c r="CA189" s="158"/>
    </row>
    <row r="190" spans="1:79" s="154" customFormat="1" x14ac:dyDescent="0.2">
      <c r="A190" s="149"/>
      <c r="B190" s="149"/>
      <c r="C190" s="149" t="s">
        <v>296</v>
      </c>
      <c r="D190" s="149" t="s">
        <v>1262</v>
      </c>
      <c r="E190" s="149"/>
      <c r="F190" s="149" t="s">
        <v>1951</v>
      </c>
      <c r="G190" s="149">
        <v>4342</v>
      </c>
      <c r="H190" s="149" t="s">
        <v>100</v>
      </c>
      <c r="I190" s="149"/>
      <c r="J190" s="149" t="s">
        <v>175</v>
      </c>
      <c r="K190" s="149"/>
      <c r="L190" s="149"/>
      <c r="M190" s="149"/>
      <c r="N190" s="149"/>
      <c r="O190" s="149"/>
      <c r="P190" s="149"/>
      <c r="Q190" s="149"/>
      <c r="R190" s="149"/>
      <c r="S190" s="149"/>
      <c r="T190" s="149"/>
      <c r="U190" s="149"/>
      <c r="V190" s="149"/>
      <c r="W190" s="149"/>
      <c r="X190" s="149"/>
      <c r="Y190" s="149"/>
      <c r="Z190" s="149"/>
      <c r="AD190" s="155"/>
      <c r="AG190" s="154">
        <v>18.62</v>
      </c>
      <c r="BG190" s="156" t="s">
        <v>1271</v>
      </c>
      <c r="BH190" s="157">
        <v>1.2699796766453237</v>
      </c>
      <c r="BI190" s="157">
        <v>3.9803912269059269</v>
      </c>
      <c r="BJ190" s="157">
        <v>1.702068625592024E-2</v>
      </c>
      <c r="BK190" s="157">
        <v>4.0158957561815383</v>
      </c>
      <c r="BL190" s="157">
        <v>3.9448866976303156</v>
      </c>
      <c r="BM190" s="157">
        <v>9558.5326269324905</v>
      </c>
      <c r="BN190" s="154">
        <v>0.22900000000000001</v>
      </c>
      <c r="BO190" s="157">
        <v>7369.6286553649497</v>
      </c>
      <c r="BP190" s="157">
        <v>11747.436598500031</v>
      </c>
      <c r="BT190" s="154">
        <v>189</v>
      </c>
      <c r="BU190" s="158"/>
      <c r="BV190" s="158"/>
      <c r="BW190" s="158"/>
      <c r="BX190" s="158"/>
      <c r="BY190" s="158"/>
      <c r="BZ190" s="158"/>
      <c r="CA190" s="158"/>
    </row>
    <row r="191" spans="1:79" s="154" customFormat="1" x14ac:dyDescent="0.2">
      <c r="A191" s="154" t="s">
        <v>1407</v>
      </c>
      <c r="C191" s="154" t="s">
        <v>296</v>
      </c>
      <c r="D191" s="154" t="s">
        <v>1284</v>
      </c>
      <c r="F191" s="154" t="s">
        <v>1951</v>
      </c>
      <c r="G191" s="154">
        <v>4469</v>
      </c>
      <c r="H191" s="154" t="s">
        <v>100</v>
      </c>
      <c r="J191" s="154" t="s">
        <v>175</v>
      </c>
      <c r="P191" s="154" t="s">
        <v>1421</v>
      </c>
      <c r="AB191" s="154">
        <v>1</v>
      </c>
      <c r="AC191" s="154" t="s">
        <v>1291</v>
      </c>
      <c r="AD191" s="155"/>
      <c r="AG191" s="154">
        <v>18.670000000000002</v>
      </c>
      <c r="BG191" s="156" t="s">
        <v>1271</v>
      </c>
      <c r="BH191" s="157">
        <v>1.2711443179490785</v>
      </c>
      <c r="BI191" s="157">
        <v>3.9837297467239803</v>
      </c>
      <c r="BJ191" s="157">
        <v>1.7062494510840506E-2</v>
      </c>
      <c r="BK191" s="157">
        <v>4.0193214864908997</v>
      </c>
      <c r="BL191" s="157">
        <v>3.9481380069570613</v>
      </c>
      <c r="BM191" s="157">
        <v>9632.2943755149136</v>
      </c>
      <c r="BN191" s="154">
        <v>0.22900000000000001</v>
      </c>
      <c r="BO191" s="157">
        <v>7426.4989635219981</v>
      </c>
      <c r="BP191" s="157">
        <v>11838.08978750783</v>
      </c>
      <c r="BT191" s="154">
        <v>190</v>
      </c>
      <c r="BU191" s="158"/>
      <c r="BV191" s="158"/>
      <c r="BW191" s="158"/>
      <c r="BX191" s="158"/>
      <c r="BY191" s="158"/>
      <c r="BZ191" s="158"/>
      <c r="CA191" s="158"/>
    </row>
    <row r="192" spans="1:79" s="154" customFormat="1" x14ac:dyDescent="0.2">
      <c r="A192" s="149" t="s">
        <v>1332</v>
      </c>
      <c r="B192" s="149"/>
      <c r="C192" s="149" t="s">
        <v>296</v>
      </c>
      <c r="D192" s="149" t="s">
        <v>297</v>
      </c>
      <c r="E192" s="149"/>
      <c r="F192" s="149" t="s">
        <v>1954</v>
      </c>
      <c r="G192" s="149">
        <v>831</v>
      </c>
      <c r="H192" s="149" t="s">
        <v>1309</v>
      </c>
      <c r="I192" s="149"/>
      <c r="J192" s="149" t="s">
        <v>175</v>
      </c>
      <c r="K192" s="149"/>
      <c r="L192" s="149"/>
      <c r="M192" s="149"/>
      <c r="N192" s="149"/>
      <c r="O192" s="149"/>
      <c r="P192" s="149" t="s">
        <v>1344</v>
      </c>
      <c r="Q192" s="149"/>
      <c r="R192" s="149"/>
      <c r="S192" s="149"/>
      <c r="T192" s="149"/>
      <c r="U192" s="149"/>
      <c r="V192" s="149"/>
      <c r="W192" s="149"/>
      <c r="X192" s="149"/>
      <c r="Y192" s="149"/>
      <c r="Z192" s="149"/>
      <c r="AB192" s="154">
        <v>1</v>
      </c>
      <c r="AC192" s="154" t="s">
        <v>1291</v>
      </c>
      <c r="AD192" s="155"/>
      <c r="AM192" s="154">
        <v>19.13</v>
      </c>
      <c r="AN192" s="154">
        <v>28.17</v>
      </c>
      <c r="BG192" s="156" t="s">
        <v>1260</v>
      </c>
      <c r="BH192" s="157">
        <v>1.4497868469857733</v>
      </c>
      <c r="BI192" s="157">
        <v>3.9844806632662344</v>
      </c>
      <c r="BJ192" s="157">
        <v>1.5197826343799797E-2</v>
      </c>
      <c r="BK192" s="157">
        <v>4.0164101115443129</v>
      </c>
      <c r="BL192" s="157">
        <v>3.9525512149881559</v>
      </c>
      <c r="BM192" s="157">
        <v>9648.9634934584647</v>
      </c>
      <c r="BN192" s="154">
        <v>0.154</v>
      </c>
      <c r="BO192" s="157">
        <v>8163.0231154658613</v>
      </c>
      <c r="BP192" s="157">
        <v>11134.903871451068</v>
      </c>
      <c r="BT192" s="149">
        <v>191</v>
      </c>
      <c r="BU192" s="158"/>
      <c r="BV192" s="158"/>
      <c r="BW192" s="158"/>
      <c r="BX192" s="158"/>
      <c r="BY192" s="158"/>
      <c r="BZ192" s="158"/>
      <c r="CA192" s="158"/>
    </row>
    <row r="193" spans="1:79" s="154" customFormat="1" x14ac:dyDescent="0.2">
      <c r="A193" s="149" t="s">
        <v>1332</v>
      </c>
      <c r="B193" s="149"/>
      <c r="C193" s="149" t="s">
        <v>296</v>
      </c>
      <c r="D193" s="149" t="s">
        <v>297</v>
      </c>
      <c r="E193" s="149"/>
      <c r="F193" s="149" t="s">
        <v>1954</v>
      </c>
      <c r="G193" s="149">
        <v>1627</v>
      </c>
      <c r="H193" s="149" t="s">
        <v>1309</v>
      </c>
      <c r="I193" s="149"/>
      <c r="J193" s="149" t="s">
        <v>175</v>
      </c>
      <c r="K193" s="149"/>
      <c r="L193" s="149"/>
      <c r="M193" s="149"/>
      <c r="N193" s="149"/>
      <c r="O193" s="149"/>
      <c r="P193" s="149" t="s">
        <v>1336</v>
      </c>
      <c r="Q193" s="149"/>
      <c r="R193" s="149"/>
      <c r="S193" s="149"/>
      <c r="T193" s="149"/>
      <c r="U193" s="149"/>
      <c r="V193" s="149"/>
      <c r="W193" s="149"/>
      <c r="X193" s="149"/>
      <c r="Y193" s="149"/>
      <c r="Z193" s="149"/>
      <c r="AB193" s="154">
        <v>1</v>
      </c>
      <c r="AC193" s="154" t="s">
        <v>1291</v>
      </c>
      <c r="AD193" s="155"/>
      <c r="AM193" s="154">
        <v>19.23</v>
      </c>
      <c r="AN193" s="154">
        <v>28.55</v>
      </c>
      <c r="BG193" s="156" t="s">
        <v>1260</v>
      </c>
      <c r="BH193" s="157">
        <v>1.4556061125818669</v>
      </c>
      <c r="BI193" s="157">
        <v>3.9986816948481856</v>
      </c>
      <c r="BJ193" s="157">
        <v>1.5415601633699004E-2</v>
      </c>
      <c r="BK193" s="157">
        <v>4.0310686720318971</v>
      </c>
      <c r="BL193" s="157">
        <v>3.9662947176644741</v>
      </c>
      <c r="BM193" s="157">
        <v>9969.6909271110235</v>
      </c>
      <c r="BN193" s="154">
        <v>0.154</v>
      </c>
      <c r="BO193" s="157">
        <v>8434.3585243359266</v>
      </c>
      <c r="BP193" s="157">
        <v>11505.02332988612</v>
      </c>
      <c r="BQ193" s="154" t="s">
        <v>1432</v>
      </c>
      <c r="BT193" s="154">
        <v>192</v>
      </c>
      <c r="BU193" s="158"/>
      <c r="BV193" s="158"/>
      <c r="BW193" s="158"/>
      <c r="BX193" s="158"/>
      <c r="BY193" s="158"/>
      <c r="BZ193" s="158"/>
      <c r="CA193" s="158"/>
    </row>
    <row r="194" spans="1:79" s="154" customFormat="1" x14ac:dyDescent="0.2">
      <c r="A194" s="149" t="s">
        <v>1332</v>
      </c>
      <c r="B194" s="149"/>
      <c r="C194" s="149" t="s">
        <v>296</v>
      </c>
      <c r="D194" s="149" t="s">
        <v>297</v>
      </c>
      <c r="E194" s="149"/>
      <c r="F194" s="149" t="s">
        <v>1954</v>
      </c>
      <c r="G194" s="149">
        <v>1630</v>
      </c>
      <c r="H194" s="149" t="s">
        <v>1309</v>
      </c>
      <c r="I194" s="149"/>
      <c r="J194" s="149" t="s">
        <v>175</v>
      </c>
      <c r="K194" s="149"/>
      <c r="L194" s="149"/>
      <c r="M194" s="149"/>
      <c r="N194" s="149"/>
      <c r="O194" s="149"/>
      <c r="P194" s="149" t="s">
        <v>1347</v>
      </c>
      <c r="Q194" s="149"/>
      <c r="R194" s="149"/>
      <c r="S194" s="149"/>
      <c r="T194" s="149"/>
      <c r="U194" s="149"/>
      <c r="V194" s="149"/>
      <c r="W194" s="149"/>
      <c r="X194" s="149"/>
      <c r="Y194" s="149"/>
      <c r="Z194" s="149"/>
      <c r="AD194" s="155"/>
      <c r="AM194" s="154">
        <v>18.809999999999999</v>
      </c>
      <c r="AN194" s="154">
        <v>28.55</v>
      </c>
      <c r="BG194" s="156" t="s">
        <v>1260</v>
      </c>
      <c r="BH194" s="157">
        <v>1.4556061125818669</v>
      </c>
      <c r="BI194" s="157">
        <v>3.9986816948481856</v>
      </c>
      <c r="BJ194" s="157">
        <v>1.5415601633699004E-2</v>
      </c>
      <c r="BK194" s="157">
        <v>4.0310686720318971</v>
      </c>
      <c r="BL194" s="157">
        <v>3.9662947176644741</v>
      </c>
      <c r="BM194" s="157">
        <v>9969.6909271110235</v>
      </c>
      <c r="BN194" s="154">
        <v>0.154</v>
      </c>
      <c r="BO194" s="157">
        <v>8434.3585243359266</v>
      </c>
      <c r="BP194" s="157">
        <v>11505.02332988612</v>
      </c>
      <c r="BT194" s="154">
        <v>193</v>
      </c>
      <c r="BU194" s="158"/>
      <c r="BV194" s="158"/>
      <c r="BW194" s="158"/>
      <c r="BX194" s="158"/>
      <c r="BY194" s="158"/>
      <c r="BZ194" s="158"/>
      <c r="CA194" s="158"/>
    </row>
    <row r="195" spans="1:79" s="154" customFormat="1" x14ac:dyDescent="0.2">
      <c r="A195" s="149" t="s">
        <v>1332</v>
      </c>
      <c r="B195" s="149"/>
      <c r="C195" s="149" t="s">
        <v>296</v>
      </c>
      <c r="D195" s="149" t="s">
        <v>297</v>
      </c>
      <c r="E195" s="149"/>
      <c r="F195" s="149" t="s">
        <v>1954</v>
      </c>
      <c r="G195" s="149">
        <v>1631</v>
      </c>
      <c r="H195" s="149" t="s">
        <v>1309</v>
      </c>
      <c r="I195" s="149"/>
      <c r="J195" s="149" t="s">
        <v>175</v>
      </c>
      <c r="K195" s="149"/>
      <c r="L195" s="149"/>
      <c r="M195" s="149"/>
      <c r="N195" s="149"/>
      <c r="O195" s="149"/>
      <c r="P195" s="149" t="s">
        <v>1338</v>
      </c>
      <c r="Q195" s="149"/>
      <c r="R195" s="149"/>
      <c r="S195" s="149"/>
      <c r="T195" s="149"/>
      <c r="U195" s="149"/>
      <c r="V195" s="149"/>
      <c r="W195" s="149"/>
      <c r="X195" s="149"/>
      <c r="Y195" s="149"/>
      <c r="Z195" s="149"/>
      <c r="AB195" s="154">
        <v>1</v>
      </c>
      <c r="AC195" s="154" t="s">
        <v>1291</v>
      </c>
      <c r="AD195" s="155"/>
      <c r="AG195" s="154">
        <v>18.989999999999998</v>
      </c>
      <c r="BG195" s="156" t="s">
        <v>1271</v>
      </c>
      <c r="BH195" s="157">
        <v>1.2785249647370176</v>
      </c>
      <c r="BI195" s="157">
        <v>4.0048868493375878</v>
      </c>
      <c r="BJ195" s="157">
        <v>1.7347124321521232E-2</v>
      </c>
      <c r="BK195" s="157">
        <v>4.0410723164838895</v>
      </c>
      <c r="BL195" s="157">
        <v>3.9687013821912855</v>
      </c>
      <c r="BM195" s="157">
        <v>10113.159326619239</v>
      </c>
      <c r="BN195" s="154">
        <v>0.22900000000000001</v>
      </c>
      <c r="BO195" s="157">
        <v>7797.2458408234334</v>
      </c>
      <c r="BP195" s="157">
        <v>12429.072812415045</v>
      </c>
      <c r="BT195" s="154">
        <v>194</v>
      </c>
      <c r="BU195" s="158"/>
      <c r="BV195" s="158"/>
      <c r="BW195" s="158"/>
      <c r="BX195" s="158"/>
      <c r="BY195" s="158"/>
      <c r="BZ195" s="158"/>
      <c r="CA195" s="158"/>
    </row>
    <row r="196" spans="1:79" s="154" customFormat="1" x14ac:dyDescent="0.2">
      <c r="A196" s="149" t="s">
        <v>1332</v>
      </c>
      <c r="B196" s="149"/>
      <c r="C196" s="149" t="s">
        <v>296</v>
      </c>
      <c r="D196" s="149" t="s">
        <v>297</v>
      </c>
      <c r="E196" s="149"/>
      <c r="F196" s="149" t="s">
        <v>1954</v>
      </c>
      <c r="G196" s="149">
        <v>2118</v>
      </c>
      <c r="H196" s="149" t="s">
        <v>1309</v>
      </c>
      <c r="I196" s="149"/>
      <c r="J196" s="149" t="s">
        <v>175</v>
      </c>
      <c r="K196" s="149"/>
      <c r="L196" s="149"/>
      <c r="M196" s="149"/>
      <c r="N196" s="149"/>
      <c r="O196" s="149"/>
      <c r="P196" s="149" t="s">
        <v>1350</v>
      </c>
      <c r="Q196" s="149"/>
      <c r="R196" s="149"/>
      <c r="S196" s="149"/>
      <c r="T196" s="149"/>
      <c r="U196" s="149"/>
      <c r="V196" s="149"/>
      <c r="W196" s="149"/>
      <c r="X196" s="149"/>
      <c r="Y196" s="149"/>
      <c r="Z196" s="149"/>
      <c r="AD196" s="155"/>
      <c r="AG196" s="154">
        <v>18.989999999999998</v>
      </c>
      <c r="BG196" s="156" t="s">
        <v>1271</v>
      </c>
      <c r="BH196" s="157">
        <v>1.2785249647370176</v>
      </c>
      <c r="BI196" s="157">
        <v>4.0048868493375878</v>
      </c>
      <c r="BJ196" s="157">
        <v>1.7347124321521232E-2</v>
      </c>
      <c r="BK196" s="157">
        <v>4.0410723164838895</v>
      </c>
      <c r="BL196" s="157">
        <v>3.9687013821912855</v>
      </c>
      <c r="BM196" s="157">
        <v>10113.159326619239</v>
      </c>
      <c r="BN196" s="154">
        <v>0.22900000000000001</v>
      </c>
      <c r="BO196" s="157">
        <v>7797.2458408234334</v>
      </c>
      <c r="BP196" s="157">
        <v>12429.072812415045</v>
      </c>
      <c r="BT196" s="154">
        <v>195</v>
      </c>
      <c r="BU196" s="158"/>
      <c r="BV196" s="158"/>
      <c r="BW196" s="158"/>
      <c r="BX196" s="158"/>
      <c r="BY196" s="158"/>
      <c r="BZ196" s="158"/>
      <c r="CA196" s="158"/>
    </row>
    <row r="197" spans="1:79" s="154" customFormat="1" x14ac:dyDescent="0.2">
      <c r="A197" s="149" t="s">
        <v>1332</v>
      </c>
      <c r="B197" s="149"/>
      <c r="C197" s="149" t="s">
        <v>1356</v>
      </c>
      <c r="D197" s="149" t="s">
        <v>1357</v>
      </c>
      <c r="E197" s="149"/>
      <c r="F197" s="149" t="s">
        <v>1954</v>
      </c>
      <c r="G197" s="149">
        <v>2166</v>
      </c>
      <c r="H197" s="149" t="s">
        <v>1309</v>
      </c>
      <c r="I197" s="149"/>
      <c r="J197" s="149" t="s">
        <v>175</v>
      </c>
      <c r="K197" s="149"/>
      <c r="L197" s="149"/>
      <c r="M197" s="149"/>
      <c r="N197" s="149"/>
      <c r="O197" s="149"/>
      <c r="P197" s="149" t="s">
        <v>1358</v>
      </c>
      <c r="Q197" s="149"/>
      <c r="R197" s="149"/>
      <c r="S197" s="149"/>
      <c r="T197" s="149"/>
      <c r="U197" s="149"/>
      <c r="V197" s="149"/>
      <c r="W197" s="149"/>
      <c r="X197" s="149"/>
      <c r="Y197" s="149"/>
      <c r="Z197" s="149"/>
      <c r="AB197" s="154">
        <v>1</v>
      </c>
      <c r="AC197" s="154" t="s">
        <v>1291</v>
      </c>
      <c r="AD197" s="155"/>
      <c r="AY197" s="154">
        <v>27.68</v>
      </c>
      <c r="BG197" s="156" t="s">
        <v>1298</v>
      </c>
      <c r="BH197" s="157">
        <v>1.4421660857847203</v>
      </c>
      <c r="BI197" s="157">
        <v>4.0060840016178947</v>
      </c>
      <c r="BJ197" s="157">
        <v>1.3647329039792148E-2</v>
      </c>
      <c r="BK197" s="157">
        <v>4.0348773487592817</v>
      </c>
      <c r="BL197" s="157">
        <v>3.9772906544765076</v>
      </c>
      <c r="BM197" s="157">
        <v>10141.075163294716</v>
      </c>
      <c r="BN197" s="154">
        <v>0.14299999999999999</v>
      </c>
      <c r="BO197" s="157">
        <v>8690.9014149435716</v>
      </c>
      <c r="BP197" s="157">
        <v>11591.24891164586</v>
      </c>
      <c r="BT197" s="154">
        <v>196</v>
      </c>
      <c r="BU197" s="158"/>
      <c r="BV197" s="158"/>
      <c r="BW197" s="158"/>
      <c r="BX197" s="158"/>
      <c r="BY197" s="158"/>
      <c r="BZ197" s="158"/>
      <c r="CA197" s="158"/>
    </row>
    <row r="198" spans="1:79" s="154" customFormat="1" x14ac:dyDescent="0.2">
      <c r="C198" s="154" t="s">
        <v>296</v>
      </c>
      <c r="D198" s="154" t="s">
        <v>15</v>
      </c>
      <c r="F198" s="154" t="s">
        <v>1955</v>
      </c>
      <c r="G198" s="154">
        <v>2</v>
      </c>
      <c r="H198" s="154" t="s">
        <v>1309</v>
      </c>
      <c r="J198" s="154" t="s">
        <v>175</v>
      </c>
      <c r="P198" s="154" t="s">
        <v>1353</v>
      </c>
      <c r="AD198" s="155"/>
      <c r="AY198" s="154">
        <v>27.68</v>
      </c>
      <c r="BG198" s="156" t="s">
        <v>1298</v>
      </c>
      <c r="BH198" s="157">
        <v>1.4421660857847203</v>
      </c>
      <c r="BI198" s="157">
        <v>4.0060840016178947</v>
      </c>
      <c r="BJ198" s="157">
        <v>1.3647329039792148E-2</v>
      </c>
      <c r="BK198" s="157">
        <v>4.0348773487592817</v>
      </c>
      <c r="BL198" s="157">
        <v>3.9772906544765076</v>
      </c>
      <c r="BM198" s="157">
        <v>10141.075163294716</v>
      </c>
      <c r="BN198" s="154">
        <v>0.14299999999999999</v>
      </c>
      <c r="BO198" s="157">
        <v>8690.9014149435716</v>
      </c>
      <c r="BP198" s="157">
        <v>11591.24891164586</v>
      </c>
      <c r="BT198" s="154">
        <v>197</v>
      </c>
      <c r="BU198" s="158"/>
      <c r="BV198" s="158"/>
      <c r="BW198" s="158"/>
      <c r="BX198" s="158"/>
      <c r="BY198" s="158"/>
      <c r="BZ198" s="158"/>
      <c r="CA198" s="158"/>
    </row>
    <row r="199" spans="1:79" s="154" customFormat="1" ht="16" x14ac:dyDescent="0.2">
      <c r="A199" s="149" t="s">
        <v>1332</v>
      </c>
      <c r="B199" s="149"/>
      <c r="C199" s="149" t="s">
        <v>296</v>
      </c>
      <c r="D199" s="149" t="s">
        <v>297</v>
      </c>
      <c r="E199" s="149"/>
      <c r="F199" s="149" t="s">
        <v>1955</v>
      </c>
      <c r="G199" s="149">
        <v>377</v>
      </c>
      <c r="H199" s="149" t="s">
        <v>1309</v>
      </c>
      <c r="I199" s="149"/>
      <c r="J199" s="149" t="s">
        <v>175</v>
      </c>
      <c r="K199" s="149"/>
      <c r="L199" s="149"/>
      <c r="M199" s="149"/>
      <c r="N199" s="149"/>
      <c r="O199" s="149"/>
      <c r="P199" s="149" t="s">
        <v>1335</v>
      </c>
      <c r="Q199" s="149"/>
      <c r="R199" s="149"/>
      <c r="S199" s="149"/>
      <c r="T199" s="149"/>
      <c r="U199" s="149"/>
      <c r="V199" s="149"/>
      <c r="W199" s="149"/>
      <c r="X199" s="149"/>
      <c r="Y199" s="149"/>
      <c r="Z199" s="149"/>
      <c r="AB199" s="154">
        <v>1</v>
      </c>
      <c r="AC199" s="154" t="s">
        <v>1291</v>
      </c>
      <c r="AD199" s="155" t="s">
        <v>1316</v>
      </c>
      <c r="AI199" s="154">
        <v>16.89</v>
      </c>
      <c r="BG199" s="156" t="s">
        <v>138</v>
      </c>
      <c r="BH199" s="157">
        <v>1.2276296495710086</v>
      </c>
      <c r="BI199" s="157">
        <v>4.0199360474414849</v>
      </c>
      <c r="BJ199" s="157">
        <v>1.9233018073501442E-2</v>
      </c>
      <c r="BK199" s="157">
        <v>4.0599332979560003</v>
      </c>
      <c r="BL199" s="157">
        <v>3.9799387969269691</v>
      </c>
      <c r="BM199" s="157">
        <v>10469.743632243497</v>
      </c>
      <c r="BN199" s="154">
        <v>0.20799999999999999</v>
      </c>
      <c r="BO199" s="157">
        <v>8292.0369567368507</v>
      </c>
      <c r="BP199" s="157">
        <v>12647.450307750143</v>
      </c>
      <c r="BT199" s="154">
        <v>198</v>
      </c>
      <c r="BU199" s="158"/>
      <c r="BV199" s="158"/>
      <c r="BW199" s="158"/>
      <c r="BX199" s="158"/>
      <c r="BY199" s="158"/>
      <c r="BZ199" s="158"/>
      <c r="CA199" s="158"/>
    </row>
    <row r="200" spans="1:79" s="154" customFormat="1" x14ac:dyDescent="0.2">
      <c r="A200" s="149"/>
      <c r="B200" s="149"/>
      <c r="C200" s="149" t="s">
        <v>296</v>
      </c>
      <c r="D200" s="149" t="s">
        <v>297</v>
      </c>
      <c r="E200" s="149"/>
      <c r="F200" s="149" t="s">
        <v>1955</v>
      </c>
      <c r="G200" s="149">
        <v>450</v>
      </c>
      <c r="H200" s="149" t="s">
        <v>1309</v>
      </c>
      <c r="I200" s="149"/>
      <c r="J200" s="149" t="s">
        <v>175</v>
      </c>
      <c r="K200" s="149"/>
      <c r="L200" s="149"/>
      <c r="M200" s="149"/>
      <c r="N200" s="149"/>
      <c r="O200" s="149"/>
      <c r="P200" s="149" t="s">
        <v>1268</v>
      </c>
      <c r="Q200" s="149"/>
      <c r="R200" s="149"/>
      <c r="S200" s="149"/>
      <c r="T200" s="149"/>
      <c r="U200" s="149"/>
      <c r="V200" s="149"/>
      <c r="W200" s="149"/>
      <c r="X200" s="149"/>
      <c r="Y200" s="149"/>
      <c r="Z200" s="149"/>
      <c r="AB200" s="154">
        <v>1</v>
      </c>
      <c r="AC200" s="154" t="s">
        <v>1291</v>
      </c>
      <c r="AD200" s="155"/>
      <c r="AG200" s="154">
        <v>19.309999999999999</v>
      </c>
      <c r="BG200" s="156" t="s">
        <v>1271</v>
      </c>
      <c r="BH200" s="157">
        <v>1.2857822737793947</v>
      </c>
      <c r="BI200" s="157">
        <v>4.0256903963057393</v>
      </c>
      <c r="BJ200" s="157">
        <v>1.7658973129857466E-2</v>
      </c>
      <c r="BK200" s="157">
        <v>4.0625263686654423</v>
      </c>
      <c r="BL200" s="157">
        <v>3.9888544239460364</v>
      </c>
      <c r="BM200" s="157">
        <v>10609.389559910194</v>
      </c>
      <c r="BN200" s="154">
        <v>0.22900000000000001</v>
      </c>
      <c r="BO200" s="157">
        <v>8179.8393506907596</v>
      </c>
      <c r="BP200" s="157">
        <v>13038.939769129629</v>
      </c>
      <c r="BT200" s="154">
        <v>199</v>
      </c>
      <c r="BU200" s="158"/>
      <c r="BV200" s="158"/>
      <c r="BW200" s="158"/>
      <c r="BX200" s="158"/>
      <c r="BY200" s="158"/>
      <c r="BZ200" s="158"/>
      <c r="CA200" s="158"/>
    </row>
    <row r="201" spans="1:79" s="154" customFormat="1" x14ac:dyDescent="0.2">
      <c r="A201" s="154" t="s">
        <v>1308</v>
      </c>
      <c r="C201" s="154" t="s">
        <v>296</v>
      </c>
      <c r="D201" s="154" t="s">
        <v>1289</v>
      </c>
      <c r="F201" s="154" t="s">
        <v>1955</v>
      </c>
      <c r="G201" s="154">
        <v>483</v>
      </c>
      <c r="H201" s="154" t="s">
        <v>1309</v>
      </c>
      <c r="J201" s="154" t="s">
        <v>175</v>
      </c>
      <c r="P201" s="154" t="s">
        <v>1315</v>
      </c>
      <c r="AB201" s="154">
        <v>1</v>
      </c>
      <c r="AC201" s="154" t="s">
        <v>1291</v>
      </c>
      <c r="AD201" s="155"/>
      <c r="AG201" s="154">
        <v>19.41</v>
      </c>
      <c r="BG201" s="156" t="s">
        <v>1271</v>
      </c>
      <c r="BH201" s="157">
        <v>1.2880255353883627</v>
      </c>
      <c r="BI201" s="157">
        <v>4.0321208511715181</v>
      </c>
      <c r="BJ201" s="157">
        <v>1.7761524403078217E-2</v>
      </c>
      <c r="BK201" s="157">
        <v>4.0691707417380183</v>
      </c>
      <c r="BL201" s="157">
        <v>3.9950709606050183</v>
      </c>
      <c r="BM201" s="157">
        <v>10767.648034004516</v>
      </c>
      <c r="BN201" s="154">
        <v>0.22900000000000001</v>
      </c>
      <c r="BO201" s="157">
        <v>8301.8566342174818</v>
      </c>
      <c r="BP201" s="157">
        <v>13233.439433791551</v>
      </c>
      <c r="BT201" s="154">
        <v>200</v>
      </c>
      <c r="BU201" s="158"/>
      <c r="BV201" s="158"/>
      <c r="BW201" s="158"/>
      <c r="BX201" s="158"/>
      <c r="BY201" s="158"/>
      <c r="BZ201" s="158"/>
      <c r="CA201" s="158"/>
    </row>
    <row r="202" spans="1:79" s="154" customFormat="1" x14ac:dyDescent="0.2">
      <c r="A202" s="154" t="s">
        <v>1308</v>
      </c>
      <c r="C202" s="154" t="s">
        <v>296</v>
      </c>
      <c r="D202" s="154" t="s">
        <v>1289</v>
      </c>
      <c r="F202" s="154" t="s">
        <v>1955</v>
      </c>
      <c r="G202" s="154">
        <v>484</v>
      </c>
      <c r="H202" s="154" t="s">
        <v>1309</v>
      </c>
      <c r="J202" s="154" t="s">
        <v>175</v>
      </c>
      <c r="P202" s="154" t="s">
        <v>1315</v>
      </c>
      <c r="AD202" s="155"/>
      <c r="AX202" s="154">
        <v>16.350000000000001</v>
      </c>
      <c r="BG202" s="156" t="s">
        <v>1293</v>
      </c>
      <c r="BH202" s="157">
        <v>1.2135177569963049</v>
      </c>
      <c r="BI202" s="157">
        <v>4.0346719217852023</v>
      </c>
      <c r="BJ202" s="157">
        <v>1.6731632522996243E-2</v>
      </c>
      <c r="BK202" s="157">
        <v>4.069972580402875</v>
      </c>
      <c r="BL202" s="157">
        <v>3.99937126316753</v>
      </c>
      <c r="BM202" s="157">
        <v>10831.083944783244</v>
      </c>
      <c r="BN202" s="154">
        <v>0.16700000000000001</v>
      </c>
      <c r="BO202" s="157">
        <v>9022.2929260044421</v>
      </c>
      <c r="BP202" s="157">
        <v>12639.874963562046</v>
      </c>
      <c r="BT202" s="149">
        <v>201</v>
      </c>
      <c r="BU202" s="158"/>
      <c r="BV202" s="158"/>
      <c r="BW202" s="158"/>
      <c r="BX202" s="158"/>
      <c r="BY202" s="158"/>
      <c r="BZ202" s="158"/>
      <c r="CA202" s="158"/>
    </row>
    <row r="203" spans="1:79" s="154" customFormat="1" x14ac:dyDescent="0.2">
      <c r="C203" s="154" t="s">
        <v>296</v>
      </c>
      <c r="D203" s="154" t="s">
        <v>15</v>
      </c>
      <c r="F203" s="154" t="s">
        <v>1955</v>
      </c>
      <c r="G203" s="154">
        <v>670</v>
      </c>
      <c r="H203" s="154" t="s">
        <v>1309</v>
      </c>
      <c r="J203" s="154" t="s">
        <v>175</v>
      </c>
      <c r="P203" s="154" t="s">
        <v>1353</v>
      </c>
      <c r="AB203" s="154">
        <v>1</v>
      </c>
      <c r="AC203" s="154" t="s">
        <v>1291</v>
      </c>
      <c r="AD203" s="155"/>
      <c r="AX203" s="154">
        <v>16.399999999999999</v>
      </c>
      <c r="BG203" s="156" t="s">
        <v>1293</v>
      </c>
      <c r="BH203" s="157">
        <v>1.2148438480476977</v>
      </c>
      <c r="BI203" s="157">
        <v>4.0381850115732947</v>
      </c>
      <c r="BJ203" s="157">
        <v>1.6794465383680235E-2</v>
      </c>
      <c r="BK203" s="157">
        <v>4.0736182359380289</v>
      </c>
      <c r="BL203" s="157">
        <v>4.0027517872085605</v>
      </c>
      <c r="BM203" s="157">
        <v>10919.053944214444</v>
      </c>
      <c r="BN203" s="154">
        <v>0.16700000000000001</v>
      </c>
      <c r="BO203" s="157">
        <v>9095.5719355306319</v>
      </c>
      <c r="BP203" s="157">
        <v>12742.535952898255</v>
      </c>
      <c r="BT203" s="154">
        <v>202</v>
      </c>
      <c r="BU203" s="158"/>
      <c r="BV203" s="158"/>
      <c r="BW203" s="158"/>
      <c r="BX203" s="158"/>
      <c r="BY203" s="158"/>
      <c r="BZ203" s="158"/>
      <c r="CA203" s="158"/>
    </row>
    <row r="204" spans="1:79" s="154" customFormat="1" x14ac:dyDescent="0.2">
      <c r="A204" s="154" t="s">
        <v>1308</v>
      </c>
      <c r="C204" s="154" t="s">
        <v>296</v>
      </c>
      <c r="D204" s="154" t="s">
        <v>1289</v>
      </c>
      <c r="F204" s="154" t="s">
        <v>1955</v>
      </c>
      <c r="G204" s="154">
        <v>1195</v>
      </c>
      <c r="H204" s="154" t="s">
        <v>1309</v>
      </c>
      <c r="J204" s="154" t="s">
        <v>175</v>
      </c>
      <c r="P204" s="154" t="s">
        <v>1311</v>
      </c>
      <c r="AB204" s="154">
        <v>1</v>
      </c>
      <c r="AC204" s="154" t="s">
        <v>1291</v>
      </c>
      <c r="AD204" s="155"/>
      <c r="AI204" s="154">
        <v>17.22</v>
      </c>
      <c r="BG204" s="156" t="s">
        <v>138</v>
      </c>
      <c r="BH204" s="157">
        <v>1.236033147117636</v>
      </c>
      <c r="BI204" s="157">
        <v>4.0445688839421869</v>
      </c>
      <c r="BJ204" s="157">
        <v>1.9694797736740419E-2</v>
      </c>
      <c r="BK204" s="157">
        <v>4.0855264578340575</v>
      </c>
      <c r="BL204" s="157">
        <v>4.0036113100503163</v>
      </c>
      <c r="BM204" s="157">
        <v>11080.743043637176</v>
      </c>
      <c r="BN204" s="154">
        <v>0.20799999999999999</v>
      </c>
      <c r="BO204" s="157">
        <v>8775.9484905606441</v>
      </c>
      <c r="BP204" s="157">
        <v>13385.537596713708</v>
      </c>
      <c r="BT204" s="154">
        <v>203</v>
      </c>
      <c r="BU204" s="158"/>
      <c r="BV204" s="158"/>
      <c r="BW204" s="158"/>
      <c r="BX204" s="158"/>
      <c r="BY204" s="158"/>
      <c r="BZ204" s="158"/>
      <c r="CA204" s="158"/>
    </row>
    <row r="205" spans="1:79" s="154" customFormat="1" ht="16" x14ac:dyDescent="0.2">
      <c r="A205" s="149" t="s">
        <v>1332</v>
      </c>
      <c r="B205" s="149"/>
      <c r="C205" s="149" t="s">
        <v>296</v>
      </c>
      <c r="D205" s="149" t="s">
        <v>297</v>
      </c>
      <c r="E205" s="149"/>
      <c r="F205" s="149" t="s">
        <v>1955</v>
      </c>
      <c r="G205" s="149">
        <v>1569</v>
      </c>
      <c r="H205" s="149" t="s">
        <v>1309</v>
      </c>
      <c r="I205" s="149"/>
      <c r="J205" s="149" t="s">
        <v>175</v>
      </c>
      <c r="K205" s="149"/>
      <c r="L205" s="149"/>
      <c r="M205" s="149"/>
      <c r="N205" s="149"/>
      <c r="O205" s="149"/>
      <c r="P205" s="149" t="s">
        <v>1341</v>
      </c>
      <c r="Q205" s="149"/>
      <c r="R205" s="149"/>
      <c r="S205" s="149"/>
      <c r="T205" s="149"/>
      <c r="U205" s="149"/>
      <c r="V205" s="149"/>
      <c r="W205" s="149"/>
      <c r="X205" s="149"/>
      <c r="Y205" s="149"/>
      <c r="Z205" s="149"/>
      <c r="AB205" s="154">
        <v>1</v>
      </c>
      <c r="AC205" s="154" t="s">
        <v>1291</v>
      </c>
      <c r="AD205" s="155" t="s">
        <v>1316</v>
      </c>
      <c r="AY205" s="154">
        <v>29.02</v>
      </c>
      <c r="BG205" s="156" t="s">
        <v>1298</v>
      </c>
      <c r="BH205" s="157">
        <v>1.462697408101717</v>
      </c>
      <c r="BI205" s="157">
        <v>4.0634795135171089</v>
      </c>
      <c r="BJ205" s="157">
        <v>1.4502647690518303E-2</v>
      </c>
      <c r="BK205" s="157">
        <v>4.0940774252553522</v>
      </c>
      <c r="BL205" s="157">
        <v>4.0328816017788656</v>
      </c>
      <c r="BM205" s="157">
        <v>11573.894345804363</v>
      </c>
      <c r="BN205" s="154">
        <v>0.14299999999999999</v>
      </c>
      <c r="BO205" s="157">
        <v>9918.8274543543394</v>
      </c>
      <c r="BP205" s="157">
        <v>13228.961237254387</v>
      </c>
      <c r="BT205" s="154">
        <v>204</v>
      </c>
      <c r="BU205" s="158"/>
      <c r="BV205" s="158"/>
      <c r="BW205" s="158"/>
      <c r="BX205" s="158"/>
      <c r="BY205" s="158"/>
      <c r="BZ205" s="158"/>
      <c r="CA205" s="158"/>
    </row>
    <row r="206" spans="1:79" s="154" customFormat="1" x14ac:dyDescent="0.2">
      <c r="C206" s="154" t="s">
        <v>296</v>
      </c>
      <c r="D206" s="154" t="s">
        <v>15</v>
      </c>
      <c r="F206" s="154" t="s">
        <v>1955</v>
      </c>
      <c r="G206" s="154">
        <v>1622</v>
      </c>
      <c r="H206" s="154" t="s">
        <v>1309</v>
      </c>
      <c r="J206" s="154" t="s">
        <v>175</v>
      </c>
      <c r="P206" s="154" t="s">
        <v>1353</v>
      </c>
      <c r="AD206" s="155"/>
      <c r="AY206" s="154">
        <v>29.02</v>
      </c>
      <c r="BG206" s="156" t="s">
        <v>1298</v>
      </c>
      <c r="BH206" s="157">
        <v>1.462697408101717</v>
      </c>
      <c r="BI206" s="157">
        <v>4.0634795135171089</v>
      </c>
      <c r="BJ206" s="157">
        <v>1.4502647690518303E-2</v>
      </c>
      <c r="BK206" s="157">
        <v>4.0940774252553522</v>
      </c>
      <c r="BL206" s="157">
        <v>4.0328816017788656</v>
      </c>
      <c r="BM206" s="157">
        <v>11573.894345804363</v>
      </c>
      <c r="BN206" s="154">
        <v>0.14299999999999999</v>
      </c>
      <c r="BO206" s="157">
        <v>9918.8274543543394</v>
      </c>
      <c r="BP206" s="157">
        <v>13228.961237254387</v>
      </c>
      <c r="BT206" s="154">
        <v>205</v>
      </c>
      <c r="BU206" s="158"/>
      <c r="BV206" s="158"/>
      <c r="BW206" s="158"/>
      <c r="BX206" s="158"/>
      <c r="BY206" s="158"/>
      <c r="BZ206" s="158"/>
      <c r="CA206" s="158"/>
    </row>
    <row r="207" spans="1:79" s="154" customFormat="1" x14ac:dyDescent="0.2">
      <c r="A207" s="149"/>
      <c r="B207" s="149"/>
      <c r="C207" s="149" t="s">
        <v>296</v>
      </c>
      <c r="D207" s="149" t="s">
        <v>297</v>
      </c>
      <c r="E207" s="149"/>
      <c r="F207" s="149" t="s">
        <v>1955</v>
      </c>
      <c r="G207" s="149">
        <v>1625</v>
      </c>
      <c r="H207" s="149" t="s">
        <v>1309</v>
      </c>
      <c r="I207" s="149"/>
      <c r="J207" s="149" t="s">
        <v>175</v>
      </c>
      <c r="K207" s="149"/>
      <c r="L207" s="149"/>
      <c r="M207" s="149"/>
      <c r="N207" s="149"/>
      <c r="O207" s="149"/>
      <c r="P207" s="149" t="s">
        <v>1340</v>
      </c>
      <c r="Q207" s="149"/>
      <c r="R207" s="149"/>
      <c r="S207" s="149"/>
      <c r="T207" s="149"/>
      <c r="U207" s="149"/>
      <c r="V207" s="149"/>
      <c r="W207" s="149"/>
      <c r="X207" s="149"/>
      <c r="Y207" s="149"/>
      <c r="Z207" s="149"/>
      <c r="AD207" s="155"/>
      <c r="AG207" s="154">
        <v>20.88</v>
      </c>
      <c r="BG207" s="156" t="s">
        <v>1271</v>
      </c>
      <c r="BH207" s="157">
        <v>1.3197304943302246</v>
      </c>
      <c r="BI207" s="157">
        <v>4.1230051718775735</v>
      </c>
      <c r="BJ207" s="157">
        <v>1.9489549547379095E-2</v>
      </c>
      <c r="BK207" s="157">
        <v>4.1636596597207243</v>
      </c>
      <c r="BL207" s="157">
        <v>4.0823506840344228</v>
      </c>
      <c r="BM207" s="157">
        <v>13274.102653505848</v>
      </c>
      <c r="BN207" s="154">
        <v>0.22900000000000001</v>
      </c>
      <c r="BO207" s="157">
        <v>10234.333145853008</v>
      </c>
      <c r="BP207" s="157">
        <v>16313.872161158688</v>
      </c>
      <c r="BT207" s="154">
        <v>206</v>
      </c>
      <c r="BU207" s="158"/>
      <c r="BV207" s="158"/>
      <c r="BW207" s="158"/>
      <c r="BX207" s="158"/>
      <c r="BY207" s="158"/>
      <c r="BZ207" s="158"/>
      <c r="CA207" s="158"/>
    </row>
    <row r="208" spans="1:79" s="154" customFormat="1" x14ac:dyDescent="0.2">
      <c r="A208" s="149" t="s">
        <v>1332</v>
      </c>
      <c r="B208" s="149"/>
      <c r="C208" s="149" t="s">
        <v>296</v>
      </c>
      <c r="D208" s="149" t="s">
        <v>297</v>
      </c>
      <c r="E208" s="149"/>
      <c r="F208" s="149" t="s">
        <v>1955</v>
      </c>
      <c r="G208" s="149">
        <v>1626</v>
      </c>
      <c r="H208" s="149" t="s">
        <v>1309</v>
      </c>
      <c r="I208" s="149"/>
      <c r="J208" s="149" t="s">
        <v>175</v>
      </c>
      <c r="K208" s="149"/>
      <c r="L208" s="149"/>
      <c r="M208" s="149"/>
      <c r="N208" s="149"/>
      <c r="O208" s="149"/>
      <c r="P208" s="149" t="s">
        <v>1345</v>
      </c>
      <c r="Q208" s="149"/>
      <c r="R208" s="149"/>
      <c r="S208" s="149"/>
      <c r="T208" s="149"/>
      <c r="U208" s="149"/>
      <c r="V208" s="149"/>
      <c r="W208" s="149"/>
      <c r="X208" s="149"/>
      <c r="Y208" s="149"/>
      <c r="Z208" s="149"/>
      <c r="AB208" s="154">
        <v>1</v>
      </c>
      <c r="AC208" s="154" t="s">
        <v>1291</v>
      </c>
      <c r="AD208" s="155"/>
      <c r="AG208" s="154">
        <v>20.94</v>
      </c>
      <c r="BG208" s="156" t="s">
        <v>1271</v>
      </c>
      <c r="BH208" s="157">
        <v>1.3209766773428235</v>
      </c>
      <c r="BI208" s="157">
        <v>4.1265774362915781</v>
      </c>
      <c r="BJ208" s="157">
        <v>1.9567060936026528E-2</v>
      </c>
      <c r="BK208" s="157">
        <v>4.167393610057732</v>
      </c>
      <c r="BL208" s="157">
        <v>4.0857612625254243</v>
      </c>
      <c r="BM208" s="157">
        <v>13383.738308203281</v>
      </c>
      <c r="BN208" s="154">
        <v>0.22900000000000001</v>
      </c>
      <c r="BO208" s="157">
        <v>10318.862235624729</v>
      </c>
      <c r="BP208" s="157">
        <v>16448.614380781833</v>
      </c>
      <c r="BT208" s="154">
        <v>207</v>
      </c>
      <c r="BU208" s="158"/>
      <c r="BV208" s="158"/>
      <c r="BW208" s="158"/>
      <c r="BX208" s="158"/>
      <c r="BY208" s="158"/>
      <c r="BZ208" s="158"/>
      <c r="CA208" s="158"/>
    </row>
    <row r="209" spans="1:79" s="154" customFormat="1" x14ac:dyDescent="0.2">
      <c r="A209" s="149" t="s">
        <v>1332</v>
      </c>
      <c r="B209" s="149"/>
      <c r="C209" s="149" t="s">
        <v>296</v>
      </c>
      <c r="D209" s="149" t="s">
        <v>297</v>
      </c>
      <c r="E209" s="149"/>
      <c r="F209" s="149" t="s">
        <v>1955</v>
      </c>
      <c r="G209" s="149">
        <v>1632</v>
      </c>
      <c r="H209" s="149" t="s">
        <v>1309</v>
      </c>
      <c r="I209" s="149"/>
      <c r="J209" s="149" t="s">
        <v>175</v>
      </c>
      <c r="K209" s="149"/>
      <c r="L209" s="149"/>
      <c r="M209" s="149"/>
      <c r="N209" s="149"/>
      <c r="O209" s="149"/>
      <c r="P209" s="149" t="s">
        <v>1339</v>
      </c>
      <c r="Q209" s="149"/>
      <c r="R209" s="149"/>
      <c r="S209" s="149"/>
      <c r="T209" s="149"/>
      <c r="U209" s="149"/>
      <c r="V209" s="149"/>
      <c r="W209" s="149"/>
      <c r="X209" s="149"/>
      <c r="Y209" s="149"/>
      <c r="Z209" s="149"/>
      <c r="AB209" s="154">
        <v>1</v>
      </c>
      <c r="AC209" s="154" t="s">
        <v>1291</v>
      </c>
      <c r="AD209" s="155"/>
      <c r="AG209" s="154">
        <v>21.17</v>
      </c>
      <c r="BG209" s="156" t="s">
        <v>1271</v>
      </c>
      <c r="BH209" s="157">
        <v>1.325720858019412</v>
      </c>
      <c r="BI209" s="157">
        <v>4.14017693783609</v>
      </c>
      <c r="BJ209" s="157">
        <v>1.9868038157167877E-2</v>
      </c>
      <c r="BK209" s="157">
        <v>4.1816209390822072</v>
      </c>
      <c r="BL209" s="157">
        <v>4.0987329365899727</v>
      </c>
      <c r="BM209" s="157">
        <v>13809.467676407721</v>
      </c>
      <c r="BN209" s="154">
        <v>0.22900000000000001</v>
      </c>
      <c r="BO209" s="157">
        <v>10647.099578510353</v>
      </c>
      <c r="BP209" s="157">
        <v>16971.835774305091</v>
      </c>
      <c r="BT209" s="154">
        <v>208</v>
      </c>
      <c r="BU209" s="158"/>
      <c r="BV209" s="158"/>
      <c r="BW209" s="158"/>
      <c r="BX209" s="158"/>
      <c r="BY209" s="158"/>
      <c r="BZ209" s="158"/>
      <c r="CA209" s="158"/>
    </row>
    <row r="210" spans="1:79" s="154" customFormat="1" x14ac:dyDescent="0.2">
      <c r="A210" s="149" t="s">
        <v>1332</v>
      </c>
      <c r="B210" s="149"/>
      <c r="C210" s="149" t="s">
        <v>296</v>
      </c>
      <c r="D210" s="149" t="s">
        <v>297</v>
      </c>
      <c r="E210" s="149"/>
      <c r="F210" s="149" t="s">
        <v>1955</v>
      </c>
      <c r="G210" s="149">
        <v>1633</v>
      </c>
      <c r="H210" s="149" t="s">
        <v>1309</v>
      </c>
      <c r="I210" s="149"/>
      <c r="J210" s="149" t="s">
        <v>175</v>
      </c>
      <c r="K210" s="149"/>
      <c r="L210" s="149"/>
      <c r="M210" s="149"/>
      <c r="N210" s="149"/>
      <c r="O210" s="149"/>
      <c r="P210" s="149" t="s">
        <v>1346</v>
      </c>
      <c r="Q210" s="149"/>
      <c r="R210" s="149"/>
      <c r="S210" s="149"/>
      <c r="T210" s="149"/>
      <c r="U210" s="149"/>
      <c r="V210" s="149"/>
      <c r="W210" s="149"/>
      <c r="X210" s="149"/>
      <c r="Y210" s="149"/>
      <c r="Z210" s="149"/>
      <c r="AD210" s="155"/>
      <c r="AG210" s="154">
        <v>21.2</v>
      </c>
      <c r="BG210" s="156" t="s">
        <v>1271</v>
      </c>
      <c r="BH210" s="157">
        <v>1.3263358609287514</v>
      </c>
      <c r="BI210" s="157">
        <v>4.1419398835554029</v>
      </c>
      <c r="BJ210" s="157">
        <v>1.9907723918937782E-2</v>
      </c>
      <c r="BK210" s="157">
        <v>4.1834666678497117</v>
      </c>
      <c r="BL210" s="157">
        <v>4.1004130992610941</v>
      </c>
      <c r="BM210" s="157">
        <v>13865.638829371783</v>
      </c>
      <c r="BN210" s="154">
        <v>0.22900000000000001</v>
      </c>
      <c r="BO210" s="157">
        <v>10690.407537445644</v>
      </c>
      <c r="BP210" s="157">
        <v>17040.870121297921</v>
      </c>
      <c r="BT210" s="154">
        <v>209</v>
      </c>
      <c r="BU210" s="158"/>
      <c r="BV210" s="158"/>
      <c r="BW210" s="158"/>
      <c r="BX210" s="158"/>
      <c r="BY210" s="158"/>
      <c r="BZ210" s="158"/>
      <c r="CA210" s="158"/>
    </row>
    <row r="211" spans="1:79" ht="32" x14ac:dyDescent="0.2">
      <c r="C211" s="149" t="s">
        <v>1356</v>
      </c>
      <c r="D211" s="149" t="s">
        <v>1357</v>
      </c>
      <c r="F211" s="149" t="s">
        <v>1955</v>
      </c>
      <c r="G211" s="149">
        <v>1804</v>
      </c>
      <c r="H211" s="149" t="s">
        <v>1309</v>
      </c>
      <c r="J211" s="149" t="s">
        <v>175</v>
      </c>
      <c r="P211" s="149" t="s">
        <v>1274</v>
      </c>
      <c r="AB211" s="149">
        <v>1</v>
      </c>
      <c r="AC211" s="149" t="s">
        <v>1291</v>
      </c>
      <c r="AD211" s="150" t="s">
        <v>1436</v>
      </c>
      <c r="AM211" s="149">
        <v>13.39</v>
      </c>
      <c r="BG211" s="151" t="s">
        <v>1402</v>
      </c>
      <c r="BH211" s="152">
        <v>1.126780577012009</v>
      </c>
      <c r="BI211" s="152">
        <v>3.652928038572826</v>
      </c>
      <c r="BJ211" s="152">
        <v>1.7769516990101097E-2</v>
      </c>
      <c r="BK211" s="152">
        <v>3.6902604084017083</v>
      </c>
      <c r="BL211" s="152">
        <v>3.6155956687439437</v>
      </c>
      <c r="BM211" s="152">
        <v>4497.0533375561981</v>
      </c>
      <c r="BN211" s="149">
        <v>0.193</v>
      </c>
      <c r="BO211" s="152">
        <v>3629.1220434078518</v>
      </c>
      <c r="BP211" s="152">
        <v>5364.9846317045449</v>
      </c>
      <c r="BR211" s="149">
        <v>3</v>
      </c>
      <c r="BS211" s="149">
        <v>23</v>
      </c>
      <c r="BT211" s="154">
        <v>210</v>
      </c>
      <c r="BU211" s="158"/>
      <c r="BV211" s="158"/>
      <c r="BW211" s="158"/>
      <c r="BX211" s="158"/>
      <c r="BY211" s="158"/>
      <c r="BZ211" s="158"/>
      <c r="CA211" s="158"/>
    </row>
    <row r="212" spans="1:79" x14ac:dyDescent="0.2">
      <c r="A212" s="154" t="s">
        <v>1308</v>
      </c>
      <c r="B212" s="154"/>
      <c r="C212" s="154" t="s">
        <v>296</v>
      </c>
      <c r="D212" s="154" t="s">
        <v>1289</v>
      </c>
      <c r="E212" s="154"/>
      <c r="F212" s="154" t="s">
        <v>1955</v>
      </c>
      <c r="G212" s="154">
        <v>1846</v>
      </c>
      <c r="H212" s="154" t="s">
        <v>1309</v>
      </c>
      <c r="I212" s="154"/>
      <c r="J212" s="154" t="s">
        <v>175</v>
      </c>
      <c r="K212" s="154"/>
      <c r="L212" s="154"/>
      <c r="M212" s="154"/>
      <c r="N212" s="154"/>
      <c r="O212" s="154"/>
      <c r="P212" s="154" t="s">
        <v>379</v>
      </c>
      <c r="Q212" s="154"/>
      <c r="R212" s="154"/>
      <c r="S212" s="154"/>
      <c r="T212" s="154"/>
      <c r="U212" s="154"/>
      <c r="V212" s="154"/>
      <c r="W212" s="154"/>
      <c r="X212" s="154"/>
      <c r="Y212" s="154"/>
      <c r="Z212" s="154"/>
      <c r="AM212" s="149">
        <v>16.239999999999998</v>
      </c>
      <c r="BG212" s="151" t="s">
        <v>1402</v>
      </c>
      <c r="BH212" s="152">
        <v>1.2105860249051565</v>
      </c>
      <c r="BI212" s="152">
        <v>3.841394386050569</v>
      </c>
      <c r="BJ212" s="152">
        <v>1.7662003847551112E-2</v>
      </c>
      <c r="BK212" s="152">
        <v>3.8785008791490161</v>
      </c>
      <c r="BL212" s="152">
        <v>3.804287892952122</v>
      </c>
      <c r="BM212" s="152">
        <v>6940.5579715727008</v>
      </c>
      <c r="BN212" s="149">
        <v>0.193</v>
      </c>
      <c r="BO212" s="152">
        <v>5601.03028305917</v>
      </c>
      <c r="BP212" s="152">
        <v>8280.0856600862317</v>
      </c>
      <c r="BT212" s="149">
        <v>211</v>
      </c>
      <c r="BU212" s="158"/>
      <c r="BV212" s="158"/>
      <c r="BW212" s="158"/>
      <c r="BX212" s="158"/>
      <c r="BY212" s="158"/>
      <c r="BZ212" s="158"/>
      <c r="CA212" s="158"/>
    </row>
    <row r="213" spans="1:79" x14ac:dyDescent="0.2">
      <c r="A213" s="154" t="s">
        <v>1308</v>
      </c>
      <c r="B213" s="154"/>
      <c r="C213" s="154" t="s">
        <v>296</v>
      </c>
      <c r="D213" s="154" t="s">
        <v>1289</v>
      </c>
      <c r="E213" s="154"/>
      <c r="F213" s="154" t="s">
        <v>1955</v>
      </c>
      <c r="G213" s="154">
        <v>1847</v>
      </c>
      <c r="H213" s="154" t="s">
        <v>1309</v>
      </c>
      <c r="I213" s="154"/>
      <c r="J213" s="154" t="s">
        <v>175</v>
      </c>
      <c r="K213" s="154"/>
      <c r="L213" s="154"/>
      <c r="M213" s="154"/>
      <c r="N213" s="154"/>
      <c r="O213" s="154"/>
      <c r="P213" s="154" t="s">
        <v>1330</v>
      </c>
      <c r="Q213" s="154"/>
      <c r="R213" s="154"/>
      <c r="S213" s="154"/>
      <c r="T213" s="154"/>
      <c r="U213" s="154"/>
      <c r="V213" s="154"/>
      <c r="W213" s="154"/>
      <c r="X213" s="154"/>
      <c r="Y213" s="154"/>
      <c r="Z213" s="154"/>
      <c r="AB213" s="149">
        <v>1</v>
      </c>
      <c r="AC213" s="149" t="s">
        <v>1291</v>
      </c>
      <c r="AM213" s="149">
        <v>16.350000000000001</v>
      </c>
      <c r="BG213" s="151" t="s">
        <v>1402</v>
      </c>
      <c r="BH213" s="152">
        <v>1.2135177569963049</v>
      </c>
      <c r="BI213" s="152">
        <v>3.8479874280650512</v>
      </c>
      <c r="BJ213" s="152">
        <v>1.7718977588746056E-2</v>
      </c>
      <c r="BK213" s="152">
        <v>3.8852136185518971</v>
      </c>
      <c r="BL213" s="152">
        <v>3.8107612375782054</v>
      </c>
      <c r="BM213" s="152">
        <v>7046.7266984267726</v>
      </c>
      <c r="BN213" s="149">
        <v>0.193</v>
      </c>
      <c r="BO213" s="152">
        <v>5686.7084456304055</v>
      </c>
      <c r="BP213" s="152">
        <v>8406.7449512231397</v>
      </c>
      <c r="BT213" s="154">
        <v>212</v>
      </c>
      <c r="BU213" s="158"/>
      <c r="BV213" s="158"/>
      <c r="BW213" s="158"/>
      <c r="BX213" s="158"/>
      <c r="BY213" s="158"/>
      <c r="BZ213" s="158"/>
      <c r="CA213" s="158"/>
    </row>
    <row r="214" spans="1:79" x14ac:dyDescent="0.2">
      <c r="A214" s="154" t="s">
        <v>1308</v>
      </c>
      <c r="B214" s="154"/>
      <c r="C214" s="154" t="s">
        <v>296</v>
      </c>
      <c r="D214" s="154" t="s">
        <v>1289</v>
      </c>
      <c r="E214" s="154"/>
      <c r="F214" s="154" t="s">
        <v>1955</v>
      </c>
      <c r="G214" s="154">
        <v>1848</v>
      </c>
      <c r="H214" s="154" t="s">
        <v>1309</v>
      </c>
      <c r="I214" s="154"/>
      <c r="J214" s="154" t="s">
        <v>175</v>
      </c>
      <c r="K214" s="154"/>
      <c r="L214" s="154"/>
      <c r="M214" s="154"/>
      <c r="N214" s="154"/>
      <c r="O214" s="154"/>
      <c r="P214" s="154" t="s">
        <v>1327</v>
      </c>
      <c r="Q214" s="154"/>
      <c r="R214" s="154"/>
      <c r="S214" s="154"/>
      <c r="T214" s="154"/>
      <c r="U214" s="154"/>
      <c r="V214" s="154"/>
      <c r="W214" s="154"/>
      <c r="X214" s="154"/>
      <c r="Y214" s="154"/>
      <c r="Z214" s="154"/>
      <c r="AB214" s="149">
        <v>1</v>
      </c>
      <c r="AC214" s="149" t="s">
        <v>1291</v>
      </c>
      <c r="BF214" s="149">
        <v>36.67</v>
      </c>
      <c r="BG214" s="151" t="s">
        <v>1368</v>
      </c>
      <c r="BH214" s="152">
        <v>1.5643109099606027</v>
      </c>
      <c r="BI214" s="152">
        <v>3.8713367400469423</v>
      </c>
      <c r="BJ214" s="152">
        <v>1.6126955996072754E-2</v>
      </c>
      <c r="BK214" s="152">
        <v>3.9057105329166379</v>
      </c>
      <c r="BL214" s="152">
        <v>3.8369629471772466</v>
      </c>
      <c r="BM214" s="152">
        <v>7435.9547799693382</v>
      </c>
      <c r="BN214" s="149">
        <v>0.16800000000000001</v>
      </c>
      <c r="BO214" s="152">
        <v>6186.7143769344893</v>
      </c>
      <c r="BP214" s="152">
        <v>8685.1951830041871</v>
      </c>
      <c r="BT214" s="154">
        <v>213</v>
      </c>
      <c r="BU214" s="158"/>
      <c r="BV214" s="158"/>
      <c r="BW214" s="158"/>
      <c r="BX214" s="158"/>
      <c r="BY214" s="158"/>
      <c r="BZ214" s="158"/>
      <c r="CA214" s="158"/>
    </row>
    <row r="215" spans="1:79" x14ac:dyDescent="0.2">
      <c r="A215" s="154" t="s">
        <v>1308</v>
      </c>
      <c r="B215" s="154"/>
      <c r="C215" s="154" t="s">
        <v>296</v>
      </c>
      <c r="D215" s="154" t="s">
        <v>1289</v>
      </c>
      <c r="E215" s="154"/>
      <c r="F215" s="154" t="s">
        <v>1955</v>
      </c>
      <c r="G215" s="154">
        <v>1849</v>
      </c>
      <c r="H215" s="154" t="s">
        <v>1309</v>
      </c>
      <c r="I215" s="154"/>
      <c r="J215" s="154" t="s">
        <v>175</v>
      </c>
      <c r="K215" s="154"/>
      <c r="L215" s="154"/>
      <c r="M215" s="154"/>
      <c r="N215" s="154"/>
      <c r="O215" s="154"/>
      <c r="P215" s="154" t="s">
        <v>1329</v>
      </c>
      <c r="Q215" s="154"/>
      <c r="R215" s="154"/>
      <c r="S215" s="154"/>
      <c r="T215" s="154"/>
      <c r="U215" s="154"/>
      <c r="V215" s="154"/>
      <c r="W215" s="154"/>
      <c r="X215" s="154"/>
      <c r="Y215" s="154"/>
      <c r="Z215" s="154"/>
      <c r="AB215" s="149">
        <v>1</v>
      </c>
      <c r="AC215" s="149" t="s">
        <v>1291</v>
      </c>
      <c r="BC215" s="149">
        <v>23.76</v>
      </c>
      <c r="BG215" s="151" t="s">
        <v>1349</v>
      </c>
      <c r="BH215" s="152">
        <v>1.375846436309156</v>
      </c>
      <c r="BI215" s="152">
        <v>3.8862070751477757</v>
      </c>
      <c r="BJ215" s="152">
        <v>2.5757824382678301E-2</v>
      </c>
      <c r="BK215" s="152">
        <v>3.9414521138225469</v>
      </c>
      <c r="BL215" s="152">
        <v>3.8309620364730046</v>
      </c>
      <c r="BM215" s="152">
        <v>7694.9725539098636</v>
      </c>
      <c r="BN215" s="149">
        <v>0.23599999999999999</v>
      </c>
      <c r="BO215" s="152">
        <v>5878.9590311871361</v>
      </c>
      <c r="BP215" s="152">
        <v>9510.986076632591</v>
      </c>
      <c r="BT215" s="154">
        <v>214</v>
      </c>
      <c r="BU215" s="158"/>
      <c r="BV215" s="158"/>
      <c r="BW215" s="158"/>
      <c r="BX215" s="158"/>
      <c r="BY215" s="158"/>
      <c r="BZ215" s="158"/>
      <c r="CA215" s="158"/>
    </row>
    <row r="216" spans="1:79" x14ac:dyDescent="0.2">
      <c r="A216" s="154"/>
      <c r="B216" s="154"/>
      <c r="C216" s="154" t="s">
        <v>296</v>
      </c>
      <c r="D216" s="154" t="s">
        <v>15</v>
      </c>
      <c r="E216" s="154"/>
      <c r="F216" s="154" t="s">
        <v>1955</v>
      </c>
      <c r="G216" s="154">
        <v>1907</v>
      </c>
      <c r="H216" s="154" t="s">
        <v>1309</v>
      </c>
      <c r="I216" s="154"/>
      <c r="J216" s="154" t="s">
        <v>175</v>
      </c>
      <c r="K216" s="154"/>
      <c r="L216" s="154"/>
      <c r="M216" s="154"/>
      <c r="N216" s="154"/>
      <c r="O216" s="154"/>
      <c r="P216" s="154" t="s">
        <v>1355</v>
      </c>
      <c r="Q216" s="154"/>
      <c r="R216" s="154"/>
      <c r="S216" s="154"/>
      <c r="T216" s="154"/>
      <c r="U216" s="154"/>
      <c r="V216" s="154"/>
      <c r="W216" s="154"/>
      <c r="X216" s="154"/>
      <c r="Y216" s="154"/>
      <c r="Z216" s="154"/>
      <c r="AB216" s="149">
        <v>1</v>
      </c>
      <c r="AC216" s="149" t="s">
        <v>1291</v>
      </c>
      <c r="BD216" s="149">
        <v>22</v>
      </c>
      <c r="BE216" s="149">
        <v>11.69</v>
      </c>
      <c r="BG216" s="151" t="s">
        <v>1423</v>
      </c>
      <c r="BH216" s="152">
        <v>1.3424226808222062</v>
      </c>
      <c r="BI216" s="152">
        <v>3.8965001495451146</v>
      </c>
      <c r="BJ216" s="152">
        <v>1.7560929284229587E-2</v>
      </c>
      <c r="BK216" s="152">
        <v>3.9339303841140238</v>
      </c>
      <c r="BL216" s="152">
        <v>3.8590699149762053</v>
      </c>
      <c r="BM216" s="152">
        <v>7879.5270277519548</v>
      </c>
      <c r="BN216" s="149">
        <v>0.17</v>
      </c>
      <c r="BO216" s="152">
        <v>6540.0074330341222</v>
      </c>
      <c r="BP216" s="152">
        <v>9219.0466224697866</v>
      </c>
      <c r="BT216" s="154">
        <v>215</v>
      </c>
      <c r="BU216" s="158"/>
      <c r="BV216" s="158"/>
      <c r="BW216" s="158"/>
      <c r="BX216" s="158"/>
      <c r="BY216" s="158"/>
      <c r="BZ216" s="158"/>
      <c r="CA216" s="158"/>
    </row>
    <row r="217" spans="1:79" x14ac:dyDescent="0.2">
      <c r="A217" s="154" t="s">
        <v>1308</v>
      </c>
      <c r="B217" s="154"/>
      <c r="C217" s="154" t="s">
        <v>296</v>
      </c>
      <c r="D217" s="154" t="s">
        <v>1289</v>
      </c>
      <c r="E217" s="154"/>
      <c r="F217" s="154" t="s">
        <v>1955</v>
      </c>
      <c r="G217" s="154">
        <v>1960</v>
      </c>
      <c r="H217" s="154" t="s">
        <v>1309</v>
      </c>
      <c r="I217" s="154"/>
      <c r="J217" s="154" t="s">
        <v>175</v>
      </c>
      <c r="K217" s="154"/>
      <c r="L217" s="154"/>
      <c r="M217" s="154"/>
      <c r="N217" s="154"/>
      <c r="O217" s="154"/>
      <c r="P217" s="154" t="s">
        <v>1320</v>
      </c>
      <c r="Q217" s="154"/>
      <c r="R217" s="154"/>
      <c r="S217" s="154"/>
      <c r="T217" s="154"/>
      <c r="U217" s="154"/>
      <c r="V217" s="154"/>
      <c r="W217" s="154"/>
      <c r="X217" s="154"/>
      <c r="Y217" s="154"/>
      <c r="Z217" s="154"/>
      <c r="BD217" s="149">
        <v>22</v>
      </c>
      <c r="BE217" s="149">
        <v>11.69</v>
      </c>
      <c r="BG217" s="151" t="s">
        <v>1423</v>
      </c>
      <c r="BH217" s="152">
        <v>1.3424226808222062</v>
      </c>
      <c r="BI217" s="152">
        <v>3.8965001495451146</v>
      </c>
      <c r="BJ217" s="152">
        <v>1.7560929284229587E-2</v>
      </c>
      <c r="BK217" s="152">
        <v>3.9339303841140238</v>
      </c>
      <c r="BL217" s="152">
        <v>3.8590699149762053</v>
      </c>
      <c r="BM217" s="152">
        <v>7879.5270277519548</v>
      </c>
      <c r="BN217" s="149">
        <v>0.17</v>
      </c>
      <c r="BO217" s="152">
        <v>6540.0074330341222</v>
      </c>
      <c r="BP217" s="152">
        <v>9219.0466224697866</v>
      </c>
      <c r="BT217" s="154">
        <v>216</v>
      </c>
      <c r="BU217" s="158"/>
      <c r="BV217" s="158"/>
      <c r="BW217" s="158"/>
      <c r="BX217" s="158"/>
      <c r="BY217" s="158"/>
      <c r="BZ217" s="158"/>
      <c r="CA217" s="158"/>
    </row>
    <row r="218" spans="1:79" ht="16" x14ac:dyDescent="0.2">
      <c r="A218" s="154" t="s">
        <v>1308</v>
      </c>
      <c r="B218" s="154"/>
      <c r="C218" s="154" t="s">
        <v>296</v>
      </c>
      <c r="D218" s="154" t="s">
        <v>1289</v>
      </c>
      <c r="E218" s="154"/>
      <c r="F218" s="154" t="s">
        <v>1955</v>
      </c>
      <c r="G218" s="154">
        <v>1961</v>
      </c>
      <c r="H218" s="154" t="s">
        <v>1309</v>
      </c>
      <c r="I218" s="154"/>
      <c r="J218" s="154" t="s">
        <v>175</v>
      </c>
      <c r="K218" s="154"/>
      <c r="L218" s="154"/>
      <c r="M218" s="154"/>
      <c r="N218" s="154"/>
      <c r="O218" s="154"/>
      <c r="P218" s="154" t="s">
        <v>1310</v>
      </c>
      <c r="Q218" s="154"/>
      <c r="R218" s="154"/>
      <c r="S218" s="154"/>
      <c r="T218" s="154"/>
      <c r="U218" s="154"/>
      <c r="V218" s="154"/>
      <c r="W218" s="154"/>
      <c r="X218" s="154"/>
      <c r="Y218" s="154"/>
      <c r="Z218" s="154"/>
      <c r="AB218" s="149">
        <v>1</v>
      </c>
      <c r="AC218" s="149" t="s">
        <v>1291</v>
      </c>
      <c r="AD218" s="150" t="s">
        <v>1444</v>
      </c>
      <c r="AG218" s="149">
        <v>17.47</v>
      </c>
      <c r="BG218" s="151" t="s">
        <v>1271</v>
      </c>
      <c r="BH218" s="152">
        <v>1.242292904982931</v>
      </c>
      <c r="BI218" s="152">
        <v>3.9010253005947022</v>
      </c>
      <c r="BJ218" s="152">
        <v>1.6294187256070028E-2</v>
      </c>
      <c r="BK218" s="152">
        <v>3.9350143795164878</v>
      </c>
      <c r="BL218" s="152">
        <v>3.8670362216729166</v>
      </c>
      <c r="BM218" s="152">
        <v>7962.057334422846</v>
      </c>
      <c r="BN218" s="149">
        <v>0.22900000000000001</v>
      </c>
      <c r="BO218" s="152">
        <v>6138.7462048400139</v>
      </c>
      <c r="BP218" s="152">
        <v>9785.3684640056781</v>
      </c>
      <c r="BQ218" s="149" t="s">
        <v>90</v>
      </c>
      <c r="BT218" s="154">
        <v>217</v>
      </c>
      <c r="BU218" s="158"/>
      <c r="BV218" s="158"/>
      <c r="BW218" s="158"/>
      <c r="BX218" s="158"/>
      <c r="BY218" s="158"/>
      <c r="BZ218" s="158"/>
      <c r="CA218" s="158"/>
    </row>
    <row r="219" spans="1:79" x14ac:dyDescent="0.2">
      <c r="A219" s="154" t="s">
        <v>1308</v>
      </c>
      <c r="B219" s="154"/>
      <c r="C219" s="154" t="s">
        <v>296</v>
      </c>
      <c r="D219" s="154" t="s">
        <v>1289</v>
      </c>
      <c r="E219" s="154"/>
      <c r="F219" s="154" t="s">
        <v>1955</v>
      </c>
      <c r="G219" s="154">
        <v>1961</v>
      </c>
      <c r="H219" s="154" t="s">
        <v>1309</v>
      </c>
      <c r="I219" s="154"/>
      <c r="J219" s="154" t="s">
        <v>175</v>
      </c>
      <c r="K219" s="154"/>
      <c r="L219" s="154"/>
      <c r="M219" s="154"/>
      <c r="N219" s="154"/>
      <c r="O219" s="154"/>
      <c r="P219" s="154" t="s">
        <v>1312</v>
      </c>
      <c r="Q219" s="154"/>
      <c r="R219" s="154"/>
      <c r="S219" s="154"/>
      <c r="T219" s="154"/>
      <c r="U219" s="154"/>
      <c r="V219" s="154"/>
      <c r="W219" s="154"/>
      <c r="X219" s="154"/>
      <c r="Y219" s="154"/>
      <c r="Z219" s="154"/>
      <c r="BF219" s="149">
        <v>38.119999999999997</v>
      </c>
      <c r="BG219" s="151" t="s">
        <v>1368</v>
      </c>
      <c r="BH219" s="152">
        <v>1.5811528919662887</v>
      </c>
      <c r="BI219" s="152">
        <v>3.9211052488098206</v>
      </c>
      <c r="BJ219" s="152">
        <v>1.6582100443401287E-2</v>
      </c>
      <c r="BK219" s="152">
        <v>3.9564491591004405</v>
      </c>
      <c r="BL219" s="152">
        <v>3.8857613385192007</v>
      </c>
      <c r="BM219" s="152">
        <v>8338.8324701990023</v>
      </c>
      <c r="BN219" s="149">
        <v>0.16800000000000001</v>
      </c>
      <c r="BO219" s="152">
        <v>6937.9086152055697</v>
      </c>
      <c r="BP219" s="152">
        <v>9739.7563251924348</v>
      </c>
      <c r="BT219" s="154">
        <v>218</v>
      </c>
      <c r="BU219" s="158"/>
      <c r="BV219" s="158"/>
      <c r="BW219" s="158"/>
      <c r="BX219" s="158"/>
      <c r="BY219" s="158"/>
      <c r="BZ219" s="158"/>
      <c r="CA219" s="158"/>
    </row>
    <row r="220" spans="1:79" x14ac:dyDescent="0.2">
      <c r="A220" s="154" t="s">
        <v>1308</v>
      </c>
      <c r="B220" s="154"/>
      <c r="C220" s="154" t="s">
        <v>296</v>
      </c>
      <c r="D220" s="154" t="s">
        <v>1289</v>
      </c>
      <c r="E220" s="154"/>
      <c r="F220" s="154" t="s">
        <v>1955</v>
      </c>
      <c r="G220" s="154">
        <v>1962</v>
      </c>
      <c r="H220" s="154" t="s">
        <v>1309</v>
      </c>
      <c r="I220" s="154"/>
      <c r="J220" s="154" t="s">
        <v>175</v>
      </c>
      <c r="K220" s="154"/>
      <c r="L220" s="154"/>
      <c r="M220" s="154"/>
      <c r="N220" s="154"/>
      <c r="O220" s="154"/>
      <c r="P220" s="154" t="s">
        <v>1315</v>
      </c>
      <c r="Q220" s="154"/>
      <c r="R220" s="154"/>
      <c r="S220" s="154"/>
      <c r="T220" s="154"/>
      <c r="U220" s="154"/>
      <c r="V220" s="154"/>
      <c r="W220" s="154"/>
      <c r="X220" s="154"/>
      <c r="Y220" s="154"/>
      <c r="Z220" s="154"/>
      <c r="BC220" s="149">
        <v>24.55</v>
      </c>
      <c r="BG220" s="151" t="s">
        <v>1349</v>
      </c>
      <c r="BH220" s="152">
        <v>1.3900514964589874</v>
      </c>
      <c r="BI220" s="152">
        <v>3.9215514425567846</v>
      </c>
      <c r="BJ220" s="152">
        <v>2.6357033065866002E-2</v>
      </c>
      <c r="BK220" s="152">
        <v>3.9780816560345653</v>
      </c>
      <c r="BL220" s="152">
        <v>3.8650212290790038</v>
      </c>
      <c r="BM220" s="152">
        <v>8347.4041814567499</v>
      </c>
      <c r="BN220" s="149">
        <v>0.23599999999999999</v>
      </c>
      <c r="BO220" s="152">
        <v>6377.4167946329571</v>
      </c>
      <c r="BP220" s="152">
        <v>10317.391568280542</v>
      </c>
      <c r="BT220" s="154">
        <v>219</v>
      </c>
      <c r="BU220" s="158"/>
      <c r="BV220" s="158"/>
      <c r="BW220" s="158"/>
      <c r="BX220" s="158"/>
      <c r="BY220" s="158"/>
      <c r="BZ220" s="158"/>
      <c r="CA220" s="158"/>
    </row>
    <row r="221" spans="1:79" x14ac:dyDescent="0.2">
      <c r="A221" s="154" t="s">
        <v>1308</v>
      </c>
      <c r="B221" s="154"/>
      <c r="C221" s="154" t="s">
        <v>296</v>
      </c>
      <c r="D221" s="154" t="s">
        <v>1289</v>
      </c>
      <c r="E221" s="154"/>
      <c r="F221" s="154" t="s">
        <v>1955</v>
      </c>
      <c r="G221" s="154">
        <v>1963</v>
      </c>
      <c r="H221" s="154" t="s">
        <v>1309</v>
      </c>
      <c r="I221" s="154"/>
      <c r="J221" s="154" t="s">
        <v>175</v>
      </c>
      <c r="K221" s="154"/>
      <c r="L221" s="154"/>
      <c r="M221" s="154"/>
      <c r="N221" s="154"/>
      <c r="O221" s="154"/>
      <c r="P221" s="154" t="s">
        <v>379</v>
      </c>
      <c r="Q221" s="154"/>
      <c r="R221" s="154"/>
      <c r="S221" s="154"/>
      <c r="T221" s="154"/>
      <c r="U221" s="154"/>
      <c r="V221" s="154"/>
      <c r="W221" s="154"/>
      <c r="X221" s="154"/>
      <c r="Y221" s="154"/>
      <c r="Z221" s="154"/>
      <c r="AB221" s="149">
        <v>1</v>
      </c>
      <c r="AC221" s="149" t="s">
        <v>1291</v>
      </c>
      <c r="AW221" s="149">
        <v>18.82</v>
      </c>
      <c r="AX221" s="149">
        <v>15.05</v>
      </c>
      <c r="BG221" s="151" t="s">
        <v>1293</v>
      </c>
      <c r="BH221" s="152">
        <v>1.1775364999298621</v>
      </c>
      <c r="BI221" s="152">
        <v>3.9393501211968642</v>
      </c>
      <c r="BJ221" s="152">
        <v>1.5245636566702754E-2</v>
      </c>
      <c r="BK221" s="152">
        <v>3.971515602425943</v>
      </c>
      <c r="BL221" s="152">
        <v>3.9071846399677854</v>
      </c>
      <c r="BM221" s="152">
        <v>8696.6125360816768</v>
      </c>
      <c r="BN221" s="149">
        <v>0.16700000000000001</v>
      </c>
      <c r="BO221" s="152">
        <v>7244.2782425560363</v>
      </c>
      <c r="BP221" s="152">
        <v>10148.946829607317</v>
      </c>
      <c r="BT221" s="154">
        <v>220</v>
      </c>
      <c r="BU221" s="158"/>
      <c r="BV221" s="158"/>
      <c r="BW221" s="158"/>
      <c r="BX221" s="158"/>
      <c r="BY221" s="158"/>
      <c r="BZ221" s="158"/>
      <c r="CA221" s="158"/>
    </row>
    <row r="222" spans="1:79" x14ac:dyDescent="0.2">
      <c r="A222" s="149" t="s">
        <v>1332</v>
      </c>
      <c r="C222" s="149" t="s">
        <v>296</v>
      </c>
      <c r="D222" s="149" t="s">
        <v>297</v>
      </c>
      <c r="F222" s="149" t="s">
        <v>1955</v>
      </c>
      <c r="G222" s="149">
        <v>2013</v>
      </c>
      <c r="H222" s="149" t="s">
        <v>1309</v>
      </c>
      <c r="J222" s="149" t="s">
        <v>175</v>
      </c>
      <c r="P222" s="149" t="s">
        <v>1348</v>
      </c>
      <c r="AW222" s="149">
        <v>18.82</v>
      </c>
      <c r="AX222" s="149">
        <v>15.05</v>
      </c>
      <c r="BG222" s="151" t="s">
        <v>1293</v>
      </c>
      <c r="BH222" s="152">
        <v>1.1775364999298621</v>
      </c>
      <c r="BI222" s="152">
        <v>3.9393501211968642</v>
      </c>
      <c r="BJ222" s="152">
        <v>1.5245636566702754E-2</v>
      </c>
      <c r="BK222" s="152">
        <v>3.971515602425943</v>
      </c>
      <c r="BL222" s="152">
        <v>3.9071846399677854</v>
      </c>
      <c r="BM222" s="152">
        <v>8696.6125360816768</v>
      </c>
      <c r="BN222" s="149">
        <v>0.16700000000000001</v>
      </c>
      <c r="BO222" s="152">
        <v>7244.2782425560363</v>
      </c>
      <c r="BP222" s="152">
        <v>10148.946829607317</v>
      </c>
      <c r="BT222" s="149">
        <v>221</v>
      </c>
      <c r="BU222" s="158"/>
      <c r="BV222" s="158"/>
      <c r="BW222" s="158"/>
      <c r="BX222" s="158"/>
      <c r="BY222" s="158"/>
      <c r="BZ222" s="158"/>
      <c r="CA222" s="158"/>
    </row>
    <row r="223" spans="1:79" x14ac:dyDescent="0.2">
      <c r="A223" s="154" t="s">
        <v>1308</v>
      </c>
      <c r="B223" s="154"/>
      <c r="C223" s="154" t="s">
        <v>296</v>
      </c>
      <c r="D223" s="154" t="s">
        <v>1289</v>
      </c>
      <c r="E223" s="154"/>
      <c r="F223" s="154" t="s">
        <v>1955</v>
      </c>
      <c r="G223" s="154">
        <v>2274</v>
      </c>
      <c r="H223" s="154" t="s">
        <v>1309</v>
      </c>
      <c r="I223" s="154"/>
      <c r="J223" s="154" t="s">
        <v>175</v>
      </c>
      <c r="K223" s="154"/>
      <c r="L223" s="154"/>
      <c r="M223" s="154"/>
      <c r="N223" s="154"/>
      <c r="O223" s="154"/>
      <c r="P223" s="154" t="s">
        <v>1313</v>
      </c>
      <c r="Q223" s="154"/>
      <c r="R223" s="154"/>
      <c r="S223" s="154"/>
      <c r="T223" s="154"/>
      <c r="U223" s="154"/>
      <c r="V223" s="154"/>
      <c r="W223" s="154"/>
      <c r="X223" s="154"/>
      <c r="Y223" s="154"/>
      <c r="Z223" s="154"/>
      <c r="AB223" s="149">
        <v>1</v>
      </c>
      <c r="AC223" s="149" t="s">
        <v>1291</v>
      </c>
      <c r="AM223" s="149">
        <v>17.350000000000001</v>
      </c>
      <c r="AN223" s="149">
        <v>27.12</v>
      </c>
      <c r="BG223" s="151" t="s">
        <v>1260</v>
      </c>
      <c r="BH223" s="152">
        <v>1.4332896851950259</v>
      </c>
      <c r="BI223" s="152">
        <v>3.9442218519550218</v>
      </c>
      <c r="BJ223" s="152">
        <v>1.4636698137579229E-2</v>
      </c>
      <c r="BK223" s="152">
        <v>3.9749724136191471</v>
      </c>
      <c r="BL223" s="152">
        <v>3.9134712902908966</v>
      </c>
      <c r="BM223" s="152">
        <v>8794.7166525432003</v>
      </c>
      <c r="BN223" s="149">
        <v>0.154</v>
      </c>
      <c r="BO223" s="152">
        <v>7440.3302880515475</v>
      </c>
      <c r="BP223" s="152">
        <v>10149.103017034853</v>
      </c>
      <c r="BT223" s="154">
        <v>222</v>
      </c>
      <c r="BU223" s="158"/>
      <c r="BV223" s="158"/>
      <c r="BW223" s="158"/>
      <c r="BX223" s="158"/>
      <c r="BY223" s="158"/>
      <c r="BZ223" s="158"/>
      <c r="CA223" s="158"/>
    </row>
    <row r="224" spans="1:79" x14ac:dyDescent="0.2">
      <c r="A224" s="154" t="s">
        <v>1308</v>
      </c>
      <c r="B224" s="154"/>
      <c r="C224" s="154" t="s">
        <v>296</v>
      </c>
      <c r="D224" s="154" t="s">
        <v>1289</v>
      </c>
      <c r="E224" s="154"/>
      <c r="F224" s="154" t="s">
        <v>1955</v>
      </c>
      <c r="G224" s="154">
        <v>2275</v>
      </c>
      <c r="H224" s="154" t="s">
        <v>1309</v>
      </c>
      <c r="I224" s="154"/>
      <c r="J224" s="154" t="s">
        <v>175</v>
      </c>
      <c r="K224" s="154"/>
      <c r="L224" s="154"/>
      <c r="M224" s="154"/>
      <c r="N224" s="154"/>
      <c r="O224" s="154"/>
      <c r="P224" s="154" t="s">
        <v>1323</v>
      </c>
      <c r="Q224" s="154"/>
      <c r="R224" s="154"/>
      <c r="S224" s="154"/>
      <c r="T224" s="154"/>
      <c r="U224" s="154"/>
      <c r="V224" s="154"/>
      <c r="W224" s="154"/>
      <c r="X224" s="154"/>
      <c r="Y224" s="154"/>
      <c r="Z224" s="154"/>
      <c r="AM224" s="149">
        <v>17.61</v>
      </c>
      <c r="AN224" s="149">
        <v>27.18</v>
      </c>
      <c r="BG224" s="151" t="s">
        <v>1260</v>
      </c>
      <c r="BH224" s="152">
        <v>1.4342494523964755</v>
      </c>
      <c r="BI224" s="152">
        <v>3.9465640176654606</v>
      </c>
      <c r="BJ224" s="152">
        <v>1.4666950418236204E-2</v>
      </c>
      <c r="BK224" s="152">
        <v>3.9773781370126833</v>
      </c>
      <c r="BL224" s="152">
        <v>3.9157498983182379</v>
      </c>
      <c r="BM224" s="152">
        <v>8842.2750014138965</v>
      </c>
      <c r="BN224" s="149">
        <v>0.154</v>
      </c>
      <c r="BO224" s="152">
        <v>7480.5646511961568</v>
      </c>
      <c r="BP224" s="152">
        <v>10203.985351631636</v>
      </c>
      <c r="BT224" s="154">
        <v>223</v>
      </c>
      <c r="BU224" s="158"/>
      <c r="BV224" s="158"/>
      <c r="BW224" s="158"/>
      <c r="BX224" s="158"/>
      <c r="BY224" s="158"/>
      <c r="BZ224" s="158"/>
      <c r="CA224" s="158"/>
    </row>
    <row r="225" spans="1:79" x14ac:dyDescent="0.2">
      <c r="A225" s="149" t="s">
        <v>1332</v>
      </c>
      <c r="C225" s="149" t="s">
        <v>296</v>
      </c>
      <c r="D225" s="149" t="s">
        <v>297</v>
      </c>
      <c r="F225" s="149" t="s">
        <v>1955</v>
      </c>
      <c r="G225" s="149">
        <v>2453</v>
      </c>
      <c r="H225" s="149" t="s">
        <v>1309</v>
      </c>
      <c r="J225" s="149" t="s">
        <v>175</v>
      </c>
      <c r="P225" s="149" t="s">
        <v>1343</v>
      </c>
      <c r="AB225" s="149">
        <v>1</v>
      </c>
      <c r="AG225" s="149">
        <v>18.13</v>
      </c>
      <c r="BG225" s="151" t="s">
        <v>1271</v>
      </c>
      <c r="BH225" s="152">
        <v>1.2583978040955086</v>
      </c>
      <c r="BI225" s="152">
        <v>3.9471910382185911</v>
      </c>
      <c r="BJ225" s="152">
        <v>1.6652947190006148E-2</v>
      </c>
      <c r="BK225" s="152">
        <v>3.9819284772467691</v>
      </c>
      <c r="BL225" s="152">
        <v>3.912453599190413</v>
      </c>
      <c r="BM225" s="152">
        <v>8855.050416837681</v>
      </c>
      <c r="BN225" s="149">
        <v>0.22900000000000001</v>
      </c>
      <c r="BO225" s="152">
        <v>6827.2438713818519</v>
      </c>
      <c r="BP225" s="152">
        <v>10882.85696229351</v>
      </c>
      <c r="BT225" s="154">
        <v>224</v>
      </c>
      <c r="BU225" s="158"/>
      <c r="BV225" s="158"/>
      <c r="BW225" s="158"/>
      <c r="BX225" s="158"/>
      <c r="BY225" s="158"/>
      <c r="BZ225" s="158"/>
      <c r="CA225" s="158"/>
    </row>
    <row r="226" spans="1:79" x14ac:dyDescent="0.2">
      <c r="A226" s="154"/>
      <c r="B226" s="154"/>
      <c r="C226" s="154" t="s">
        <v>296</v>
      </c>
      <c r="D226" s="154" t="s">
        <v>15</v>
      </c>
      <c r="E226" s="154"/>
      <c r="F226" s="154" t="s">
        <v>1955</v>
      </c>
      <c r="G226" s="154">
        <v>2454</v>
      </c>
      <c r="H226" s="154" t="s">
        <v>1309</v>
      </c>
      <c r="I226" s="154"/>
      <c r="J226" s="154" t="s">
        <v>175</v>
      </c>
      <c r="K226" s="154"/>
      <c r="L226" s="154"/>
      <c r="M226" s="154"/>
      <c r="N226" s="154"/>
      <c r="O226" s="154"/>
      <c r="P226" s="154" t="s">
        <v>1353</v>
      </c>
      <c r="Q226" s="154"/>
      <c r="R226" s="154"/>
      <c r="S226" s="154"/>
      <c r="T226" s="154"/>
      <c r="U226" s="154"/>
      <c r="V226" s="154"/>
      <c r="W226" s="154"/>
      <c r="X226" s="154"/>
      <c r="Y226" s="154"/>
      <c r="Z226" s="154"/>
      <c r="AB226" s="149">
        <v>1</v>
      </c>
      <c r="AC226" s="149" t="s">
        <v>1291</v>
      </c>
      <c r="AS226" s="149">
        <v>18.36</v>
      </c>
      <c r="BG226" s="151" t="s">
        <v>1331</v>
      </c>
      <c r="BH226" s="152">
        <v>1.2638726768652235</v>
      </c>
      <c r="BI226" s="152">
        <v>3.9843485663546385</v>
      </c>
      <c r="BJ226" s="152">
        <v>1.7371352896859038E-2</v>
      </c>
      <c r="BK226" s="152">
        <v>4.020844424465742</v>
      </c>
      <c r="BL226" s="152">
        <v>3.9478527082435351</v>
      </c>
      <c r="BM226" s="152">
        <v>9646.0290687612887</v>
      </c>
      <c r="BN226" s="149">
        <v>0.22800000000000001</v>
      </c>
      <c r="BO226" s="152">
        <v>7446.734441083715</v>
      </c>
      <c r="BP226" s="152">
        <v>11845.323696438863</v>
      </c>
      <c r="BT226" s="154">
        <v>225</v>
      </c>
      <c r="BU226" s="158"/>
      <c r="BV226" s="158"/>
      <c r="BW226" s="158"/>
      <c r="BX226" s="158"/>
      <c r="BY226" s="158"/>
      <c r="BZ226" s="158"/>
      <c r="CA226" s="158"/>
    </row>
    <row r="227" spans="1:79" ht="16" x14ac:dyDescent="0.2">
      <c r="A227" s="154" t="s">
        <v>1308</v>
      </c>
      <c r="B227" s="154"/>
      <c r="C227" s="154" t="s">
        <v>296</v>
      </c>
      <c r="D227" s="154" t="s">
        <v>1289</v>
      </c>
      <c r="E227" s="154"/>
      <c r="F227" s="154" t="s">
        <v>1955</v>
      </c>
      <c r="G227" s="154">
        <v>2505</v>
      </c>
      <c r="H227" s="154" t="s">
        <v>1309</v>
      </c>
      <c r="I227" s="154"/>
      <c r="J227" s="154" t="s">
        <v>175</v>
      </c>
      <c r="K227" s="154"/>
      <c r="L227" s="154"/>
      <c r="M227" s="154"/>
      <c r="N227" s="154"/>
      <c r="O227" s="154"/>
      <c r="P227" s="154" t="s">
        <v>1313</v>
      </c>
      <c r="Q227" s="154"/>
      <c r="R227" s="154"/>
      <c r="S227" s="154"/>
      <c r="T227" s="154"/>
      <c r="U227" s="154"/>
      <c r="V227" s="154"/>
      <c r="W227" s="154"/>
      <c r="X227" s="154"/>
      <c r="Y227" s="154"/>
      <c r="Z227" s="154"/>
      <c r="AB227" s="149">
        <v>1</v>
      </c>
      <c r="AC227" s="149" t="s">
        <v>1291</v>
      </c>
      <c r="AD227" s="150" t="s">
        <v>1316</v>
      </c>
      <c r="AG227" s="149">
        <v>19.14</v>
      </c>
      <c r="BG227" s="151" t="s">
        <v>1271</v>
      </c>
      <c r="BH227" s="152">
        <v>1.2819419334408249</v>
      </c>
      <c r="BI227" s="152">
        <v>4.0146818116994325</v>
      </c>
      <c r="BJ227" s="152">
        <v>1.7490103418412943E-2</v>
      </c>
      <c r="BK227" s="152">
        <v>4.0511655280147201</v>
      </c>
      <c r="BL227" s="152">
        <v>3.9781980953841449</v>
      </c>
      <c r="BM227" s="152">
        <v>10343.840416913414</v>
      </c>
      <c r="BN227" s="149">
        <v>0.22900000000000001</v>
      </c>
      <c r="BO227" s="152">
        <v>7975.1009614402419</v>
      </c>
      <c r="BP227" s="152">
        <v>12712.579872386585</v>
      </c>
      <c r="BQ227" s="149" t="s">
        <v>91</v>
      </c>
      <c r="BT227" s="154">
        <v>226</v>
      </c>
      <c r="BU227" s="158"/>
      <c r="BV227" s="158"/>
      <c r="BW227" s="158"/>
      <c r="BX227" s="158"/>
      <c r="BY227" s="158"/>
      <c r="BZ227" s="158"/>
      <c r="CA227" s="158"/>
    </row>
    <row r="228" spans="1:79" x14ac:dyDescent="0.2">
      <c r="A228" s="154" t="s">
        <v>1308</v>
      </c>
      <c r="B228" s="154"/>
      <c r="C228" s="154" t="s">
        <v>296</v>
      </c>
      <c r="D228" s="154" t="s">
        <v>1289</v>
      </c>
      <c r="E228" s="154"/>
      <c r="F228" s="154" t="s">
        <v>1955</v>
      </c>
      <c r="G228" s="154">
        <v>2822</v>
      </c>
      <c r="H228" s="154" t="s">
        <v>1309</v>
      </c>
      <c r="I228" s="154"/>
      <c r="J228" s="154" t="s">
        <v>175</v>
      </c>
      <c r="K228" s="154"/>
      <c r="L228" s="154"/>
      <c r="M228" s="154"/>
      <c r="N228" s="154"/>
      <c r="O228" s="154"/>
      <c r="P228" s="154" t="s">
        <v>1318</v>
      </c>
      <c r="Q228" s="154"/>
      <c r="R228" s="154"/>
      <c r="S228" s="154"/>
      <c r="T228" s="154"/>
      <c r="U228" s="154"/>
      <c r="V228" s="154"/>
      <c r="W228" s="154"/>
      <c r="X228" s="154"/>
      <c r="Y228" s="154"/>
      <c r="Z228" s="154"/>
      <c r="AG228" s="149">
        <v>19.14</v>
      </c>
      <c r="BG228" s="151" t="s">
        <v>1271</v>
      </c>
      <c r="BH228" s="152">
        <v>1.2819419334408249</v>
      </c>
      <c r="BI228" s="152">
        <v>4.0146818116994325</v>
      </c>
      <c r="BJ228" s="152">
        <v>1.7490103418412943E-2</v>
      </c>
      <c r="BK228" s="152">
        <v>4.0511655280147201</v>
      </c>
      <c r="BL228" s="152">
        <v>3.9781980953841449</v>
      </c>
      <c r="BM228" s="152">
        <v>10343.840416913414</v>
      </c>
      <c r="BN228" s="149">
        <v>0.22900000000000001</v>
      </c>
      <c r="BO228" s="152">
        <v>7975.1009614402419</v>
      </c>
      <c r="BP228" s="152">
        <v>12712.579872386585</v>
      </c>
      <c r="BT228" s="154">
        <v>227</v>
      </c>
      <c r="BU228" s="158"/>
      <c r="BV228" s="158"/>
      <c r="BW228" s="158"/>
      <c r="BX228" s="158"/>
      <c r="BY228" s="158"/>
      <c r="BZ228" s="158"/>
      <c r="CA228" s="158"/>
    </row>
    <row r="229" spans="1:79" x14ac:dyDescent="0.2">
      <c r="A229" s="154"/>
      <c r="B229" s="154"/>
      <c r="C229" s="154" t="s">
        <v>296</v>
      </c>
      <c r="D229" s="154" t="s">
        <v>15</v>
      </c>
      <c r="E229" s="154"/>
      <c r="F229" s="154" t="s">
        <v>1955</v>
      </c>
      <c r="G229" s="154">
        <v>3398</v>
      </c>
      <c r="H229" s="154" t="s">
        <v>1309</v>
      </c>
      <c r="I229" s="154"/>
      <c r="J229" s="154" t="s">
        <v>175</v>
      </c>
      <c r="K229" s="154"/>
      <c r="L229" s="154"/>
      <c r="M229" s="154"/>
      <c r="N229" s="154"/>
      <c r="O229" s="154"/>
      <c r="P229" s="154" t="s">
        <v>1353</v>
      </c>
      <c r="Q229" s="154"/>
      <c r="R229" s="154"/>
      <c r="S229" s="154"/>
      <c r="T229" s="154"/>
      <c r="U229" s="154"/>
      <c r="V229" s="154"/>
      <c r="W229" s="154"/>
      <c r="X229" s="154"/>
      <c r="Y229" s="154"/>
      <c r="Z229" s="154"/>
      <c r="AB229" s="149">
        <v>1</v>
      </c>
      <c r="AG229" s="149">
        <v>19.93</v>
      </c>
      <c r="BG229" s="151" t="s">
        <v>1271</v>
      </c>
      <c r="BH229" s="152">
        <v>1.2995072987004876</v>
      </c>
      <c r="BI229" s="152">
        <v>4.0650340702374601</v>
      </c>
      <c r="BJ229" s="152">
        <v>1.8329532619504891E-2</v>
      </c>
      <c r="BK229" s="152">
        <v>4.1032688051777813</v>
      </c>
      <c r="BL229" s="152">
        <v>4.026799335297139</v>
      </c>
      <c r="BM229" s="152">
        <v>11615.397326178543</v>
      </c>
      <c r="BN229" s="149">
        <v>0.22900000000000001</v>
      </c>
      <c r="BO229" s="152">
        <v>8955.4713384836577</v>
      </c>
      <c r="BP229" s="152">
        <v>14275.323313873429</v>
      </c>
      <c r="BQ229" s="149" t="s">
        <v>92</v>
      </c>
      <c r="BT229" s="154">
        <v>228</v>
      </c>
      <c r="BU229" s="158"/>
      <c r="BV229" s="158"/>
      <c r="BW229" s="158"/>
      <c r="BX229" s="158"/>
      <c r="BY229" s="158"/>
      <c r="BZ229" s="158"/>
      <c r="CA229" s="158"/>
    </row>
    <row r="230" spans="1:79" x14ac:dyDescent="0.2">
      <c r="A230" s="149" t="s">
        <v>1332</v>
      </c>
      <c r="C230" s="149" t="s">
        <v>296</v>
      </c>
      <c r="D230" s="149" t="s">
        <v>297</v>
      </c>
      <c r="F230" s="149" t="s">
        <v>1955</v>
      </c>
      <c r="G230" s="149">
        <v>3672</v>
      </c>
      <c r="H230" s="149" t="s">
        <v>1309</v>
      </c>
      <c r="J230" s="149" t="s">
        <v>175</v>
      </c>
      <c r="P230" s="149" t="s">
        <v>1333</v>
      </c>
      <c r="AB230" s="149">
        <v>1</v>
      </c>
      <c r="AC230" s="149" t="s">
        <v>1291</v>
      </c>
      <c r="BF230" s="149">
        <v>44.75</v>
      </c>
      <c r="BG230" s="151" t="s">
        <v>1368</v>
      </c>
      <c r="BH230" s="152">
        <v>1.6507930396519308</v>
      </c>
      <c r="BI230" s="152">
        <v>4.1268937539377166</v>
      </c>
      <c r="BJ230" s="152">
        <v>1.9991533383173183E-2</v>
      </c>
      <c r="BK230" s="152">
        <v>4.1695046984847313</v>
      </c>
      <c r="BL230" s="152">
        <v>4.084282809390702</v>
      </c>
      <c r="BM230" s="152">
        <v>13393.489882042884</v>
      </c>
      <c r="BN230" s="149">
        <v>0.16800000000000001</v>
      </c>
      <c r="BO230" s="152">
        <v>11143.38358185968</v>
      </c>
      <c r="BP230" s="152">
        <v>15643.596182226089</v>
      </c>
      <c r="BT230" s="154">
        <v>229</v>
      </c>
      <c r="BU230" s="158"/>
      <c r="BV230" s="158"/>
      <c r="BW230" s="158"/>
      <c r="BX230" s="158"/>
      <c r="BY230" s="158"/>
      <c r="BZ230" s="158"/>
      <c r="CA230" s="158"/>
    </row>
    <row r="231" spans="1:79" x14ac:dyDescent="0.2">
      <c r="A231" s="149" t="s">
        <v>1332</v>
      </c>
      <c r="C231" s="149" t="s">
        <v>296</v>
      </c>
      <c r="D231" s="149" t="s">
        <v>297</v>
      </c>
      <c r="F231" s="149" t="s">
        <v>1955</v>
      </c>
      <c r="G231" s="149">
        <v>3673</v>
      </c>
      <c r="H231" s="149" t="s">
        <v>1309</v>
      </c>
      <c r="J231" s="149" t="s">
        <v>175</v>
      </c>
      <c r="P231" s="149" t="s">
        <v>1333</v>
      </c>
      <c r="BF231" s="149">
        <v>44.75</v>
      </c>
      <c r="BG231" s="151" t="s">
        <v>1368</v>
      </c>
      <c r="BH231" s="152">
        <v>1.6507930396519308</v>
      </c>
      <c r="BI231" s="152">
        <v>4.1268937539377166</v>
      </c>
      <c r="BJ231" s="152">
        <v>1.9991533383173183E-2</v>
      </c>
      <c r="BK231" s="152">
        <v>4.1695046984847313</v>
      </c>
      <c r="BL231" s="152">
        <v>4.084282809390702</v>
      </c>
      <c r="BM231" s="152">
        <v>13393.489882042884</v>
      </c>
      <c r="BN231" s="149">
        <v>0.16800000000000001</v>
      </c>
      <c r="BO231" s="152">
        <v>11143.38358185968</v>
      </c>
      <c r="BP231" s="152">
        <v>15643.596182226089</v>
      </c>
      <c r="BT231" s="154">
        <v>230</v>
      </c>
      <c r="BU231" s="158"/>
      <c r="BV231" s="158"/>
      <c r="BW231" s="158"/>
      <c r="BX231" s="158"/>
      <c r="BY231" s="158"/>
      <c r="BZ231" s="158"/>
      <c r="CA231" s="158"/>
    </row>
    <row r="232" spans="1:79" x14ac:dyDescent="0.2">
      <c r="A232" s="154" t="s">
        <v>1308</v>
      </c>
      <c r="B232" s="154"/>
      <c r="C232" s="154" t="s">
        <v>296</v>
      </c>
      <c r="D232" s="154" t="s">
        <v>1289</v>
      </c>
      <c r="E232" s="154"/>
      <c r="F232" s="154" t="s">
        <v>1955</v>
      </c>
      <c r="G232" s="154">
        <v>3904</v>
      </c>
      <c r="H232" s="154" t="s">
        <v>1309</v>
      </c>
      <c r="I232" s="154"/>
      <c r="J232" s="154" t="s">
        <v>175</v>
      </c>
      <c r="K232" s="154"/>
      <c r="L232" s="154"/>
      <c r="M232" s="154"/>
      <c r="N232" s="154"/>
      <c r="O232" s="154"/>
      <c r="P232" s="154" t="s">
        <v>1325</v>
      </c>
      <c r="Q232" s="154"/>
      <c r="R232" s="154"/>
      <c r="S232" s="154"/>
      <c r="T232" s="154"/>
      <c r="U232" s="154"/>
      <c r="V232" s="154"/>
      <c r="W232" s="154"/>
      <c r="X232" s="154"/>
      <c r="Y232" s="154"/>
      <c r="Z232" s="154"/>
      <c r="AB232" s="149">
        <v>1</v>
      </c>
      <c r="AI232" s="149">
        <v>18.829999999999998</v>
      </c>
      <c r="BG232" s="151" t="s">
        <v>138</v>
      </c>
      <c r="BH232" s="152">
        <v>1.2748503200166648</v>
      </c>
      <c r="BI232" s="152">
        <v>4.1583521114776083</v>
      </c>
      <c r="BJ232" s="152">
        <v>2.2300135191045251E-2</v>
      </c>
      <c r="BK232" s="152">
        <v>4.204727781189721</v>
      </c>
      <c r="BL232" s="152">
        <v>4.1119764417654956</v>
      </c>
      <c r="BM232" s="152">
        <v>14399.655811635181</v>
      </c>
      <c r="BN232" s="149">
        <v>0.20799999999999999</v>
      </c>
      <c r="BO232" s="152">
        <v>11404.527402815063</v>
      </c>
      <c r="BP232" s="152">
        <v>17394.784220455298</v>
      </c>
      <c r="BT232" s="149">
        <v>231</v>
      </c>
      <c r="BU232" s="158"/>
      <c r="BV232" s="158"/>
      <c r="BW232" s="158"/>
      <c r="BX232" s="158"/>
      <c r="BY232" s="158"/>
      <c r="BZ232" s="158"/>
      <c r="CA232" s="158"/>
    </row>
    <row r="233" spans="1:79" x14ac:dyDescent="0.2">
      <c r="A233" s="149" t="s">
        <v>1332</v>
      </c>
      <c r="C233" s="149" t="s">
        <v>296</v>
      </c>
      <c r="D233" s="149" t="s">
        <v>297</v>
      </c>
      <c r="F233" s="149" t="s">
        <v>1955</v>
      </c>
      <c r="G233" s="149">
        <v>5697</v>
      </c>
      <c r="H233" s="149" t="s">
        <v>1309</v>
      </c>
      <c r="J233" s="149" t="s">
        <v>175</v>
      </c>
      <c r="P233" s="149" t="s">
        <v>1335</v>
      </c>
      <c r="AB233" s="149">
        <v>1</v>
      </c>
      <c r="AC233" s="149" t="s">
        <v>1291</v>
      </c>
      <c r="BD233" s="149">
        <v>26.97</v>
      </c>
      <c r="BE233" s="149">
        <v>14.48</v>
      </c>
      <c r="BG233" s="151" t="s">
        <v>1423</v>
      </c>
      <c r="BH233" s="152">
        <v>1.4308809464528911</v>
      </c>
      <c r="BI233" s="152">
        <v>4.1713597386774302</v>
      </c>
      <c r="BJ233" s="152">
        <v>2.2559799601715346E-2</v>
      </c>
      <c r="BK233" s="152">
        <v>4.2194448130634488</v>
      </c>
      <c r="BL233" s="152">
        <v>4.1232746642914115</v>
      </c>
      <c r="BM233" s="152">
        <v>14837.46606484041</v>
      </c>
      <c r="BN233" s="149">
        <v>0.17</v>
      </c>
      <c r="BO233" s="152">
        <v>12315.096833817541</v>
      </c>
      <c r="BP233" s="152">
        <v>17359.835295863279</v>
      </c>
      <c r="BT233" s="154">
        <v>232</v>
      </c>
      <c r="BU233" s="158"/>
      <c r="BV233" s="158"/>
      <c r="BW233" s="158"/>
      <c r="BX233" s="158"/>
      <c r="BY233" s="158"/>
      <c r="BZ233" s="158"/>
      <c r="CA233" s="158"/>
    </row>
    <row r="234" spans="1:79" s="154" customFormat="1" x14ac:dyDescent="0.2">
      <c r="C234" s="154" t="s">
        <v>296</v>
      </c>
      <c r="D234" s="154" t="s">
        <v>1262</v>
      </c>
      <c r="G234" s="154">
        <v>7187</v>
      </c>
      <c r="H234" s="154" t="s">
        <v>1956</v>
      </c>
      <c r="J234" s="154" t="s">
        <v>470</v>
      </c>
      <c r="AD234" s="155"/>
      <c r="AM234" s="154">
        <v>14.7</v>
      </c>
      <c r="AN234" s="154">
        <v>22.8</v>
      </c>
      <c r="BG234" s="156" t="s">
        <v>1260</v>
      </c>
      <c r="BH234" s="157">
        <v>1.3579348470004537</v>
      </c>
      <c r="BI234" s="157">
        <v>3.7603298436967467</v>
      </c>
      <c r="BJ234" s="157">
        <v>1.3354933841364429E-2</v>
      </c>
      <c r="BK234" s="157">
        <v>3.7883875185048925</v>
      </c>
      <c r="BL234" s="157">
        <v>3.7322721688886009</v>
      </c>
      <c r="BM234" s="157">
        <v>5758.7714605207566</v>
      </c>
      <c r="BN234" s="154">
        <v>0.154</v>
      </c>
      <c r="BO234" s="157">
        <v>4871.9206556005602</v>
      </c>
      <c r="BP234" s="157">
        <v>6645.622265440953</v>
      </c>
      <c r="BQ234" s="154">
        <v>1</v>
      </c>
      <c r="BR234" s="154">
        <v>1</v>
      </c>
      <c r="BS234" s="154">
        <v>2</v>
      </c>
      <c r="BT234" s="154">
        <v>233</v>
      </c>
      <c r="BU234" s="158"/>
      <c r="BV234" s="158"/>
      <c r="BW234" s="158"/>
      <c r="BX234" s="158"/>
      <c r="BY234" s="158"/>
      <c r="BZ234" s="158"/>
      <c r="CA234" s="158"/>
    </row>
    <row r="235" spans="1:79" s="154" customFormat="1" x14ac:dyDescent="0.2">
      <c r="A235" s="149"/>
      <c r="B235" s="149"/>
      <c r="C235" s="149" t="s">
        <v>296</v>
      </c>
      <c r="D235" s="149" t="s">
        <v>297</v>
      </c>
      <c r="E235" s="149"/>
      <c r="F235" s="149"/>
      <c r="G235" s="149"/>
      <c r="H235" s="149" t="s">
        <v>1473</v>
      </c>
      <c r="I235" s="149"/>
      <c r="J235" s="149" t="s">
        <v>1474</v>
      </c>
      <c r="K235" s="149"/>
      <c r="L235" s="149"/>
      <c r="M235" s="149"/>
      <c r="N235" s="149"/>
      <c r="O235" s="149"/>
      <c r="P235" s="149"/>
      <c r="Q235" s="149"/>
      <c r="R235" s="149"/>
      <c r="S235" s="149"/>
      <c r="T235" s="149"/>
      <c r="U235" s="149"/>
      <c r="V235" s="149"/>
      <c r="W235" s="149"/>
      <c r="X235" s="149"/>
      <c r="Y235" s="149"/>
      <c r="Z235" s="149"/>
      <c r="AD235" s="155"/>
      <c r="AM235" s="154">
        <v>17.07</v>
      </c>
      <c r="AN235" s="154">
        <v>25</v>
      </c>
      <c r="BG235" s="156" t="s">
        <v>1260</v>
      </c>
      <c r="BH235" s="157">
        <v>1.3979400086720377</v>
      </c>
      <c r="BI235" s="157">
        <v>3.8579563491307995</v>
      </c>
      <c r="BJ235" s="157">
        <v>1.3751681506931719E-2</v>
      </c>
      <c r="BK235" s="157">
        <v>3.8868475598526087</v>
      </c>
      <c r="BL235" s="157">
        <v>3.8290651384089904</v>
      </c>
      <c r="BM235" s="157">
        <v>7210.3500442730183</v>
      </c>
      <c r="BN235" s="154">
        <v>0.154</v>
      </c>
      <c r="BO235" s="157">
        <v>6099.9561374549739</v>
      </c>
      <c r="BP235" s="157">
        <v>8320.7439510910626</v>
      </c>
      <c r="BT235" s="154">
        <v>234</v>
      </c>
      <c r="BU235" s="158"/>
      <c r="BV235" s="158"/>
      <c r="BW235" s="158"/>
      <c r="BX235" s="158"/>
      <c r="BY235" s="158"/>
      <c r="BZ235" s="158"/>
      <c r="CA235" s="158"/>
    </row>
    <row r="236" spans="1:79" s="159" customFormat="1" x14ac:dyDescent="0.2">
      <c r="A236" s="149"/>
      <c r="B236" s="149"/>
      <c r="C236" s="149" t="s">
        <v>296</v>
      </c>
      <c r="D236" s="149" t="s">
        <v>297</v>
      </c>
      <c r="E236" s="149"/>
      <c r="F236" s="149"/>
      <c r="G236" s="149"/>
      <c r="H236" s="149" t="s">
        <v>1473</v>
      </c>
      <c r="I236" s="149"/>
      <c r="J236" s="149" t="s">
        <v>1474</v>
      </c>
      <c r="K236" s="149"/>
      <c r="L236" s="149"/>
      <c r="M236" s="149"/>
      <c r="N236" s="149"/>
      <c r="O236" s="149"/>
      <c r="P236" s="149"/>
      <c r="Q236" s="149"/>
      <c r="R236" s="149"/>
      <c r="S236" s="149"/>
      <c r="T236" s="149"/>
      <c r="U236" s="149"/>
      <c r="V236" s="149"/>
      <c r="W236" s="149"/>
      <c r="X236" s="149"/>
      <c r="Y236" s="149"/>
      <c r="Z236" s="149"/>
      <c r="AB236" s="159">
        <v>1</v>
      </c>
      <c r="AC236" s="159" t="s">
        <v>1291</v>
      </c>
      <c r="AD236" s="164"/>
      <c r="AG236" s="159">
        <v>10.54</v>
      </c>
      <c r="BG236" s="165" t="s">
        <v>1271</v>
      </c>
      <c r="BH236" s="166">
        <v>1.0228406108765278</v>
      </c>
      <c r="BI236" s="166">
        <v>3.2719510692159761</v>
      </c>
      <c r="BJ236" s="166">
        <v>2.7024940895299988E-2</v>
      </c>
      <c r="BK236" s="166">
        <v>3.3283241079267447</v>
      </c>
      <c r="BL236" s="166">
        <v>3.2155780305052075</v>
      </c>
      <c r="BM236" s="166">
        <v>1870.4713875440325</v>
      </c>
      <c r="BN236" s="159">
        <v>0.22900000000000001</v>
      </c>
      <c r="BO236" s="166">
        <v>1442.133439796449</v>
      </c>
      <c r="BP236" s="166">
        <v>2298.8093352916158</v>
      </c>
      <c r="BQ236" s="159">
        <v>1</v>
      </c>
      <c r="BR236" s="159">
        <v>1</v>
      </c>
      <c r="BS236" s="159">
        <v>1</v>
      </c>
      <c r="BT236" s="154">
        <v>235</v>
      </c>
      <c r="BU236" s="158"/>
      <c r="BV236" s="158"/>
      <c r="BW236" s="158"/>
      <c r="BX236" s="158"/>
      <c r="BY236" s="158"/>
      <c r="BZ236" s="158"/>
      <c r="CA236" s="158"/>
    </row>
    <row r="237" spans="1:79" s="154" customFormat="1" x14ac:dyDescent="0.2">
      <c r="A237" s="149"/>
      <c r="B237" s="149"/>
      <c r="C237" s="149" t="s">
        <v>296</v>
      </c>
      <c r="D237" s="149" t="s">
        <v>297</v>
      </c>
      <c r="E237" s="149"/>
      <c r="F237" s="149"/>
      <c r="G237" s="149"/>
      <c r="H237" s="149" t="s">
        <v>1473</v>
      </c>
      <c r="I237" s="149"/>
      <c r="J237" s="149" t="s">
        <v>1474</v>
      </c>
      <c r="K237" s="149"/>
      <c r="L237" s="149"/>
      <c r="M237" s="149"/>
      <c r="N237" s="149"/>
      <c r="O237" s="149"/>
      <c r="P237" s="149"/>
      <c r="Q237" s="149"/>
      <c r="R237" s="149"/>
      <c r="S237" s="149"/>
      <c r="T237" s="149"/>
      <c r="U237" s="149"/>
      <c r="V237" s="149"/>
      <c r="W237" s="149"/>
      <c r="X237" s="149"/>
      <c r="Y237" s="149"/>
      <c r="Z237" s="149"/>
      <c r="AB237" s="154">
        <v>1</v>
      </c>
      <c r="AC237" s="154" t="s">
        <v>1291</v>
      </c>
      <c r="AD237" s="155"/>
      <c r="AS237" s="154">
        <v>15.04</v>
      </c>
      <c r="BG237" s="156" t="s">
        <v>1331</v>
      </c>
      <c r="BH237" s="157">
        <v>1.1772478362556233</v>
      </c>
      <c r="BI237" s="157">
        <v>3.7626080346803783</v>
      </c>
      <c r="BJ237" s="157">
        <v>1.5259040529293159E-2</v>
      </c>
      <c r="BK237" s="157">
        <v>3.7946660891897284</v>
      </c>
      <c r="BL237" s="157">
        <v>3.7305499801710282</v>
      </c>
      <c r="BM237" s="157">
        <v>5789.0597853706195</v>
      </c>
      <c r="BN237" s="154">
        <v>0.22800000000000001</v>
      </c>
      <c r="BO237" s="157">
        <v>4469.1541543061185</v>
      </c>
      <c r="BP237" s="157">
        <v>7108.9654164351205</v>
      </c>
      <c r="BQ237" s="154">
        <v>1</v>
      </c>
      <c r="BR237" s="154">
        <v>1</v>
      </c>
      <c r="BS237" s="154">
        <v>2</v>
      </c>
      <c r="BT237" s="154">
        <v>236</v>
      </c>
      <c r="BU237" s="158"/>
      <c r="BV237" s="158"/>
      <c r="BW237" s="158"/>
      <c r="BX237" s="158"/>
      <c r="BY237" s="158"/>
      <c r="BZ237" s="158"/>
      <c r="CA237" s="158"/>
    </row>
    <row r="238" spans="1:79" s="154" customFormat="1" x14ac:dyDescent="0.2">
      <c r="A238" s="149"/>
      <c r="B238" s="149"/>
      <c r="C238" s="149" t="s">
        <v>296</v>
      </c>
      <c r="D238" s="149" t="s">
        <v>297</v>
      </c>
      <c r="E238" s="149"/>
      <c r="F238" s="149"/>
      <c r="G238" s="149"/>
      <c r="H238" s="149" t="s">
        <v>1473</v>
      </c>
      <c r="I238" s="149"/>
      <c r="J238" s="149" t="s">
        <v>1474</v>
      </c>
      <c r="K238" s="149"/>
      <c r="L238" s="149"/>
      <c r="M238" s="149"/>
      <c r="N238" s="149"/>
      <c r="O238" s="149"/>
      <c r="P238" s="149"/>
      <c r="Q238" s="149"/>
      <c r="R238" s="149"/>
      <c r="S238" s="149"/>
      <c r="T238" s="149"/>
      <c r="U238" s="149"/>
      <c r="V238" s="149"/>
      <c r="W238" s="149"/>
      <c r="X238" s="149"/>
      <c r="Y238" s="149"/>
      <c r="Z238" s="149"/>
      <c r="AD238" s="155"/>
      <c r="AS238" s="154">
        <v>15.06</v>
      </c>
      <c r="BG238" s="156" t="s">
        <v>1331</v>
      </c>
      <c r="BH238" s="157">
        <v>1.1778249718646818</v>
      </c>
      <c r="BI238" s="157">
        <v>3.7640853748509366</v>
      </c>
      <c r="BJ238" s="157">
        <v>1.526030884324627E-2</v>
      </c>
      <c r="BK238" s="157">
        <v>3.7961460939890204</v>
      </c>
      <c r="BL238" s="157">
        <v>3.7320246557128529</v>
      </c>
      <c r="BM238" s="157">
        <v>5808.7859707346597</v>
      </c>
      <c r="BN238" s="154">
        <v>0.22800000000000001</v>
      </c>
      <c r="BO238" s="157">
        <v>4484.382769407157</v>
      </c>
      <c r="BP238" s="157">
        <v>7133.1891720621625</v>
      </c>
      <c r="BT238" s="154">
        <v>237</v>
      </c>
      <c r="BU238" s="158"/>
      <c r="BV238" s="158"/>
      <c r="BW238" s="158"/>
      <c r="BX238" s="158"/>
      <c r="BY238" s="158"/>
      <c r="BZ238" s="158"/>
      <c r="CA238" s="158"/>
    </row>
    <row r="239" spans="1:79" x14ac:dyDescent="0.2">
      <c r="C239" s="149" t="s">
        <v>296</v>
      </c>
      <c r="D239" s="149" t="s">
        <v>1224</v>
      </c>
      <c r="H239" s="149" t="s">
        <v>1473</v>
      </c>
      <c r="J239" s="149" t="s">
        <v>1474</v>
      </c>
      <c r="AB239" s="149">
        <v>1</v>
      </c>
      <c r="AC239" s="149" t="s">
        <v>175</v>
      </c>
      <c r="AS239" s="149">
        <v>22.11</v>
      </c>
      <c r="BG239" s="151" t="s">
        <v>1331</v>
      </c>
      <c r="BH239" s="152">
        <v>1.344588742578714</v>
      </c>
      <c r="BI239" s="152">
        <v>4.190963934417784</v>
      </c>
      <c r="BJ239" s="152">
        <v>2.1917105233675269E-2</v>
      </c>
      <c r="BK239" s="152">
        <v>4.2370100637874177</v>
      </c>
      <c r="BL239" s="152">
        <v>4.1449178050481503</v>
      </c>
      <c r="BM239" s="152">
        <v>15522.580987722153</v>
      </c>
      <c r="BN239" s="149">
        <v>0.22800000000000001</v>
      </c>
      <c r="BO239" s="152">
        <v>11983.432522521502</v>
      </c>
      <c r="BP239" s="152">
        <v>19061.729452922802</v>
      </c>
      <c r="BQ239" s="149" t="s">
        <v>90</v>
      </c>
      <c r="BR239" s="159">
        <v>1</v>
      </c>
      <c r="BS239" s="159">
        <v>1</v>
      </c>
      <c r="BT239" s="154">
        <v>238</v>
      </c>
      <c r="BU239" s="158"/>
      <c r="BV239" s="158"/>
      <c r="BW239" s="158"/>
      <c r="BX239" s="158"/>
      <c r="BY239" s="158"/>
      <c r="BZ239" s="158"/>
      <c r="CA239" s="158"/>
    </row>
    <row r="240" spans="1:79" s="154" customFormat="1" x14ac:dyDescent="0.2">
      <c r="A240" s="149"/>
      <c r="B240" s="149"/>
      <c r="C240" s="149" t="s">
        <v>296</v>
      </c>
      <c r="D240" s="149" t="s">
        <v>1224</v>
      </c>
      <c r="E240" s="149"/>
      <c r="F240" s="149"/>
      <c r="G240" s="149"/>
      <c r="H240" s="149" t="s">
        <v>1473</v>
      </c>
      <c r="I240" s="149"/>
      <c r="J240" s="149" t="s">
        <v>1474</v>
      </c>
      <c r="K240" s="149"/>
      <c r="L240" s="149"/>
      <c r="M240" s="149"/>
      <c r="N240" s="149"/>
      <c r="O240" s="149"/>
      <c r="P240" s="149"/>
      <c r="Q240" s="149"/>
      <c r="R240" s="149"/>
      <c r="S240" s="149"/>
      <c r="T240" s="149"/>
      <c r="U240" s="149"/>
      <c r="V240" s="149"/>
      <c r="W240" s="149"/>
      <c r="X240" s="149"/>
      <c r="Y240" s="149"/>
      <c r="Z240" s="149"/>
      <c r="AB240" s="154">
        <v>1</v>
      </c>
      <c r="AC240" s="154" t="s">
        <v>175</v>
      </c>
      <c r="AD240" s="155"/>
      <c r="AS240" s="154">
        <v>10.95</v>
      </c>
      <c r="BG240" s="156" t="s">
        <v>1331</v>
      </c>
      <c r="BH240" s="157">
        <v>1.039414119176137</v>
      </c>
      <c r="BI240" s="157">
        <v>3.4097840468639129</v>
      </c>
      <c r="BJ240" s="157">
        <v>1.9624840675746148E-2</v>
      </c>
      <c r="BK240" s="157">
        <v>3.4510143071094777</v>
      </c>
      <c r="BL240" s="157">
        <v>3.3685537866183481</v>
      </c>
      <c r="BM240" s="157">
        <v>2569.1179699756481</v>
      </c>
      <c r="BN240" s="154">
        <v>0.22800000000000001</v>
      </c>
      <c r="BO240" s="157">
        <v>1983.3590728212002</v>
      </c>
      <c r="BP240" s="157">
        <v>3154.8768671300959</v>
      </c>
      <c r="BQ240" s="154" t="s">
        <v>90</v>
      </c>
      <c r="BR240" s="154">
        <v>1</v>
      </c>
      <c r="BS240" s="154">
        <v>1</v>
      </c>
      <c r="BT240" s="154">
        <v>239</v>
      </c>
      <c r="BU240" s="158"/>
      <c r="BV240" s="158"/>
      <c r="BW240" s="158"/>
      <c r="BX240" s="158"/>
      <c r="BY240" s="158"/>
      <c r="BZ240" s="158"/>
      <c r="CA240" s="158"/>
    </row>
    <row r="241" spans="1:79" ht="16" x14ac:dyDescent="0.2">
      <c r="C241" s="149" t="s">
        <v>1356</v>
      </c>
      <c r="D241" s="149" t="s">
        <v>1458</v>
      </c>
      <c r="H241" s="149" t="s">
        <v>1473</v>
      </c>
      <c r="J241" s="149" t="s">
        <v>1474</v>
      </c>
      <c r="AB241" s="149">
        <v>1</v>
      </c>
      <c r="AC241" s="149" t="s">
        <v>175</v>
      </c>
      <c r="AD241" s="150" t="s">
        <v>1461</v>
      </c>
      <c r="AS241" s="149">
        <v>30.57</v>
      </c>
      <c r="BG241" s="151" t="s">
        <v>1331</v>
      </c>
      <c r="BH241" s="152">
        <v>1.4852954387260888</v>
      </c>
      <c r="BI241" s="152">
        <v>4.5511421164990757</v>
      </c>
      <c r="BJ241" s="152">
        <v>3.2488516330924831E-2</v>
      </c>
      <c r="BK241" s="152">
        <v>4.61939795640364</v>
      </c>
      <c r="BL241" s="152">
        <v>4.4828862765945114</v>
      </c>
      <c r="BM241" s="152">
        <v>35574.771274477731</v>
      </c>
      <c r="BN241" s="149">
        <v>0.22800000000000001</v>
      </c>
      <c r="BO241" s="152">
        <v>27463.723423896809</v>
      </c>
      <c r="BP241" s="152">
        <v>43685.819125058653</v>
      </c>
      <c r="BQ241" s="149" t="s">
        <v>90</v>
      </c>
      <c r="BR241" s="159">
        <v>2</v>
      </c>
      <c r="BS241" s="159">
        <v>2</v>
      </c>
      <c r="BT241" s="154">
        <v>240</v>
      </c>
      <c r="BU241" s="158"/>
      <c r="BV241" s="158"/>
      <c r="BW241" s="158"/>
      <c r="BX241" s="158"/>
      <c r="BY241" s="158"/>
      <c r="BZ241" s="158"/>
      <c r="CA241" s="158"/>
    </row>
    <row r="242" spans="1:79" ht="32" x14ac:dyDescent="0.2">
      <c r="C242" s="149" t="s">
        <v>1356</v>
      </c>
      <c r="D242" s="149" t="s">
        <v>1458</v>
      </c>
      <c r="H242" s="149" t="s">
        <v>1473</v>
      </c>
      <c r="J242" s="149" t="s">
        <v>1474</v>
      </c>
      <c r="AB242" s="149">
        <v>1</v>
      </c>
      <c r="AC242" s="149" t="s">
        <v>175</v>
      </c>
      <c r="AD242" s="150" t="s">
        <v>1462</v>
      </c>
      <c r="AS242" s="149">
        <v>35.04</v>
      </c>
      <c r="BG242" s="151" t="s">
        <v>1331</v>
      </c>
      <c r="BH242" s="152">
        <v>1.5445640974960431</v>
      </c>
      <c r="BI242" s="152">
        <v>4.7028568419148415</v>
      </c>
      <c r="BJ242" s="152">
        <v>3.7391521915032318E-2</v>
      </c>
      <c r="BK242" s="152">
        <v>4.7814135142979106</v>
      </c>
      <c r="BL242" s="152">
        <v>4.6243001695317725</v>
      </c>
      <c r="BM242" s="152">
        <v>50449.49716213005</v>
      </c>
      <c r="BN242" s="149">
        <v>0.22800000000000001</v>
      </c>
      <c r="BO242" s="152">
        <v>38947.011809164396</v>
      </c>
      <c r="BP242" s="152">
        <v>61951.982515095704</v>
      </c>
      <c r="BQ242" s="159" t="s">
        <v>91</v>
      </c>
      <c r="BT242" s="149">
        <v>241</v>
      </c>
      <c r="BU242" s="158"/>
      <c r="BV242" s="158"/>
      <c r="BW242" s="158"/>
      <c r="BX242" s="158"/>
      <c r="BY242" s="158"/>
      <c r="BZ242" s="158"/>
      <c r="CA242" s="158"/>
    </row>
    <row r="243" spans="1:79" s="154" customFormat="1" x14ac:dyDescent="0.2">
      <c r="A243" s="149"/>
      <c r="B243" s="149"/>
      <c r="C243" s="149" t="s">
        <v>1356</v>
      </c>
      <c r="D243" s="149" t="s">
        <v>1458</v>
      </c>
      <c r="E243" s="149"/>
      <c r="F243" s="149"/>
      <c r="G243" s="149"/>
      <c r="H243" s="149" t="s">
        <v>1473</v>
      </c>
      <c r="I243" s="149"/>
      <c r="J243" s="149" t="s">
        <v>1474</v>
      </c>
      <c r="K243" s="149"/>
      <c r="L243" s="149"/>
      <c r="M243" s="149"/>
      <c r="N243" s="149"/>
      <c r="O243" s="149"/>
      <c r="P243" s="149"/>
      <c r="Q243" s="149"/>
      <c r="R243" s="149"/>
      <c r="S243" s="149"/>
      <c r="T243" s="149"/>
      <c r="U243" s="149"/>
      <c r="V243" s="149"/>
      <c r="W243" s="149"/>
      <c r="X243" s="149"/>
      <c r="Y243" s="149"/>
      <c r="Z243" s="149"/>
      <c r="AB243" s="154">
        <v>1</v>
      </c>
      <c r="AC243" s="154" t="s">
        <v>1291</v>
      </c>
      <c r="AD243" s="155"/>
      <c r="AG243" s="154">
        <v>31.45</v>
      </c>
      <c r="BG243" s="156" t="s">
        <v>1271</v>
      </c>
      <c r="BH243" s="157">
        <v>1.4976206497812876</v>
      </c>
      <c r="BI243" s="157">
        <v>4.6329388377154945</v>
      </c>
      <c r="BJ243" s="157">
        <v>3.4532085451102382E-2</v>
      </c>
      <c r="BK243" s="157">
        <v>4.7049715055181878</v>
      </c>
      <c r="BL243" s="157">
        <v>4.5609061699128013</v>
      </c>
      <c r="BM243" s="157">
        <v>42947.593882317939</v>
      </c>
      <c r="BN243" s="154">
        <v>0.22900000000000001</v>
      </c>
      <c r="BO243" s="157">
        <v>33112.594883267127</v>
      </c>
      <c r="BP243" s="157">
        <v>52782.59288136875</v>
      </c>
      <c r="BQ243" s="154">
        <v>1</v>
      </c>
      <c r="BR243" s="154">
        <v>1</v>
      </c>
      <c r="BS243" s="154">
        <v>1</v>
      </c>
      <c r="BT243" s="154">
        <v>242</v>
      </c>
      <c r="BU243" s="158"/>
      <c r="BV243" s="158"/>
      <c r="BW243" s="158"/>
      <c r="BX243" s="158"/>
      <c r="BY243" s="158"/>
      <c r="BZ243" s="158"/>
      <c r="CA243" s="158"/>
    </row>
    <row r="244" spans="1:79" s="159" customFormat="1" x14ac:dyDescent="0.2">
      <c r="A244" s="149"/>
      <c r="B244" s="149"/>
      <c r="C244" s="149" t="s">
        <v>1356</v>
      </c>
      <c r="D244" s="149" t="s">
        <v>1458</v>
      </c>
      <c r="E244" s="149"/>
      <c r="F244" s="149"/>
      <c r="G244" s="149"/>
      <c r="H244" s="149" t="s">
        <v>1473</v>
      </c>
      <c r="I244" s="149"/>
      <c r="J244" s="149" t="s">
        <v>1474</v>
      </c>
      <c r="K244" s="149"/>
      <c r="L244" s="149"/>
      <c r="M244" s="149"/>
      <c r="N244" s="149"/>
      <c r="O244" s="149"/>
      <c r="P244" s="149"/>
      <c r="Q244" s="149"/>
      <c r="R244" s="149"/>
      <c r="S244" s="149"/>
      <c r="T244" s="149"/>
      <c r="U244" s="149"/>
      <c r="V244" s="149"/>
      <c r="W244" s="149"/>
      <c r="X244" s="149"/>
      <c r="Y244" s="149"/>
      <c r="Z244" s="149"/>
      <c r="AB244" s="159">
        <v>1</v>
      </c>
      <c r="AC244" s="159" t="s">
        <v>175</v>
      </c>
      <c r="AD244" s="164"/>
      <c r="AG244" s="159">
        <v>21.8</v>
      </c>
      <c r="BG244" s="165" t="s">
        <v>1271</v>
      </c>
      <c r="BH244" s="166">
        <v>1.3384564936046048</v>
      </c>
      <c r="BI244" s="166">
        <v>4.176684463079777</v>
      </c>
      <c r="BJ244" s="166">
        <v>2.0719474598579639E-2</v>
      </c>
      <c r="BK244" s="166">
        <v>4.219904529615266</v>
      </c>
      <c r="BL244" s="166">
        <v>4.1334643965442881</v>
      </c>
      <c r="BM244" s="166">
        <v>15020.50254019515</v>
      </c>
      <c r="BN244" s="159">
        <v>0.22900000000000001</v>
      </c>
      <c r="BO244" s="166">
        <v>11580.807458490461</v>
      </c>
      <c r="BP244" s="166">
        <v>18460.197621899839</v>
      </c>
      <c r="BQ244" s="159" t="s">
        <v>90</v>
      </c>
      <c r="BR244" s="159">
        <v>1</v>
      </c>
      <c r="BS244" s="159">
        <v>1</v>
      </c>
      <c r="BT244" s="154">
        <v>243</v>
      </c>
      <c r="BU244" s="158"/>
      <c r="BV244" s="158"/>
      <c r="BW244" s="158"/>
      <c r="BX244" s="158"/>
      <c r="BY244" s="158"/>
      <c r="BZ244" s="158"/>
      <c r="CA244" s="158"/>
    </row>
    <row r="245" spans="1:79" s="159" customFormat="1" x14ac:dyDescent="0.2">
      <c r="A245" s="149"/>
      <c r="B245" s="149"/>
      <c r="C245" s="149" t="s">
        <v>1356</v>
      </c>
      <c r="D245" s="149" t="s">
        <v>1458</v>
      </c>
      <c r="E245" s="149"/>
      <c r="F245" s="149"/>
      <c r="G245" s="149"/>
      <c r="H245" s="149" t="s">
        <v>1473</v>
      </c>
      <c r="I245" s="149"/>
      <c r="J245" s="149" t="s">
        <v>1474</v>
      </c>
      <c r="K245" s="149"/>
      <c r="L245" s="149"/>
      <c r="M245" s="149"/>
      <c r="N245" s="149"/>
      <c r="O245" s="149"/>
      <c r="P245" s="149"/>
      <c r="Q245" s="149"/>
      <c r="R245" s="149"/>
      <c r="S245" s="149"/>
      <c r="T245" s="149"/>
      <c r="U245" s="149"/>
      <c r="V245" s="149"/>
      <c r="W245" s="149"/>
      <c r="X245" s="149"/>
      <c r="Y245" s="149"/>
      <c r="Z245" s="149"/>
      <c r="AB245" s="159">
        <v>1</v>
      </c>
      <c r="AC245" s="159" t="s">
        <v>175</v>
      </c>
      <c r="AD245" s="164"/>
      <c r="AS245" s="159">
        <v>18.43</v>
      </c>
      <c r="BG245" s="165" t="s">
        <v>1331</v>
      </c>
      <c r="BH245" s="166">
        <v>1.2655253352190738</v>
      </c>
      <c r="BI245" s="166">
        <v>3.98857900810183</v>
      </c>
      <c r="BJ245" s="166">
        <v>1.7444604724316814E-2</v>
      </c>
      <c r="BK245" s="166">
        <v>4.02522876259148</v>
      </c>
      <c r="BL245" s="166">
        <v>3.9519292536121799</v>
      </c>
      <c r="BM245" s="166">
        <v>9740.4497027495399</v>
      </c>
      <c r="BN245" s="159">
        <v>0.22800000000000001</v>
      </c>
      <c r="BO245" s="166">
        <v>7519.6271705226445</v>
      </c>
      <c r="BP245" s="166">
        <v>11961.272234976435</v>
      </c>
      <c r="BT245" s="154">
        <v>244</v>
      </c>
      <c r="BU245" s="158"/>
      <c r="BV245" s="158"/>
      <c r="BW245" s="158"/>
      <c r="BX245" s="158"/>
      <c r="BY245" s="158"/>
      <c r="BZ245" s="158"/>
      <c r="CA245" s="158"/>
    </row>
    <row r="246" spans="1:79" s="154" customFormat="1" ht="16" x14ac:dyDescent="0.2">
      <c r="A246" s="149"/>
      <c r="B246" s="149"/>
      <c r="C246" s="149" t="s">
        <v>1356</v>
      </c>
      <c r="D246" s="149" t="s">
        <v>1458</v>
      </c>
      <c r="E246" s="149"/>
      <c r="F246" s="149"/>
      <c r="G246" s="149"/>
      <c r="H246" s="149" t="s">
        <v>1473</v>
      </c>
      <c r="I246" s="149"/>
      <c r="J246" s="149" t="s">
        <v>1474</v>
      </c>
      <c r="K246" s="149"/>
      <c r="L246" s="149"/>
      <c r="M246" s="149"/>
      <c r="N246" s="149"/>
      <c r="O246" s="149"/>
      <c r="P246" s="149"/>
      <c r="Q246" s="149"/>
      <c r="R246" s="149"/>
      <c r="S246" s="149"/>
      <c r="T246" s="149"/>
      <c r="U246" s="149"/>
      <c r="V246" s="149"/>
      <c r="W246" s="149"/>
      <c r="X246" s="149"/>
      <c r="Y246" s="149"/>
      <c r="Z246" s="149"/>
      <c r="AB246" s="154">
        <v>1</v>
      </c>
      <c r="AC246" s="154" t="s">
        <v>175</v>
      </c>
      <c r="AD246" s="155" t="s">
        <v>1469</v>
      </c>
      <c r="AM246" s="154">
        <v>15.49</v>
      </c>
      <c r="BG246" s="156" t="s">
        <v>1402</v>
      </c>
      <c r="BH246" s="157">
        <v>1.1900514177592061</v>
      </c>
      <c r="BI246" s="157">
        <v>3.7952150205918698</v>
      </c>
      <c r="BJ246" s="157">
        <v>1.7375260253957716E-2</v>
      </c>
      <c r="BK246" s="157">
        <v>3.8317190877556078</v>
      </c>
      <c r="BL246" s="157">
        <v>3.7587109534281318</v>
      </c>
      <c r="BM246" s="157">
        <v>6240.4372506116115</v>
      </c>
      <c r="BN246" s="154">
        <v>0.193</v>
      </c>
      <c r="BO246" s="157">
        <v>5036.0328612435706</v>
      </c>
      <c r="BP246" s="157">
        <v>7444.8416399796524</v>
      </c>
      <c r="BQ246" s="154" t="s">
        <v>90</v>
      </c>
      <c r="BR246" s="154">
        <v>2</v>
      </c>
      <c r="BS246" s="154">
        <v>2</v>
      </c>
      <c r="BT246" s="154">
        <v>245</v>
      </c>
      <c r="BU246" s="158"/>
      <c r="BV246" s="158"/>
      <c r="BW246" s="158"/>
      <c r="BX246" s="158"/>
      <c r="BY246" s="158"/>
      <c r="BZ246" s="158"/>
      <c r="CA246" s="158"/>
    </row>
    <row r="247" spans="1:79" s="154" customFormat="1" x14ac:dyDescent="0.2">
      <c r="A247" s="149"/>
      <c r="B247" s="149"/>
      <c r="C247" s="149" t="s">
        <v>1356</v>
      </c>
      <c r="D247" s="149" t="s">
        <v>1458</v>
      </c>
      <c r="E247" s="149"/>
      <c r="F247" s="149"/>
      <c r="G247" s="149"/>
      <c r="H247" s="149" t="s">
        <v>1473</v>
      </c>
      <c r="I247" s="149"/>
      <c r="J247" s="149" t="s">
        <v>1474</v>
      </c>
      <c r="K247" s="149"/>
      <c r="L247" s="149"/>
      <c r="M247" s="149"/>
      <c r="N247" s="149"/>
      <c r="O247" s="149"/>
      <c r="P247" s="149"/>
      <c r="Q247" s="149"/>
      <c r="R247" s="149"/>
      <c r="S247" s="149"/>
      <c r="T247" s="149"/>
      <c r="U247" s="149"/>
      <c r="V247" s="149"/>
      <c r="W247" s="149"/>
      <c r="X247" s="149"/>
      <c r="Y247" s="149"/>
      <c r="Z247" s="149"/>
      <c r="AB247" s="154">
        <v>1</v>
      </c>
      <c r="AC247" s="154" t="s">
        <v>175</v>
      </c>
      <c r="AD247" s="155"/>
      <c r="BD247" s="154">
        <v>24.49</v>
      </c>
      <c r="BE247" s="154">
        <v>13.01</v>
      </c>
      <c r="BG247" s="156" t="s">
        <v>1423</v>
      </c>
      <c r="BH247" s="157">
        <v>1.388988785124714</v>
      </c>
      <c r="BI247" s="157">
        <v>4.0411914365020234</v>
      </c>
      <c r="BJ247" s="157">
        <v>1.9691778744704305E-2</v>
      </c>
      <c r="BK247" s="157">
        <v>4.0831634691640568</v>
      </c>
      <c r="BL247" s="157">
        <v>3.99921940383999</v>
      </c>
      <c r="BM247" s="157">
        <v>10994.903867131885</v>
      </c>
      <c r="BN247" s="154">
        <v>0.17</v>
      </c>
      <c r="BO247" s="157">
        <v>9125.7702097194651</v>
      </c>
      <c r="BP247" s="157">
        <v>12864.037524544305</v>
      </c>
      <c r="BQ247" s="154" t="s">
        <v>91</v>
      </c>
      <c r="BT247" s="154">
        <v>246</v>
      </c>
      <c r="BU247" s="158"/>
      <c r="BV247" s="158"/>
      <c r="BW247" s="158"/>
      <c r="BX247" s="158"/>
      <c r="BY247" s="158"/>
      <c r="BZ247" s="158"/>
      <c r="CA247" s="158"/>
    </row>
    <row r="248" spans="1:79" x14ac:dyDescent="0.2">
      <c r="C248" s="149" t="s">
        <v>1356</v>
      </c>
      <c r="D248" s="149" t="s">
        <v>1458</v>
      </c>
      <c r="H248" s="149" t="s">
        <v>1473</v>
      </c>
      <c r="J248" s="149" t="s">
        <v>1474</v>
      </c>
      <c r="AB248" s="149">
        <v>1</v>
      </c>
      <c r="AC248" s="149" t="s">
        <v>1511</v>
      </c>
      <c r="AW248" s="149">
        <v>16.87</v>
      </c>
      <c r="AX248" s="149">
        <v>16.559999999999999</v>
      </c>
      <c r="BG248" s="151" t="s">
        <v>1293</v>
      </c>
      <c r="BH248" s="152">
        <v>1.2190603324488614</v>
      </c>
      <c r="BI248" s="152">
        <v>4.049355351857109</v>
      </c>
      <c r="BJ248" s="152">
        <v>1.699764437856183E-2</v>
      </c>
      <c r="BK248" s="152">
        <v>4.0852172464264243</v>
      </c>
      <c r="BL248" s="152">
        <v>4.0134934572877938</v>
      </c>
      <c r="BM248" s="152">
        <v>11203.542135956583</v>
      </c>
      <c r="BN248" s="149">
        <v>0.16700000000000001</v>
      </c>
      <c r="BO248" s="152">
        <v>9332.5505992518338</v>
      </c>
      <c r="BP248" s="152">
        <v>13074.533672661331</v>
      </c>
      <c r="BR248" s="159">
        <v>2</v>
      </c>
      <c r="BS248" s="159">
        <v>6</v>
      </c>
      <c r="BT248" s="154">
        <v>247</v>
      </c>
      <c r="BU248" s="158"/>
      <c r="BV248" s="158"/>
      <c r="BW248" s="158"/>
      <c r="BX248" s="158"/>
      <c r="BY248" s="158"/>
      <c r="BZ248" s="158"/>
      <c r="CA248" s="158"/>
    </row>
    <row r="249" spans="1:79" ht="16" x14ac:dyDescent="0.2">
      <c r="C249" s="149" t="s">
        <v>1356</v>
      </c>
      <c r="D249" s="149" t="s">
        <v>1458</v>
      </c>
      <c r="H249" s="149" t="s">
        <v>1473</v>
      </c>
      <c r="J249" s="149" t="s">
        <v>1474</v>
      </c>
      <c r="AB249" s="149">
        <v>1</v>
      </c>
      <c r="AD249" s="150" t="s">
        <v>1513</v>
      </c>
      <c r="AI249" s="149">
        <v>17.5</v>
      </c>
      <c r="BG249" s="151" t="s">
        <v>138</v>
      </c>
      <c r="BH249" s="152">
        <v>1.2430380486862944</v>
      </c>
      <c r="BI249" s="152">
        <v>4.0651020719495454</v>
      </c>
      <c r="BJ249" s="152">
        <v>2.0110259643609758E-2</v>
      </c>
      <c r="BK249" s="152">
        <v>4.1069236461717225</v>
      </c>
      <c r="BL249" s="152">
        <v>4.0232804977273684</v>
      </c>
      <c r="BM249" s="152">
        <v>11617.216204334823</v>
      </c>
      <c r="BN249" s="149">
        <v>0.20799999999999999</v>
      </c>
      <c r="BO249" s="152">
        <v>9200.8352338331806</v>
      </c>
      <c r="BP249" s="152">
        <v>14033.597174836466</v>
      </c>
      <c r="BQ249" s="149" t="s">
        <v>90</v>
      </c>
      <c r="BT249" s="154">
        <v>248</v>
      </c>
      <c r="BU249" s="158"/>
      <c r="BV249" s="158"/>
      <c r="BW249" s="158"/>
      <c r="BX249" s="158"/>
      <c r="BY249" s="158"/>
      <c r="BZ249" s="158"/>
      <c r="CA249" s="158"/>
    </row>
    <row r="250" spans="1:79" x14ac:dyDescent="0.2">
      <c r="C250" s="149" t="s">
        <v>1356</v>
      </c>
      <c r="D250" s="149" t="s">
        <v>1458</v>
      </c>
      <c r="H250" s="149" t="s">
        <v>1473</v>
      </c>
      <c r="J250" s="149" t="s">
        <v>1474</v>
      </c>
      <c r="AB250" s="149">
        <v>1</v>
      </c>
      <c r="AK250" s="149">
        <v>13.61</v>
      </c>
      <c r="AL250" s="149">
        <v>12.01</v>
      </c>
      <c r="AN250" s="149">
        <v>30.67</v>
      </c>
      <c r="BG250" s="151" t="s">
        <v>1324</v>
      </c>
      <c r="BH250" s="152">
        <v>1.1338581252033346</v>
      </c>
      <c r="BI250" s="152">
        <v>4.0791558747548589</v>
      </c>
      <c r="BJ250" s="152">
        <v>1.3064055038076186E-2</v>
      </c>
      <c r="BK250" s="152">
        <v>4.1068504340757315</v>
      </c>
      <c r="BL250" s="152">
        <v>4.0514613154339862</v>
      </c>
      <c r="BM250" s="152">
        <v>11999.298985750522</v>
      </c>
      <c r="BN250" s="149">
        <v>0.20300000000000001</v>
      </c>
      <c r="BO250" s="152">
        <v>9563.4412916431647</v>
      </c>
      <c r="BP250" s="152">
        <v>14435.156679857879</v>
      </c>
      <c r="BT250" s="154">
        <v>249</v>
      </c>
      <c r="BU250" s="158"/>
      <c r="BV250" s="158"/>
      <c r="BW250" s="158"/>
      <c r="BX250" s="158"/>
      <c r="BY250" s="158"/>
      <c r="BZ250" s="158"/>
      <c r="CA250" s="158"/>
    </row>
    <row r="251" spans="1:79" x14ac:dyDescent="0.2">
      <c r="C251" s="149" t="s">
        <v>1356</v>
      </c>
      <c r="D251" s="149" t="s">
        <v>1458</v>
      </c>
      <c r="H251" s="149" t="s">
        <v>1473</v>
      </c>
      <c r="J251" s="149" t="s">
        <v>1474</v>
      </c>
      <c r="AB251" s="149">
        <v>1</v>
      </c>
      <c r="AG251" s="149">
        <v>20.61</v>
      </c>
      <c r="BG251" s="151" t="s">
        <v>1271</v>
      </c>
      <c r="BH251" s="152">
        <v>1.3140779917792129</v>
      </c>
      <c r="BI251" s="152">
        <v>4.1068019067801487</v>
      </c>
      <c r="BJ251" s="152">
        <v>1.9146361637693194E-2</v>
      </c>
      <c r="BK251" s="152">
        <v>4.1467405171902003</v>
      </c>
      <c r="BL251" s="152">
        <v>4.066863296370097</v>
      </c>
      <c r="BM251" s="152">
        <v>12787.978775157151</v>
      </c>
      <c r="BN251" s="149">
        <v>0.22900000000000001</v>
      </c>
      <c r="BO251" s="152">
        <v>9859.5316356461626</v>
      </c>
      <c r="BP251" s="152">
        <v>15716.42591466814</v>
      </c>
      <c r="BT251" s="154">
        <v>250</v>
      </c>
      <c r="BU251" s="158"/>
      <c r="BV251" s="158"/>
      <c r="BW251" s="158"/>
      <c r="BX251" s="158"/>
      <c r="BY251" s="158"/>
      <c r="BZ251" s="158"/>
      <c r="CA251" s="158"/>
    </row>
    <row r="252" spans="1:79" ht="16" x14ac:dyDescent="0.2">
      <c r="C252" s="149" t="s">
        <v>1356</v>
      </c>
      <c r="D252" s="149" t="s">
        <v>1458</v>
      </c>
      <c r="H252" s="149" t="s">
        <v>1473</v>
      </c>
      <c r="J252" s="149" t="s">
        <v>1474</v>
      </c>
      <c r="AD252" s="150" t="s">
        <v>1513</v>
      </c>
      <c r="AI252" s="149">
        <v>19.170000000000002</v>
      </c>
      <c r="BG252" s="151" t="s">
        <v>138</v>
      </c>
      <c r="BH252" s="152">
        <v>1.2826221128780626</v>
      </c>
      <c r="BI252" s="152">
        <v>4.1811332572814726</v>
      </c>
      <c r="BJ252" s="152">
        <v>2.2900045978447095E-2</v>
      </c>
      <c r="BK252" s="152">
        <v>4.2287565097680817</v>
      </c>
      <c r="BL252" s="152">
        <v>4.1335100047948634</v>
      </c>
      <c r="BM252" s="152">
        <v>15175.159248958773</v>
      </c>
      <c r="BN252" s="149">
        <v>0.20799999999999999</v>
      </c>
      <c r="BO252" s="152">
        <v>12018.726125175348</v>
      </c>
      <c r="BP252" s="152">
        <v>18331.592372742198</v>
      </c>
      <c r="BT252" s="149">
        <v>251</v>
      </c>
      <c r="BU252" s="158"/>
      <c r="BV252" s="158"/>
      <c r="BW252" s="158"/>
      <c r="BX252" s="158"/>
      <c r="BY252" s="158"/>
      <c r="BZ252" s="158"/>
      <c r="CA252" s="158"/>
    </row>
    <row r="253" spans="1:79" x14ac:dyDescent="0.2">
      <c r="C253" s="149" t="s">
        <v>1356</v>
      </c>
      <c r="D253" s="149" t="s">
        <v>1458</v>
      </c>
      <c r="H253" s="149" t="s">
        <v>1473</v>
      </c>
      <c r="J253" s="149" t="s">
        <v>1474</v>
      </c>
      <c r="AB253" s="149">
        <v>1</v>
      </c>
      <c r="AI253" s="149">
        <v>19.96</v>
      </c>
      <c r="BG253" s="151" t="s">
        <v>138</v>
      </c>
      <c r="BH253" s="152">
        <v>1.3001605369513523</v>
      </c>
      <c r="BI253" s="152">
        <v>4.2325429388194538</v>
      </c>
      <c r="BJ253" s="152">
        <v>2.433088690897714E-2</v>
      </c>
      <c r="BK253" s="152">
        <v>4.2831417879038574</v>
      </c>
      <c r="BL253" s="152">
        <v>4.1819440897350502</v>
      </c>
      <c r="BM253" s="152">
        <v>17082.166035742273</v>
      </c>
      <c r="BN253" s="149">
        <v>0.20799999999999999</v>
      </c>
      <c r="BO253" s="152">
        <v>13529.075500307881</v>
      </c>
      <c r="BP253" s="152">
        <v>20635.256571176666</v>
      </c>
      <c r="BQ253" s="149" t="s">
        <v>91</v>
      </c>
      <c r="BT253" s="154">
        <v>252</v>
      </c>
      <c r="BU253" s="158"/>
      <c r="BV253" s="158"/>
      <c r="BW253" s="158"/>
      <c r="BX253" s="158"/>
      <c r="BY253" s="158"/>
      <c r="BZ253" s="158"/>
      <c r="CA253" s="158"/>
    </row>
    <row r="254" spans="1:79" s="154" customFormat="1" ht="16" x14ac:dyDescent="0.2">
      <c r="A254" s="149"/>
      <c r="B254" s="149"/>
      <c r="C254" s="149" t="s">
        <v>1356</v>
      </c>
      <c r="D254" s="149" t="s">
        <v>1458</v>
      </c>
      <c r="E254" s="149"/>
      <c r="F254" s="149"/>
      <c r="G254" s="149"/>
      <c r="H254" s="149" t="s">
        <v>1473</v>
      </c>
      <c r="I254" s="149"/>
      <c r="J254" s="149" t="s">
        <v>1474</v>
      </c>
      <c r="K254" s="149"/>
      <c r="L254" s="149"/>
      <c r="M254" s="149"/>
      <c r="N254" s="149"/>
      <c r="O254" s="149"/>
      <c r="P254" s="149"/>
      <c r="Q254" s="149"/>
      <c r="R254" s="149"/>
      <c r="S254" s="149"/>
      <c r="T254" s="149"/>
      <c r="U254" s="149"/>
      <c r="V254" s="149"/>
      <c r="W254" s="149"/>
      <c r="X254" s="149"/>
      <c r="Y254" s="149"/>
      <c r="Z254" s="149"/>
      <c r="AB254" s="154">
        <v>1</v>
      </c>
      <c r="AC254" s="154" t="s">
        <v>175</v>
      </c>
      <c r="AD254" s="155" t="s">
        <v>1518</v>
      </c>
      <c r="AG254" s="154">
        <v>24.7</v>
      </c>
      <c r="BG254" s="156" t="s">
        <v>1271</v>
      </c>
      <c r="BH254" s="157">
        <v>1.3926969532596658</v>
      </c>
      <c r="BI254" s="157">
        <v>4.3321682578884673</v>
      </c>
      <c r="BJ254" s="157">
        <v>2.4909090146014223E-2</v>
      </c>
      <c r="BK254" s="157">
        <v>4.3841277092889879</v>
      </c>
      <c r="BL254" s="157">
        <v>4.2802088064879467</v>
      </c>
      <c r="BM254" s="157">
        <v>21486.627652387037</v>
      </c>
      <c r="BN254" s="154">
        <v>0.22900000000000001</v>
      </c>
      <c r="BO254" s="157">
        <v>16566.189919990404</v>
      </c>
      <c r="BP254" s="157">
        <v>26407.065384783669</v>
      </c>
      <c r="BQ254" s="154" t="s">
        <v>90</v>
      </c>
      <c r="BR254" s="154">
        <v>2</v>
      </c>
      <c r="BS254" s="154">
        <v>2</v>
      </c>
      <c r="BT254" s="154">
        <v>253</v>
      </c>
      <c r="BU254" s="158"/>
      <c r="BV254" s="158"/>
      <c r="BW254" s="158"/>
      <c r="BX254" s="158"/>
      <c r="BY254" s="158"/>
      <c r="BZ254" s="158"/>
      <c r="CA254" s="158"/>
    </row>
    <row r="255" spans="1:79" s="154" customFormat="1" ht="32" x14ac:dyDescent="0.2">
      <c r="A255" s="149"/>
      <c r="B255" s="149"/>
      <c r="C255" s="149" t="s">
        <v>1356</v>
      </c>
      <c r="D255" s="149" t="s">
        <v>1458</v>
      </c>
      <c r="E255" s="149"/>
      <c r="F255" s="149"/>
      <c r="G255" s="149"/>
      <c r="H255" s="149" t="s">
        <v>1473</v>
      </c>
      <c r="I255" s="149"/>
      <c r="J255" s="149" t="s">
        <v>1474</v>
      </c>
      <c r="K255" s="149"/>
      <c r="L255" s="149"/>
      <c r="M255" s="149"/>
      <c r="N255" s="149"/>
      <c r="O255" s="149"/>
      <c r="P255" s="149"/>
      <c r="Q255" s="149"/>
      <c r="R255" s="149"/>
      <c r="S255" s="149"/>
      <c r="T255" s="149"/>
      <c r="U255" s="149"/>
      <c r="V255" s="149"/>
      <c r="W255" s="149"/>
      <c r="X255" s="149"/>
      <c r="Y255" s="149"/>
      <c r="Z255" s="149"/>
      <c r="AB255" s="154">
        <v>1</v>
      </c>
      <c r="AD255" s="155" t="s">
        <v>1519</v>
      </c>
      <c r="AJ255" s="154">
        <v>214</v>
      </c>
      <c r="AK255" s="154">
        <v>23.03</v>
      </c>
      <c r="AL255" s="154">
        <v>18.03</v>
      </c>
      <c r="AN255" s="154">
        <v>45.85</v>
      </c>
      <c r="BG255" s="156" t="s">
        <v>1324</v>
      </c>
      <c r="BH255" s="157">
        <v>1.3622939379642311</v>
      </c>
      <c r="BI255" s="157">
        <v>4.6380246074295348</v>
      </c>
      <c r="BJ255" s="157">
        <v>2.3338799139539457E-2</v>
      </c>
      <c r="BK255" s="157">
        <v>4.6875006510747923</v>
      </c>
      <c r="BL255" s="157">
        <v>4.5885485637842773</v>
      </c>
      <c r="BM255" s="157">
        <v>43453.484452271165</v>
      </c>
      <c r="BN255" s="154">
        <v>0.20300000000000001</v>
      </c>
      <c r="BO255" s="157">
        <v>34632.427108460121</v>
      </c>
      <c r="BP255" s="157">
        <v>52274.541796082209</v>
      </c>
      <c r="BQ255" s="154" t="s">
        <v>91</v>
      </c>
      <c r="BT255" s="154">
        <v>254</v>
      </c>
      <c r="BU255" s="170">
        <v>0.97159203924785698</v>
      </c>
      <c r="BV255" s="153">
        <v>2.62410079374011E-3</v>
      </c>
      <c r="BW255" s="153">
        <v>1.9917205133028799E-9</v>
      </c>
      <c r="BX255" s="153">
        <v>2.57838579666823E-2</v>
      </c>
      <c r="BY255" s="153">
        <v>3.4226274084395199E-36</v>
      </c>
      <c r="BZ255" s="153">
        <v>2.3151111928124299E-41</v>
      </c>
      <c r="CA255" s="153">
        <v>8.92346765622093E-22</v>
      </c>
    </row>
    <row r="256" spans="1:79" x14ac:dyDescent="0.2">
      <c r="C256" s="149" t="s">
        <v>296</v>
      </c>
      <c r="D256" s="149" t="s">
        <v>15</v>
      </c>
      <c r="H256" s="149" t="s">
        <v>1504</v>
      </c>
      <c r="J256" s="149" t="s">
        <v>1474</v>
      </c>
      <c r="AB256" s="149">
        <v>1</v>
      </c>
      <c r="AI256" s="149">
        <v>9.81</v>
      </c>
      <c r="BG256" s="151" t="s">
        <v>138</v>
      </c>
      <c r="BH256" s="152">
        <v>0.99166900737994856</v>
      </c>
      <c r="BI256" s="152">
        <v>3.3282740474893648</v>
      </c>
      <c r="BJ256" s="152">
        <v>2.6360813494044538E-2</v>
      </c>
      <c r="BK256" s="152">
        <v>3.3830943599883367</v>
      </c>
      <c r="BL256" s="152">
        <v>3.2734537349903929</v>
      </c>
      <c r="BM256" s="152">
        <v>2129.482363095557</v>
      </c>
      <c r="BN256" s="149">
        <v>0.20799999999999999</v>
      </c>
      <c r="BO256" s="152">
        <v>1686.5500315716813</v>
      </c>
      <c r="BP256" s="152">
        <v>2572.4146946194328</v>
      </c>
      <c r="BT256" s="154">
        <v>255</v>
      </c>
      <c r="BU256" s="158"/>
      <c r="BV256" s="158"/>
      <c r="BW256" s="158"/>
      <c r="BX256" s="158"/>
      <c r="BY256" s="158"/>
      <c r="BZ256" s="158"/>
      <c r="CA256" s="158"/>
    </row>
    <row r="257" spans="1:79" x14ac:dyDescent="0.2">
      <c r="C257" s="149" t="s">
        <v>296</v>
      </c>
      <c r="D257" s="149" t="s">
        <v>15</v>
      </c>
      <c r="H257" s="149" t="s">
        <v>1504</v>
      </c>
      <c r="J257" s="149" t="s">
        <v>1474</v>
      </c>
      <c r="AB257" s="149">
        <v>1</v>
      </c>
      <c r="AI257" s="149">
        <v>9.86</v>
      </c>
      <c r="BG257" s="151" t="s">
        <v>138</v>
      </c>
      <c r="BH257" s="152">
        <v>0.99387691494121122</v>
      </c>
      <c r="BI257" s="152">
        <v>3.3347459986815293</v>
      </c>
      <c r="BJ257" s="152">
        <v>2.6161514656314725E-2</v>
      </c>
      <c r="BK257" s="152">
        <v>3.389151846559844</v>
      </c>
      <c r="BL257" s="152">
        <v>3.2803401508032146</v>
      </c>
      <c r="BM257" s="152">
        <v>2161.4540067477674</v>
      </c>
      <c r="BN257" s="149">
        <v>0.20799999999999999</v>
      </c>
      <c r="BO257" s="152">
        <v>1711.8715733442318</v>
      </c>
      <c r="BP257" s="152">
        <v>2611.0364401513029</v>
      </c>
      <c r="BR257" s="149">
        <v>2</v>
      </c>
      <c r="BS257" s="149">
        <v>10</v>
      </c>
      <c r="BT257" s="154">
        <v>256</v>
      </c>
      <c r="BU257" s="158"/>
      <c r="BV257" s="158"/>
      <c r="BW257" s="158"/>
      <c r="BX257" s="158"/>
      <c r="BY257" s="158"/>
      <c r="BZ257" s="158"/>
      <c r="CA257" s="158"/>
    </row>
    <row r="258" spans="1:79" x14ac:dyDescent="0.2">
      <c r="C258" s="149" t="s">
        <v>296</v>
      </c>
      <c r="D258" s="149" t="s">
        <v>15</v>
      </c>
      <c r="H258" s="149" t="s">
        <v>1504</v>
      </c>
      <c r="J258" s="149" t="s">
        <v>1474</v>
      </c>
      <c r="AB258" s="149">
        <v>1</v>
      </c>
      <c r="AS258" s="149">
        <v>10.76</v>
      </c>
      <c r="BG258" s="151" t="s">
        <v>1331</v>
      </c>
      <c r="BH258" s="152">
        <v>1.0318122713303703</v>
      </c>
      <c r="BI258" s="152">
        <v>3.3903249890328695</v>
      </c>
      <c r="BJ258" s="152">
        <v>2.0072253302153221E-2</v>
      </c>
      <c r="BK258" s="152">
        <v>3.4324952283248229</v>
      </c>
      <c r="BL258" s="152">
        <v>3.3481547497409161</v>
      </c>
      <c r="BM258" s="152">
        <v>2456.5464984073869</v>
      </c>
      <c r="BN258" s="149">
        <v>0.22800000000000001</v>
      </c>
      <c r="BO258" s="152">
        <v>1896.4538967705025</v>
      </c>
      <c r="BP258" s="152">
        <v>3016.6391000442713</v>
      </c>
      <c r="BT258" s="154">
        <v>257</v>
      </c>
      <c r="BU258" s="158"/>
      <c r="BV258" s="158"/>
      <c r="BW258" s="158"/>
      <c r="BX258" s="158"/>
      <c r="BY258" s="158"/>
      <c r="BZ258" s="158"/>
      <c r="CA258" s="158"/>
    </row>
    <row r="259" spans="1:79" x14ac:dyDescent="0.2">
      <c r="C259" s="149" t="s">
        <v>296</v>
      </c>
      <c r="D259" s="149" t="s">
        <v>15</v>
      </c>
      <c r="H259" s="149" t="s">
        <v>1504</v>
      </c>
      <c r="J259" s="149" t="s">
        <v>1474</v>
      </c>
      <c r="AB259" s="149">
        <v>1</v>
      </c>
      <c r="AI259" s="149">
        <v>10.36</v>
      </c>
      <c r="BG259" s="151" t="s">
        <v>138</v>
      </c>
      <c r="BH259" s="152">
        <v>1.0153597554092142</v>
      </c>
      <c r="BI259" s="152">
        <v>3.3977177903531248</v>
      </c>
      <c r="BJ259" s="152">
        <v>2.4287834438774563E-2</v>
      </c>
      <c r="BK259" s="152">
        <v>3.4482271069247745</v>
      </c>
      <c r="BL259" s="152">
        <v>3.3472084737814751</v>
      </c>
      <c r="BM259" s="152">
        <v>2498.7211357390574</v>
      </c>
      <c r="BN259" s="149">
        <v>0.20799999999999999</v>
      </c>
      <c r="BO259" s="152">
        <v>1978.9871395053335</v>
      </c>
      <c r="BP259" s="152">
        <v>3018.4551319727816</v>
      </c>
      <c r="BT259" s="154">
        <v>258</v>
      </c>
      <c r="BU259" s="158"/>
      <c r="BV259" s="158"/>
      <c r="BW259" s="158"/>
      <c r="BX259" s="158"/>
      <c r="BY259" s="158"/>
      <c r="BZ259" s="158"/>
      <c r="CA259" s="158"/>
    </row>
    <row r="260" spans="1:79" x14ac:dyDescent="0.2">
      <c r="C260" s="149" t="s">
        <v>296</v>
      </c>
      <c r="D260" s="149" t="s">
        <v>15</v>
      </c>
      <c r="H260" s="149" t="s">
        <v>1504</v>
      </c>
      <c r="J260" s="149" t="s">
        <v>1474</v>
      </c>
      <c r="AB260" s="149">
        <v>1</v>
      </c>
      <c r="AY260" s="149">
        <v>17.149999999999999</v>
      </c>
      <c r="BG260" s="151" t="s">
        <v>1298</v>
      </c>
      <c r="BH260" s="152">
        <v>1.2342641243787893</v>
      </c>
      <c r="BI260" s="152">
        <v>3.4248920396239964</v>
      </c>
      <c r="BJ260" s="152">
        <v>1.4477820171168981E-2</v>
      </c>
      <c r="BK260" s="152">
        <v>3.4554375698756354</v>
      </c>
      <c r="BL260" s="152">
        <v>3.3943465093723573</v>
      </c>
      <c r="BM260" s="152">
        <v>2660.0637178084753</v>
      </c>
      <c r="BN260" s="149">
        <v>0.14299999999999999</v>
      </c>
      <c r="BO260" s="152">
        <v>2279.6746061618633</v>
      </c>
      <c r="BP260" s="152">
        <v>3040.4528294550873</v>
      </c>
      <c r="BQ260" s="149" t="s">
        <v>90</v>
      </c>
      <c r="BT260" s="154">
        <v>259</v>
      </c>
      <c r="BU260" s="158"/>
      <c r="BV260" s="158"/>
      <c r="BW260" s="158"/>
      <c r="BX260" s="158"/>
      <c r="BY260" s="158"/>
      <c r="BZ260" s="158"/>
      <c r="CA260" s="158"/>
    </row>
    <row r="261" spans="1:79" x14ac:dyDescent="0.2">
      <c r="C261" s="149" t="s">
        <v>296</v>
      </c>
      <c r="D261" s="149" t="s">
        <v>15</v>
      </c>
      <c r="H261" s="149" t="s">
        <v>1504</v>
      </c>
      <c r="J261" s="149" t="s">
        <v>1474</v>
      </c>
      <c r="AB261" s="149">
        <v>1</v>
      </c>
      <c r="AS261" s="149">
        <v>11.92</v>
      </c>
      <c r="BG261" s="151" t="s">
        <v>1331</v>
      </c>
      <c r="BH261" s="152">
        <v>1.0762762554042176</v>
      </c>
      <c r="BI261" s="152">
        <v>3.5041430047372244</v>
      </c>
      <c r="BJ261" s="152">
        <v>1.7688644032950986E-2</v>
      </c>
      <c r="BK261" s="152">
        <v>3.541305466788244</v>
      </c>
      <c r="BL261" s="152">
        <v>3.4669805426862048</v>
      </c>
      <c r="BM261" s="152">
        <v>3192.5889395658828</v>
      </c>
      <c r="BN261" s="149">
        <v>0.22800000000000001</v>
      </c>
      <c r="BO261" s="152">
        <v>2464.6786613448617</v>
      </c>
      <c r="BP261" s="152">
        <v>3920.499217786904</v>
      </c>
      <c r="BT261" s="154">
        <v>260</v>
      </c>
      <c r="BU261" s="158"/>
      <c r="BV261" s="158"/>
      <c r="BW261" s="158"/>
      <c r="BX261" s="158"/>
      <c r="BY261" s="158"/>
      <c r="BZ261" s="158"/>
      <c r="CA261" s="158"/>
    </row>
    <row r="262" spans="1:79" x14ac:dyDescent="0.2">
      <c r="C262" s="149" t="s">
        <v>296</v>
      </c>
      <c r="D262" s="149" t="s">
        <v>15</v>
      </c>
      <c r="H262" s="149" t="s">
        <v>1504</v>
      </c>
      <c r="J262" s="149" t="s">
        <v>1474</v>
      </c>
      <c r="AB262" s="149">
        <v>1</v>
      </c>
      <c r="BC262" s="149">
        <v>17.420000000000002</v>
      </c>
      <c r="BG262" s="151" t="s">
        <v>1349</v>
      </c>
      <c r="BH262" s="152">
        <v>1.2410481506716444</v>
      </c>
      <c r="BI262" s="152">
        <v>3.5508082747609073</v>
      </c>
      <c r="BJ262" s="152">
        <v>2.7018049378177977E-2</v>
      </c>
      <c r="BK262" s="152">
        <v>3.6087562272214453</v>
      </c>
      <c r="BL262" s="152">
        <v>3.4928603223003694</v>
      </c>
      <c r="BM262" s="152">
        <v>3554.7435490868743</v>
      </c>
      <c r="BN262" s="149">
        <v>0.23599999999999999</v>
      </c>
      <c r="BO262" s="152">
        <v>2715.8240715023721</v>
      </c>
      <c r="BP262" s="152">
        <v>4393.6630266713764</v>
      </c>
      <c r="BT262" s="149">
        <v>261</v>
      </c>
      <c r="BU262" s="158"/>
      <c r="BV262" s="158"/>
      <c r="BW262" s="158"/>
      <c r="BX262" s="158"/>
      <c r="BY262" s="158"/>
      <c r="BZ262" s="158"/>
      <c r="CA262" s="158"/>
    </row>
    <row r="263" spans="1:79" x14ac:dyDescent="0.2">
      <c r="C263" s="149" t="s">
        <v>296</v>
      </c>
      <c r="D263" s="149" t="s">
        <v>15</v>
      </c>
      <c r="H263" s="149" t="s">
        <v>1504</v>
      </c>
      <c r="J263" s="149" t="s">
        <v>1474</v>
      </c>
      <c r="AB263" s="149">
        <v>1</v>
      </c>
      <c r="AY263" s="149">
        <v>19.61</v>
      </c>
      <c r="BG263" s="151" t="s">
        <v>1298</v>
      </c>
      <c r="BH263" s="152">
        <v>1.2924775936677839</v>
      </c>
      <c r="BI263" s="152">
        <v>3.5876283611177726</v>
      </c>
      <c r="BJ263" s="152">
        <v>1.2411563393151337E-2</v>
      </c>
      <c r="BK263" s="152">
        <v>3.6138144706711026</v>
      </c>
      <c r="BL263" s="152">
        <v>3.5614422515644426</v>
      </c>
      <c r="BM263" s="152">
        <v>3869.2639862789915</v>
      </c>
      <c r="BN263" s="149">
        <v>0.14299999999999999</v>
      </c>
      <c r="BO263" s="152">
        <v>3315.9592362410958</v>
      </c>
      <c r="BP263" s="152">
        <v>4422.5687363168872</v>
      </c>
      <c r="BT263" s="154">
        <v>262</v>
      </c>
      <c r="BU263" s="158"/>
      <c r="BV263" s="158"/>
      <c r="BW263" s="158"/>
      <c r="BX263" s="158"/>
      <c r="BY263" s="158"/>
      <c r="BZ263" s="158"/>
      <c r="CA263" s="158"/>
    </row>
    <row r="264" spans="1:79" x14ac:dyDescent="0.2">
      <c r="C264" s="149" t="s">
        <v>296</v>
      </c>
      <c r="D264" s="149" t="s">
        <v>15</v>
      </c>
      <c r="H264" s="149" t="s">
        <v>1504</v>
      </c>
      <c r="J264" s="149" t="s">
        <v>1474</v>
      </c>
      <c r="AB264" s="149">
        <v>1</v>
      </c>
      <c r="AY264" s="149">
        <v>19.82</v>
      </c>
      <c r="BG264" s="151" t="s">
        <v>1298</v>
      </c>
      <c r="BH264" s="152">
        <v>1.2971036501492565</v>
      </c>
      <c r="BI264" s="152">
        <v>3.6005605471567108</v>
      </c>
      <c r="BJ264" s="152">
        <v>1.2299065683145127E-2</v>
      </c>
      <c r="BK264" s="152">
        <v>3.6265093072911636</v>
      </c>
      <c r="BL264" s="152">
        <v>3.574611787022258</v>
      </c>
      <c r="BM264" s="152">
        <v>3986.2134222631194</v>
      </c>
      <c r="BN264" s="149">
        <v>0.14299999999999999</v>
      </c>
      <c r="BO264" s="152">
        <v>3416.1849028794932</v>
      </c>
      <c r="BP264" s="152">
        <v>4556.2419416467455</v>
      </c>
      <c r="BQ264" s="149" t="s">
        <v>91</v>
      </c>
      <c r="BT264" s="154">
        <v>263</v>
      </c>
      <c r="BU264" s="158"/>
      <c r="BV264" s="158"/>
      <c r="BW264" s="158"/>
      <c r="BX264" s="158"/>
      <c r="BY264" s="158"/>
      <c r="BZ264" s="158"/>
      <c r="CA264" s="158"/>
    </row>
    <row r="265" spans="1:79" x14ac:dyDescent="0.2">
      <c r="C265" s="149" t="s">
        <v>296</v>
      </c>
      <c r="D265" s="149" t="s">
        <v>15</v>
      </c>
      <c r="H265" s="149" t="s">
        <v>1504</v>
      </c>
      <c r="J265" s="149" t="s">
        <v>1474</v>
      </c>
      <c r="AB265" s="149">
        <v>1</v>
      </c>
      <c r="BC265" s="149">
        <v>20.420000000000002</v>
      </c>
      <c r="BG265" s="151" t="s">
        <v>1349</v>
      </c>
      <c r="BH265" s="152">
        <v>1.3100557377508915</v>
      </c>
      <c r="BI265" s="152">
        <v>3.7225097308625941</v>
      </c>
      <c r="BJ265" s="152">
        <v>2.4777215608008739E-2</v>
      </c>
      <c r="BK265" s="152">
        <v>3.7756515728979059</v>
      </c>
      <c r="BL265" s="152">
        <v>3.6693678888272823</v>
      </c>
      <c r="BM265" s="152">
        <v>5278.4903370797892</v>
      </c>
      <c r="BN265" s="149">
        <v>0.23599999999999999</v>
      </c>
      <c r="BO265" s="152">
        <v>4032.7666175289592</v>
      </c>
      <c r="BP265" s="152">
        <v>6524.2140566306189</v>
      </c>
      <c r="BT265" s="154">
        <v>264</v>
      </c>
      <c r="BU265" s="158"/>
      <c r="BV265" s="158"/>
      <c r="BW265" s="158"/>
      <c r="BX265" s="158"/>
      <c r="BY265" s="158"/>
      <c r="BZ265" s="158"/>
      <c r="CA265" s="158"/>
    </row>
    <row r="266" spans="1:79" s="154" customFormat="1" x14ac:dyDescent="0.2">
      <c r="A266" s="149"/>
      <c r="B266" s="149"/>
      <c r="C266" s="149" t="s">
        <v>296</v>
      </c>
      <c r="D266" s="149" t="s">
        <v>15</v>
      </c>
      <c r="E266" s="149"/>
      <c r="F266" s="149"/>
      <c r="G266" s="149"/>
      <c r="H266" s="149" t="s">
        <v>1504</v>
      </c>
      <c r="I266" s="149"/>
      <c r="J266" s="149" t="s">
        <v>1474</v>
      </c>
      <c r="K266" s="149"/>
      <c r="L266" s="149"/>
      <c r="M266" s="149"/>
      <c r="N266" s="149"/>
      <c r="O266" s="149"/>
      <c r="P266" s="149"/>
      <c r="Q266" s="149"/>
      <c r="R266" s="149"/>
      <c r="S266" s="149"/>
      <c r="T266" s="149"/>
      <c r="U266" s="149"/>
      <c r="V266" s="149"/>
      <c r="W266" s="149"/>
      <c r="X266" s="149"/>
      <c r="Y266" s="149"/>
      <c r="Z266" s="149"/>
      <c r="AB266" s="154">
        <v>1</v>
      </c>
      <c r="AD266" s="155"/>
      <c r="AG266" s="154">
        <v>12.78</v>
      </c>
      <c r="BG266" s="156" t="s">
        <v>1271</v>
      </c>
      <c r="BH266" s="157">
        <v>1.1065308538223813</v>
      </c>
      <c r="BI266" s="157">
        <v>3.5118545774906953</v>
      </c>
      <c r="BJ266" s="157">
        <v>2.038385221727056E-2</v>
      </c>
      <c r="BK266" s="157">
        <v>3.5543745480086928</v>
      </c>
      <c r="BL266" s="157">
        <v>3.4693346069726978</v>
      </c>
      <c r="BM266" s="157">
        <v>3249.7846087376452</v>
      </c>
      <c r="BN266" s="154">
        <v>0.22900000000000001</v>
      </c>
      <c r="BO266" s="157">
        <v>2505.5839333367244</v>
      </c>
      <c r="BP266" s="157">
        <v>3993.9852841385659</v>
      </c>
      <c r="BQ266" s="154" t="s">
        <v>90</v>
      </c>
      <c r="BR266" s="154">
        <v>2</v>
      </c>
      <c r="BS266" s="154">
        <v>4</v>
      </c>
      <c r="BT266" s="154">
        <v>265</v>
      </c>
      <c r="BU266" s="158"/>
      <c r="BV266" s="158"/>
      <c r="BW266" s="158"/>
      <c r="BX266" s="158"/>
      <c r="BY266" s="158"/>
      <c r="BZ266" s="158"/>
      <c r="CA266" s="158"/>
    </row>
    <row r="267" spans="1:79" s="154" customFormat="1" x14ac:dyDescent="0.2">
      <c r="A267" s="149"/>
      <c r="B267" s="149"/>
      <c r="C267" s="149" t="s">
        <v>296</v>
      </c>
      <c r="D267" s="149" t="s">
        <v>15</v>
      </c>
      <c r="E267" s="149"/>
      <c r="F267" s="149"/>
      <c r="G267" s="149"/>
      <c r="H267" s="149" t="s">
        <v>1504</v>
      </c>
      <c r="I267" s="149"/>
      <c r="J267" s="149" t="s">
        <v>1474</v>
      </c>
      <c r="K267" s="149"/>
      <c r="L267" s="149"/>
      <c r="M267" s="149"/>
      <c r="N267" s="149"/>
      <c r="O267" s="149"/>
      <c r="P267" s="149"/>
      <c r="Q267" s="149"/>
      <c r="R267" s="149"/>
      <c r="S267" s="149"/>
      <c r="T267" s="149"/>
      <c r="U267" s="149"/>
      <c r="V267" s="149"/>
      <c r="W267" s="149"/>
      <c r="X267" s="149"/>
      <c r="Y267" s="149"/>
      <c r="Z267" s="149"/>
      <c r="AB267" s="154">
        <v>1</v>
      </c>
      <c r="AD267" s="155"/>
      <c r="AG267" s="154">
        <v>12.22</v>
      </c>
      <c r="BG267" s="156" t="s">
        <v>1271</v>
      </c>
      <c r="BH267" s="157">
        <v>1.0870712059065355</v>
      </c>
      <c r="BI267" s="157">
        <v>3.4560722348844894</v>
      </c>
      <c r="BJ267" s="157">
        <v>2.176178705963068E-2</v>
      </c>
      <c r="BK267" s="157">
        <v>3.5014665271081373</v>
      </c>
      <c r="BL267" s="157">
        <v>3.4106779426608416</v>
      </c>
      <c r="BM267" s="157">
        <v>2858.0658772757688</v>
      </c>
      <c r="BN267" s="154">
        <v>0.22900000000000001</v>
      </c>
      <c r="BO267" s="157">
        <v>2203.5687913796178</v>
      </c>
      <c r="BP267" s="157">
        <v>3512.5629631719198</v>
      </c>
      <c r="BQ267" s="154" t="s">
        <v>91</v>
      </c>
      <c r="BT267" s="154">
        <v>266</v>
      </c>
      <c r="BU267" s="158"/>
      <c r="BV267" s="158"/>
      <c r="BW267" s="158"/>
      <c r="BX267" s="158"/>
      <c r="BY267" s="158"/>
      <c r="BZ267" s="158"/>
      <c r="CA267" s="158"/>
    </row>
    <row r="268" spans="1:79" s="154" customFormat="1" x14ac:dyDescent="0.2">
      <c r="A268" s="149"/>
      <c r="B268" s="149"/>
      <c r="C268" s="149" t="s">
        <v>296</v>
      </c>
      <c r="D268" s="149" t="s">
        <v>15</v>
      </c>
      <c r="E268" s="149"/>
      <c r="F268" s="149"/>
      <c r="G268" s="149"/>
      <c r="H268" s="149" t="s">
        <v>1504</v>
      </c>
      <c r="I268" s="149"/>
      <c r="J268" s="149" t="s">
        <v>1474</v>
      </c>
      <c r="K268" s="149"/>
      <c r="L268" s="149"/>
      <c r="M268" s="149"/>
      <c r="N268" s="149"/>
      <c r="O268" s="149"/>
      <c r="P268" s="149"/>
      <c r="Q268" s="149"/>
      <c r="R268" s="149"/>
      <c r="S268" s="149"/>
      <c r="T268" s="149"/>
      <c r="U268" s="149"/>
      <c r="V268" s="149"/>
      <c r="W268" s="149"/>
      <c r="X268" s="149"/>
      <c r="Y268" s="149"/>
      <c r="Z268" s="149"/>
      <c r="AB268" s="154">
        <v>1</v>
      </c>
      <c r="AD268" s="155"/>
      <c r="AM268" s="154">
        <v>13.83</v>
      </c>
      <c r="AN268" s="154">
        <v>19.62</v>
      </c>
      <c r="BG268" s="156" t="s">
        <v>1260</v>
      </c>
      <c r="BH268" s="157">
        <v>1.2926990030439298</v>
      </c>
      <c r="BI268" s="157">
        <v>3.6011317000471896</v>
      </c>
      <c r="BJ268" s="157">
        <v>1.4180216938333037E-2</v>
      </c>
      <c r="BK268" s="157">
        <v>3.6309232303004055</v>
      </c>
      <c r="BL268" s="157">
        <v>3.5713401697939737</v>
      </c>
      <c r="BM268" s="157">
        <v>3991.4592523859469</v>
      </c>
      <c r="BN268" s="154">
        <v>0.154</v>
      </c>
      <c r="BO268" s="157">
        <v>3376.7745275185111</v>
      </c>
      <c r="BP268" s="157">
        <v>4606.1439772533831</v>
      </c>
      <c r="BT268" s="154">
        <v>267</v>
      </c>
      <c r="BU268" s="158"/>
      <c r="BV268" s="158"/>
      <c r="BW268" s="158"/>
      <c r="BX268" s="158"/>
      <c r="BY268" s="158"/>
      <c r="BZ268" s="158"/>
      <c r="CA268" s="158"/>
    </row>
    <row r="269" spans="1:79" s="154" customFormat="1" ht="32" x14ac:dyDescent="0.2">
      <c r="A269" s="149"/>
      <c r="B269" s="149"/>
      <c r="C269" s="149" t="s">
        <v>296</v>
      </c>
      <c r="D269" s="149" t="s">
        <v>15</v>
      </c>
      <c r="E269" s="149"/>
      <c r="F269" s="149"/>
      <c r="G269" s="149"/>
      <c r="H269" s="149" t="s">
        <v>1504</v>
      </c>
      <c r="I269" s="149"/>
      <c r="J269" s="149" t="s">
        <v>1474</v>
      </c>
      <c r="K269" s="149"/>
      <c r="L269" s="149"/>
      <c r="M269" s="149"/>
      <c r="N269" s="149"/>
      <c r="O269" s="149"/>
      <c r="P269" s="149"/>
      <c r="Q269" s="149"/>
      <c r="R269" s="149"/>
      <c r="S269" s="149"/>
      <c r="T269" s="149"/>
      <c r="U269" s="149"/>
      <c r="V269" s="149"/>
      <c r="W269" s="149"/>
      <c r="X269" s="149"/>
      <c r="Y269" s="149"/>
      <c r="Z269" s="149"/>
      <c r="AB269" s="154">
        <v>1</v>
      </c>
      <c r="AD269" s="155" t="s">
        <v>1534</v>
      </c>
      <c r="AZ269" s="154">
        <v>132.66999999999999</v>
      </c>
      <c r="BA269" s="154">
        <v>7.42</v>
      </c>
      <c r="BB269" s="154">
        <v>8.14</v>
      </c>
      <c r="BC269" s="154">
        <v>18.3</v>
      </c>
      <c r="BG269" s="156" t="s">
        <v>1314</v>
      </c>
      <c r="BH269" s="157">
        <v>2.1227727291385992</v>
      </c>
      <c r="BI269" s="157">
        <v>3.6197439800443876</v>
      </c>
      <c r="BJ269" s="157">
        <v>1.4514935005491652E-2</v>
      </c>
      <c r="BK269" s="157">
        <v>3.6506818315222094</v>
      </c>
      <c r="BL269" s="157">
        <v>3.5888061285665658</v>
      </c>
      <c r="BM269" s="157">
        <v>4166.2370816586381</v>
      </c>
      <c r="BN269" s="154">
        <v>0.17399999999999999</v>
      </c>
      <c r="BO269" s="157">
        <v>3441.311829450035</v>
      </c>
      <c r="BP269" s="157">
        <v>4891.1623338672407</v>
      </c>
      <c r="BT269" s="154">
        <v>268</v>
      </c>
      <c r="BU269" s="168">
        <v>3.2909114236529903E-23</v>
      </c>
      <c r="BV269" s="168">
        <v>1.3342001505094099E-30</v>
      </c>
      <c r="BW269" s="168">
        <v>5.8767720438415803E-7</v>
      </c>
      <c r="BX269" s="168">
        <v>8.6166770590751895E-35</v>
      </c>
      <c r="BY269" s="169">
        <v>0.52472540495536402</v>
      </c>
      <c r="BZ269" s="168">
        <v>0.17031291995460901</v>
      </c>
      <c r="CA269" s="168">
        <v>0.30496108741282302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Raw data</vt:lpstr>
      <vt:lpstr>Auto-element count by taxon</vt:lpstr>
      <vt:lpstr>BS equation check by taxon</vt:lpstr>
      <vt:lpstr>BS Equations (9.18.2018)</vt:lpstr>
      <vt:lpstr>Caves Examined</vt:lpstr>
      <vt:lpstr>Mel's Canid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 Smith</dc:creator>
  <cp:lastModifiedBy>FA Smith</cp:lastModifiedBy>
  <dcterms:created xsi:type="dcterms:W3CDTF">2018-01-03T17:28:34Z</dcterms:created>
  <dcterms:modified xsi:type="dcterms:W3CDTF">2020-07-17T19:42:05Z</dcterms:modified>
</cp:coreProperties>
</file>